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95" windowHeight="13050" activeTab="2"/>
  </bookViews>
  <sheets>
    <sheet name="阿子营街道杜家坝小组" sheetId="1" r:id="rId1"/>
    <sheet name="阿子营街道大水井小组" sheetId="11" r:id="rId2"/>
    <sheet name="阿子营街道汇总表" sheetId="10" r:id="rId3"/>
  </sheets>
  <calcPr calcId="144525"/>
</workbook>
</file>

<file path=xl/calcChain.xml><?xml version="1.0" encoding="utf-8"?>
<calcChain xmlns="http://schemas.openxmlformats.org/spreadsheetml/2006/main">
  <c r="E16" i="10"/>
  <c r="E10"/>
  <c r="E6"/>
  <c r="E5"/>
  <c r="E4"/>
  <c r="E15" i="11"/>
  <c r="E10"/>
  <c r="E6"/>
  <c r="E5"/>
  <c r="H14" i="1"/>
  <c r="E14"/>
  <c r="H9"/>
  <c r="E9"/>
  <c r="H6"/>
  <c r="E6"/>
  <c r="H5"/>
  <c r="E5"/>
</calcChain>
</file>

<file path=xl/sharedStrings.xml><?xml version="1.0" encoding="utf-8"?>
<sst xmlns="http://schemas.openxmlformats.org/spreadsheetml/2006/main" count="216" uniqueCount="115">
  <si>
    <t>盘龙区2017年市级扶贫示范村项目资金规划一览表</t>
  </si>
  <si>
    <t xml:space="preserve">阿子营街道马军村委会杜家坝村小组                                                                                                                                            </t>
  </si>
  <si>
    <t>项目名称</t>
  </si>
  <si>
    <t xml:space="preserve">建设内容、规模 </t>
  </si>
  <si>
    <t>建设性质</t>
  </si>
  <si>
    <t>单位投资（元）</t>
  </si>
  <si>
    <t xml:space="preserve">总投资（万元） </t>
  </si>
  <si>
    <t>其  中</t>
  </si>
  <si>
    <t>受益人口</t>
  </si>
  <si>
    <t>省级补助（万元）</t>
  </si>
  <si>
    <t>市级补助（万元）</t>
  </si>
  <si>
    <t>区级配套资金  （万元）</t>
  </si>
  <si>
    <t>区属部门整合资金（万元）</t>
  </si>
  <si>
    <t>镇级及各挂钩帮扶资金（万元）</t>
  </si>
  <si>
    <t>村组及群众自筹（万元）</t>
  </si>
  <si>
    <t>村数（个）</t>
  </si>
  <si>
    <t>户数
（户）</t>
  </si>
  <si>
    <t>人口
（人）</t>
  </si>
  <si>
    <t>合      计</t>
  </si>
  <si>
    <t>一.基础设施</t>
  </si>
  <si>
    <t>1、道路硬化</t>
  </si>
  <si>
    <t>硬化村内道路700米，宽3.5米，计1400㎡；硬化村外道路160米，宽4米，计640㎡；铺设直径0.6米的涵管200米</t>
  </si>
  <si>
    <t>新建</t>
  </si>
  <si>
    <t>120元/㎡      160元/m</t>
  </si>
  <si>
    <t>2、进村桥梁建设</t>
  </si>
  <si>
    <t>新建进村水泥桥1座，长10米、宽6米</t>
  </si>
  <si>
    <r>
      <rPr>
        <sz val="9"/>
        <color rgb="FF000000"/>
        <rFont val="宋体"/>
        <family val="3"/>
        <charset val="134"/>
      </rPr>
      <t>350000</t>
    </r>
    <r>
      <rPr>
        <sz val="9"/>
        <color rgb="FF000000"/>
        <rFont val="微软雅黑"/>
        <family val="2"/>
        <charset val="134"/>
      </rPr>
      <t>元/</t>
    </r>
    <r>
      <rPr>
        <sz val="9"/>
        <color rgb="FF000000"/>
        <rFont val="宋体"/>
        <family val="3"/>
        <charset val="134"/>
      </rPr>
      <t>座</t>
    </r>
  </si>
  <si>
    <t>二.生态环境建设</t>
  </si>
  <si>
    <t>1.公厕</t>
  </si>
  <si>
    <t>新建公厕1座28㎡</t>
  </si>
  <si>
    <t>1500元/㎡</t>
  </si>
  <si>
    <t>2、村庄绿化</t>
  </si>
  <si>
    <t>绿化植树500棵，胸径5㎝</t>
  </si>
  <si>
    <t>50棵</t>
  </si>
  <si>
    <t>3.墙体美化</t>
  </si>
  <si>
    <t>美化墙体2000㎡</t>
  </si>
  <si>
    <t>120元/㎡</t>
  </si>
  <si>
    <t>4、排水沟</t>
  </si>
  <si>
    <t>新建挡墙排水沟长200m，宽2m,深2m</t>
  </si>
  <si>
    <t>360元/m³</t>
  </si>
  <si>
    <t>三、社会事业</t>
  </si>
  <si>
    <t>1.村级活动场所</t>
  </si>
  <si>
    <t>占地2668㎡,新建：钢架板房460㎡，硬化场地600㎡，停车场800㎡，休闲亭2个，绿化及其他附属设施</t>
  </si>
  <si>
    <t xml:space="preserve">800元/㎡       120元/㎡  </t>
  </si>
  <si>
    <t>2、古水碾修复</t>
  </si>
  <si>
    <t>修复古水碾1个</t>
  </si>
  <si>
    <r>
      <rPr>
        <sz val="9"/>
        <color rgb="FF000000"/>
        <rFont val="宋体"/>
        <family val="3"/>
        <charset val="134"/>
      </rPr>
      <t>50000元</t>
    </r>
    <r>
      <rPr>
        <sz val="9"/>
        <color rgb="FF000000"/>
        <rFont val="微软雅黑"/>
        <family val="2"/>
        <charset val="134"/>
      </rPr>
      <t>/</t>
    </r>
    <r>
      <rPr>
        <sz val="9"/>
        <color rgb="FF000000"/>
        <rFont val="宋体"/>
        <family val="3"/>
        <charset val="134"/>
      </rPr>
      <t>个</t>
    </r>
  </si>
  <si>
    <t>3、党员活动室</t>
  </si>
  <si>
    <t>新建党员活动室80平米</t>
  </si>
  <si>
    <t>四、产业发展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</si>
  <si>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</si>
  <si>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（标志碑建设资金不列支各级财政资金，自行安排制作。）</t>
  </si>
  <si>
    <t xml:space="preserve">阿子营街道果东村委会大水井村小组                                                                                                                                                      </t>
  </si>
  <si>
    <r>
      <rPr>
        <sz val="9"/>
        <color indexed="8"/>
        <rFont val="宋体"/>
        <family val="3"/>
        <charset val="134"/>
      </rPr>
      <t>合</t>
    </r>
    <r>
      <rPr>
        <sz val="9"/>
        <color indexed="8"/>
        <rFont val="宋体"/>
        <family val="3"/>
        <charset val="134"/>
      </rPr>
      <t xml:space="preserve">      </t>
    </r>
    <r>
      <rPr>
        <sz val="9"/>
        <color indexed="8"/>
        <rFont val="宋体"/>
        <family val="3"/>
        <charset val="134"/>
      </rPr>
      <t>计</t>
    </r>
  </si>
  <si>
    <t>1.村内道路建设</t>
  </si>
  <si>
    <t>新建村内水泥混凝土路面5397㎡，支砌毛石挡土墙2588m³，室外排水沟支砌937m</t>
  </si>
  <si>
    <r>
      <rPr>
        <sz val="9"/>
        <color rgb="FF000000"/>
        <rFont val="宋体"/>
        <family val="3"/>
        <charset val="134"/>
      </rPr>
      <t>120元</t>
    </r>
    <r>
      <rPr>
        <sz val="9"/>
        <color rgb="FF000000"/>
        <rFont val="微软雅黑"/>
        <family val="2"/>
        <charset val="134"/>
      </rPr>
      <t>/</t>
    </r>
    <r>
      <rPr>
        <sz val="9"/>
        <color rgb="FF000000"/>
        <rFont val="SimSun"/>
        <charset val="134"/>
      </rPr>
      <t>㎡</t>
    </r>
  </si>
  <si>
    <t>2.给排水建设</t>
  </si>
  <si>
    <t>新建村内镀锌钢管0.25MPa给水管744米，主管安装PE110管1300米，水表40个，闸阀40个，新建村外三面光排水沟400m(0.6米*0.6米），HDPE雨水排水管1125米，HDPE污水排水管685米，污水处理净化池1个；雨水收集池一个；清水池一个；厌氧池一个。</t>
  </si>
  <si>
    <t>3.道路护栏</t>
  </si>
  <si>
    <t>新建道路护栏790米。</t>
  </si>
  <si>
    <t>265.82元/m</t>
  </si>
  <si>
    <t>1.村庄绿化</t>
  </si>
  <si>
    <t>选择经济林木，计划植树5553.04平方米。</t>
  </si>
  <si>
    <t>50.02元/㎡</t>
  </si>
  <si>
    <t>2.公厕</t>
  </si>
  <si>
    <t>新建公厕3个，每个35平方米，共105平方米。</t>
  </si>
  <si>
    <t>90000元/㎡</t>
  </si>
  <si>
    <t>3.垃圾房</t>
  </si>
  <si>
    <t>新建垃圾房3个，共40平方米。</t>
  </si>
  <si>
    <t>36000元/㎡</t>
  </si>
  <si>
    <t>4.墙体彩画</t>
  </si>
  <si>
    <t>村内农房墙体彩画，500平方米。</t>
  </si>
  <si>
    <t>500元/㎡</t>
  </si>
  <si>
    <t>公益事业园698.19平方米，预算资金89.42万元（包括场地平整、水电安装）。</t>
  </si>
  <si>
    <t>89..42</t>
  </si>
  <si>
    <t>2.党员活动室建设</t>
  </si>
  <si>
    <t>新建党员活动室：94平方米（包括场地平整、会议座椅70套、会议音响1套）</t>
  </si>
  <si>
    <t>3.健身器材</t>
  </si>
  <si>
    <t>安装健身器材1套</t>
  </si>
  <si>
    <t>100000元/套</t>
  </si>
  <si>
    <t>4.农房平改坡</t>
  </si>
  <si>
    <t>村内农房屋顶统一平改坡，40户，每户不低于50平米</t>
  </si>
  <si>
    <t>15000元/㎡</t>
  </si>
  <si>
    <t>5.农房外观颜色统一</t>
  </si>
  <si>
    <t>村内农房外观颜色统一，40户，每户不低于300平方。</t>
  </si>
  <si>
    <r>
      <rPr>
        <sz val="9"/>
        <rFont val="宋体"/>
        <family val="3"/>
        <charset val="134"/>
      </rPr>
      <t>15元</t>
    </r>
    <r>
      <rPr>
        <sz val="9"/>
        <rFont val="微软雅黑"/>
        <family val="2"/>
        <charset val="134"/>
      </rPr>
      <t>/</t>
    </r>
    <r>
      <rPr>
        <sz val="9"/>
        <rFont val="SimSun"/>
        <charset val="134"/>
      </rPr>
      <t>㎡</t>
    </r>
    <r>
      <rPr>
        <sz val="9"/>
        <rFont val="宋体"/>
        <family val="3"/>
        <charset val="134"/>
      </rPr>
      <t xml:space="preserve"> 4500元</t>
    </r>
    <r>
      <rPr>
        <sz val="9"/>
        <rFont val="微软雅黑"/>
        <family val="2"/>
        <charset val="134"/>
      </rPr>
      <t>/</t>
    </r>
    <r>
      <rPr>
        <sz val="9"/>
        <rFont val="宋体"/>
        <family val="3"/>
        <charset val="134"/>
      </rPr>
      <t>户</t>
    </r>
  </si>
  <si>
    <t>6.文化小广场</t>
  </si>
  <si>
    <t>村内新建文化小广场一个，青石板150平方米，石栏杆90米，鹅卵石路面50平方米，两座六角亭，太阳能庭院灯灯15盏，石桌凳3套。</t>
  </si>
  <si>
    <t xml:space="preserve">昆明市盘龙区2017年市级扶贫示范村项目资金规划汇总表                                                  
</t>
  </si>
  <si>
    <t>单位投资(元）</t>
  </si>
  <si>
    <t>总投资 
（万元）</t>
  </si>
  <si>
    <t>整合及自筹资金（万元）</t>
  </si>
  <si>
    <t>镇级及各挂钩帮扶资金
（万元）</t>
  </si>
  <si>
    <t>合    计</t>
  </si>
  <si>
    <t>一、基础设施建设</t>
  </si>
  <si>
    <t>硬化村内道路700米，宽3.5米，计6797㎡；硬化村外道路160米，宽4米，计640㎡；铺设直径0.6米的涵管200米，支砌毛石挡土墙2588m³，室外排水沟支砌937m</t>
  </si>
  <si>
    <r>
      <rPr>
        <sz val="6"/>
        <color rgb="FF000000"/>
        <rFont val="宋体"/>
        <family val="3"/>
        <charset val="134"/>
      </rPr>
      <t>350000</t>
    </r>
    <r>
      <rPr>
        <sz val="6"/>
        <color rgb="FF000000"/>
        <rFont val="微软雅黑"/>
        <family val="2"/>
        <charset val="134"/>
      </rPr>
      <t>元/</t>
    </r>
    <r>
      <rPr>
        <sz val="6"/>
        <color rgb="FF000000"/>
        <rFont val="宋体"/>
        <family val="3"/>
        <charset val="134"/>
      </rPr>
      <t>座</t>
    </r>
  </si>
  <si>
    <t>3.给排水建设</t>
  </si>
  <si>
    <t>4.道路护栏</t>
  </si>
  <si>
    <t>新建公厕28㎡1座，35㎡3个</t>
  </si>
  <si>
    <t>绿化植树500棵，胸径5㎝；选择经济林木，计划植树5553.04平方米。</t>
  </si>
  <si>
    <t>3.墙体美化、彩画</t>
  </si>
  <si>
    <t>美化墙体2000㎡；村内农房墙体彩画，500平方米。</t>
  </si>
  <si>
    <t>5.垃圾房</t>
  </si>
  <si>
    <t>新旧件村级活动场所2个共占地3366.19㎡,新建：钢架板房460㎡，硬化场地600㎡，停车场800㎡，休闲亭2个，绿化及其他附属设施</t>
  </si>
  <si>
    <t>2.古水碾修复</t>
  </si>
  <si>
    <r>
      <rPr>
        <sz val="6"/>
        <color rgb="FF000000"/>
        <rFont val="宋体"/>
        <family val="3"/>
        <charset val="134"/>
      </rPr>
      <t>50000元</t>
    </r>
    <r>
      <rPr>
        <sz val="6"/>
        <color rgb="FF000000"/>
        <rFont val="微软雅黑"/>
        <family val="2"/>
        <charset val="134"/>
      </rPr>
      <t>/</t>
    </r>
    <r>
      <rPr>
        <sz val="6"/>
        <color rgb="FF000000"/>
        <rFont val="宋体"/>
        <family val="3"/>
        <charset val="134"/>
      </rPr>
      <t>个</t>
    </r>
  </si>
  <si>
    <t>3.党员活动室</t>
  </si>
  <si>
    <t>新建党员活动室2个共174平米（包括场地平整、会议座椅70套、会议音响1套）</t>
  </si>
  <si>
    <t>4.健身器材</t>
  </si>
  <si>
    <t>5.农房平改坡</t>
  </si>
  <si>
    <t>6.农房外观颜色统一</t>
  </si>
  <si>
    <r>
      <rPr>
        <sz val="6"/>
        <rFont val="宋体"/>
        <family val="3"/>
        <charset val="134"/>
      </rPr>
      <t>15元</t>
    </r>
    <r>
      <rPr>
        <sz val="6"/>
        <rFont val="微软雅黑"/>
        <family val="2"/>
        <charset val="134"/>
      </rPr>
      <t>/</t>
    </r>
    <r>
      <rPr>
        <sz val="6"/>
        <rFont val="SimSun"/>
        <charset val="134"/>
      </rPr>
      <t>㎡</t>
    </r>
    <r>
      <rPr>
        <sz val="6"/>
        <rFont val="宋体"/>
        <family val="3"/>
        <charset val="134"/>
      </rPr>
      <t xml:space="preserve"> 4500元</t>
    </r>
    <r>
      <rPr>
        <sz val="6"/>
        <rFont val="微软雅黑"/>
        <family val="2"/>
        <charset val="134"/>
      </rPr>
      <t>/</t>
    </r>
    <r>
      <rPr>
        <sz val="6"/>
        <rFont val="宋体"/>
        <family val="3"/>
        <charset val="134"/>
      </rPr>
      <t>户</t>
    </r>
  </si>
  <si>
    <t>7.文化小广场</t>
  </si>
</sst>
</file>

<file path=xl/styles.xml><?xml version="1.0" encoding="utf-8"?>
<styleSheet xmlns="http://schemas.openxmlformats.org/spreadsheetml/2006/main">
  <numFmts count="1">
    <numFmt numFmtId="176" formatCode="0.00_ "/>
  </numFmts>
  <fonts count="4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b/>
      <sz val="12"/>
      <name val="方正仿宋简体"/>
      <charset val="134"/>
    </font>
    <font>
      <sz val="6"/>
      <name val="方正仿宋简体"/>
      <charset val="134"/>
    </font>
    <font>
      <b/>
      <sz val="10"/>
      <name val="方正仿宋简体"/>
      <charset val="134"/>
    </font>
    <font>
      <b/>
      <sz val="10"/>
      <name val="宋体"/>
      <family val="3"/>
      <charset val="134"/>
    </font>
    <font>
      <b/>
      <sz val="9"/>
      <name val="方正仿宋简体"/>
      <charset val="134"/>
    </font>
    <font>
      <sz val="9"/>
      <name val="方正仿宋简体"/>
      <charset val="134"/>
    </font>
    <font>
      <sz val="9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6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6"/>
      <color theme="1"/>
      <name val="方正小标宋简体"/>
      <family val="4"/>
      <charset val="134"/>
    </font>
    <font>
      <b/>
      <sz val="12"/>
      <color indexed="8"/>
      <name val="宋体"/>
      <family val="3"/>
      <charset val="134"/>
    </font>
    <font>
      <sz val="7.5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7.5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2"/>
      <name val="宋体"/>
      <family val="3"/>
      <charset val="134"/>
    </font>
    <font>
      <sz val="6"/>
      <color rgb="FF000000"/>
      <name val="微软雅黑"/>
      <family val="2"/>
      <charset val="134"/>
    </font>
    <font>
      <sz val="6"/>
      <name val="微软雅黑"/>
      <family val="2"/>
      <charset val="134"/>
    </font>
    <font>
      <sz val="6"/>
      <name val="SimSun"/>
      <charset val="134"/>
    </font>
    <font>
      <sz val="9"/>
      <color rgb="FF000000"/>
      <name val="微软雅黑"/>
      <family val="2"/>
      <charset val="134"/>
    </font>
    <font>
      <sz val="9"/>
      <color rgb="FF000000"/>
      <name val="SimSun"/>
      <charset val="134"/>
    </font>
    <font>
      <sz val="9"/>
      <name val="微软雅黑"/>
      <family val="2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b/>
      <sz val="8"/>
      <name val="方正仿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2" fillId="0" borderId="0"/>
  </cellStyleXfs>
  <cellXfs count="9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5" xfId="1" applyFont="1" applyBorder="1" applyAlignment="1">
      <alignment vertical="center" wrapText="1"/>
    </xf>
    <xf numFmtId="0" fontId="22" fillId="0" borderId="2" xfId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176" fontId="41" fillId="0" borderId="4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A2" sqref="A2:N2"/>
    </sheetView>
  </sheetViews>
  <sheetFormatPr defaultColWidth="9" defaultRowHeight="13.5"/>
  <cols>
    <col min="1" max="1" width="19.875" customWidth="1"/>
    <col min="2" max="2" width="36" customWidth="1"/>
    <col min="3" max="3" width="11.25" customWidth="1"/>
    <col min="4" max="4" width="13.25" customWidth="1"/>
    <col min="6" max="6" width="6.75" customWidth="1"/>
    <col min="7" max="8" width="7.375" customWidth="1"/>
    <col min="9" max="9" width="7" customWidth="1"/>
    <col min="10" max="10" width="8.125" customWidth="1"/>
    <col min="11" max="11" width="7.25" customWidth="1"/>
    <col min="12" max="12" width="4.75" customWidth="1"/>
    <col min="13" max="13" width="5.875" customWidth="1"/>
    <col min="14" max="14" width="4.75" customWidth="1"/>
  </cols>
  <sheetData>
    <row r="1" spans="1:14" ht="27.9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" customFormat="1" ht="21.7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1" customFormat="1">
      <c r="A3" s="77" t="s">
        <v>2</v>
      </c>
      <c r="B3" s="77" t="s">
        <v>3</v>
      </c>
      <c r="C3" s="77" t="s">
        <v>4</v>
      </c>
      <c r="D3" s="77" t="s">
        <v>5</v>
      </c>
      <c r="E3" s="77" t="s">
        <v>6</v>
      </c>
      <c r="F3" s="77" t="s">
        <v>7</v>
      </c>
      <c r="G3" s="77"/>
      <c r="H3" s="77"/>
      <c r="I3" s="77"/>
      <c r="J3" s="77"/>
      <c r="K3" s="77"/>
      <c r="L3" s="78" t="s">
        <v>8</v>
      </c>
      <c r="M3" s="78"/>
      <c r="N3" s="78"/>
    </row>
    <row r="4" spans="1:14" s="1" customFormat="1" ht="31.5">
      <c r="A4" s="77"/>
      <c r="B4" s="77"/>
      <c r="C4" s="77"/>
      <c r="D4" s="77"/>
      <c r="E4" s="77"/>
      <c r="F4" s="65" t="s">
        <v>9</v>
      </c>
      <c r="G4" s="65" t="s">
        <v>10</v>
      </c>
      <c r="H4" s="65" t="s">
        <v>11</v>
      </c>
      <c r="I4" s="65" t="s">
        <v>12</v>
      </c>
      <c r="J4" s="65" t="s">
        <v>13</v>
      </c>
      <c r="K4" s="65" t="s">
        <v>14</v>
      </c>
      <c r="L4" s="70" t="s">
        <v>15</v>
      </c>
      <c r="M4" s="70" t="s">
        <v>16</v>
      </c>
      <c r="N4" s="70" t="s">
        <v>17</v>
      </c>
    </row>
    <row r="5" spans="1:14" s="1" customFormat="1" ht="18" customHeight="1">
      <c r="A5" s="66" t="s">
        <v>18</v>
      </c>
      <c r="B5" s="19"/>
      <c r="C5" s="20"/>
      <c r="D5" s="20"/>
      <c r="E5" s="67">
        <f>E6+E9+E14</f>
        <v>195.8</v>
      </c>
      <c r="F5" s="20"/>
      <c r="G5" s="20"/>
      <c r="H5" s="67">
        <f>H6+H9+H14</f>
        <v>195.8</v>
      </c>
      <c r="I5" s="67"/>
      <c r="J5" s="67"/>
      <c r="K5" s="71"/>
      <c r="L5" s="72">
        <v>1</v>
      </c>
      <c r="M5" s="72">
        <v>35</v>
      </c>
      <c r="N5" s="72">
        <v>135</v>
      </c>
    </row>
    <row r="6" spans="1:14" s="1" customFormat="1" ht="19.5" customHeight="1">
      <c r="A6" s="68" t="s">
        <v>19</v>
      </c>
      <c r="B6" s="19"/>
      <c r="C6" s="20"/>
      <c r="D6" s="20"/>
      <c r="E6" s="67">
        <f>E7+E8</f>
        <v>62.7</v>
      </c>
      <c r="F6" s="20"/>
      <c r="G6" s="20"/>
      <c r="H6" s="67">
        <f>H7+H8</f>
        <v>62.7</v>
      </c>
      <c r="I6" s="67"/>
      <c r="J6" s="67"/>
      <c r="K6" s="71"/>
      <c r="L6" s="48"/>
      <c r="M6" s="48"/>
      <c r="N6" s="48"/>
    </row>
    <row r="7" spans="1:14" s="1" customFormat="1" ht="39" customHeight="1">
      <c r="A7" s="18" t="s">
        <v>20</v>
      </c>
      <c r="B7" s="19" t="s">
        <v>21</v>
      </c>
      <c r="C7" s="20" t="s">
        <v>22</v>
      </c>
      <c r="D7" s="20" t="s">
        <v>23</v>
      </c>
      <c r="E7" s="20">
        <v>27.7</v>
      </c>
      <c r="F7" s="20"/>
      <c r="G7" s="20"/>
      <c r="H7" s="20">
        <v>27.7</v>
      </c>
      <c r="I7" s="20"/>
      <c r="J7" s="20"/>
      <c r="K7" s="73"/>
      <c r="L7" s="48"/>
      <c r="M7" s="48"/>
      <c r="N7" s="48"/>
    </row>
    <row r="8" spans="1:14" s="1" customFormat="1" ht="27.95" customHeight="1">
      <c r="A8" s="18" t="s">
        <v>24</v>
      </c>
      <c r="B8" s="19" t="s">
        <v>25</v>
      </c>
      <c r="C8" s="20" t="s">
        <v>22</v>
      </c>
      <c r="D8" s="69" t="s">
        <v>26</v>
      </c>
      <c r="E8" s="20">
        <v>35</v>
      </c>
      <c r="F8" s="20"/>
      <c r="G8" s="20"/>
      <c r="H8" s="20">
        <v>35</v>
      </c>
      <c r="I8" s="20"/>
      <c r="J8" s="20"/>
      <c r="K8" s="73"/>
      <c r="L8" s="48"/>
      <c r="M8" s="48"/>
      <c r="N8" s="48"/>
    </row>
    <row r="9" spans="1:14" s="1" customFormat="1" ht="17.25" customHeight="1">
      <c r="A9" s="68" t="s">
        <v>27</v>
      </c>
      <c r="B9" s="19"/>
      <c r="C9" s="20"/>
      <c r="D9" s="20"/>
      <c r="E9" s="67">
        <f>E10+E11+E12+E13</f>
        <v>61.1</v>
      </c>
      <c r="F9" s="20"/>
      <c r="G9" s="20"/>
      <c r="H9" s="67">
        <f>H10+H11+H12+H13</f>
        <v>61.1</v>
      </c>
      <c r="I9" s="67"/>
      <c r="J9" s="20"/>
      <c r="K9" s="73"/>
      <c r="L9" s="48"/>
      <c r="M9" s="48"/>
      <c r="N9" s="48"/>
    </row>
    <row r="10" spans="1:14" s="1" customFormat="1" ht="18" customHeight="1">
      <c r="A10" s="18" t="s">
        <v>28</v>
      </c>
      <c r="B10" s="19" t="s">
        <v>29</v>
      </c>
      <c r="C10" s="20" t="s">
        <v>22</v>
      </c>
      <c r="D10" s="20" t="s">
        <v>30</v>
      </c>
      <c r="E10" s="20">
        <v>4.2</v>
      </c>
      <c r="F10" s="20"/>
      <c r="G10" s="20"/>
      <c r="H10" s="20">
        <v>4.2</v>
      </c>
      <c r="I10" s="73"/>
      <c r="J10" s="26"/>
      <c r="K10" s="26"/>
      <c r="L10" s="74"/>
      <c r="M10" s="48"/>
      <c r="N10" s="48"/>
    </row>
    <row r="11" spans="1:14" s="1" customFormat="1" ht="14.25" customHeight="1">
      <c r="A11" s="18" t="s">
        <v>31</v>
      </c>
      <c r="B11" s="19" t="s">
        <v>32</v>
      </c>
      <c r="C11" s="20" t="s">
        <v>22</v>
      </c>
      <c r="D11" s="20" t="s">
        <v>33</v>
      </c>
      <c r="E11" s="20">
        <v>2.5</v>
      </c>
      <c r="F11" s="20"/>
      <c r="G11" s="20"/>
      <c r="H11" s="20">
        <v>2.5</v>
      </c>
      <c r="I11" s="73"/>
      <c r="J11" s="24"/>
      <c r="K11" s="26"/>
      <c r="L11" s="74"/>
      <c r="M11" s="48"/>
      <c r="N11" s="48"/>
    </row>
    <row r="12" spans="1:14" s="1" customFormat="1" ht="15" customHeight="1">
      <c r="A12" s="18" t="s">
        <v>34</v>
      </c>
      <c r="B12" s="19" t="s">
        <v>35</v>
      </c>
      <c r="C12" s="20" t="s">
        <v>22</v>
      </c>
      <c r="D12" s="20" t="s">
        <v>36</v>
      </c>
      <c r="E12" s="20">
        <v>24</v>
      </c>
      <c r="F12" s="20"/>
      <c r="G12" s="20"/>
      <c r="H12" s="20">
        <v>24</v>
      </c>
      <c r="I12" s="73"/>
      <c r="J12" s="24"/>
      <c r="K12" s="26"/>
      <c r="L12" s="74"/>
      <c r="M12" s="48"/>
      <c r="N12" s="48"/>
    </row>
    <row r="13" spans="1:14" s="1" customFormat="1" ht="15" customHeight="1">
      <c r="A13" s="18" t="s">
        <v>37</v>
      </c>
      <c r="B13" s="33" t="s">
        <v>38</v>
      </c>
      <c r="C13" s="20" t="s">
        <v>22</v>
      </c>
      <c r="D13" s="20" t="s">
        <v>39</v>
      </c>
      <c r="E13" s="20">
        <v>30.4</v>
      </c>
      <c r="F13" s="20"/>
      <c r="G13" s="20"/>
      <c r="H13" s="20">
        <v>30.4</v>
      </c>
      <c r="I13" s="73"/>
      <c r="J13" s="24"/>
      <c r="K13" s="26"/>
      <c r="L13" s="74"/>
      <c r="M13" s="48"/>
      <c r="N13" s="48"/>
    </row>
    <row r="14" spans="1:14" s="1" customFormat="1" ht="15.75" customHeight="1">
      <c r="A14" s="68" t="s">
        <v>40</v>
      </c>
      <c r="B14" s="19"/>
      <c r="C14" s="20"/>
      <c r="D14" s="20"/>
      <c r="E14" s="67">
        <f>E15+E16+E17</f>
        <v>72</v>
      </c>
      <c r="F14" s="20"/>
      <c r="G14" s="20"/>
      <c r="H14" s="67">
        <f>H15+H16+H17</f>
        <v>72</v>
      </c>
      <c r="I14" s="71"/>
      <c r="J14" s="56"/>
      <c r="K14" s="56"/>
      <c r="L14" s="74"/>
      <c r="M14" s="48"/>
      <c r="N14" s="48"/>
    </row>
    <row r="15" spans="1:14" s="1" customFormat="1" ht="36.950000000000003" customHeight="1">
      <c r="A15" s="18" t="s">
        <v>41</v>
      </c>
      <c r="B15" s="19" t="s">
        <v>42</v>
      </c>
      <c r="C15" s="20" t="s">
        <v>22</v>
      </c>
      <c r="D15" s="20" t="s">
        <v>43</v>
      </c>
      <c r="E15" s="20">
        <v>55</v>
      </c>
      <c r="F15" s="20"/>
      <c r="G15" s="20"/>
      <c r="H15" s="20">
        <v>55</v>
      </c>
      <c r="I15" s="71"/>
      <c r="J15" s="56"/>
      <c r="K15" s="56"/>
      <c r="L15" s="74"/>
      <c r="M15" s="48"/>
      <c r="N15" s="48"/>
    </row>
    <row r="16" spans="1:14" s="1" customFormat="1" ht="18.75" customHeight="1">
      <c r="A16" s="18" t="s">
        <v>44</v>
      </c>
      <c r="B16" s="19" t="s">
        <v>45</v>
      </c>
      <c r="C16" s="20" t="s">
        <v>22</v>
      </c>
      <c r="D16" s="69" t="s">
        <v>46</v>
      </c>
      <c r="E16" s="20">
        <v>5</v>
      </c>
      <c r="F16" s="20"/>
      <c r="G16" s="20"/>
      <c r="H16" s="20">
        <v>5</v>
      </c>
      <c r="I16" s="71"/>
      <c r="J16" s="56"/>
      <c r="K16" s="56"/>
      <c r="L16" s="74"/>
      <c r="M16" s="48"/>
      <c r="N16" s="48"/>
    </row>
    <row r="17" spans="1:14" s="1" customFormat="1" ht="17.25" customHeight="1">
      <c r="A17" s="18" t="s">
        <v>47</v>
      </c>
      <c r="B17" s="19" t="s">
        <v>48</v>
      </c>
      <c r="C17" s="20" t="s">
        <v>22</v>
      </c>
      <c r="D17" s="20" t="s">
        <v>30</v>
      </c>
      <c r="E17" s="20">
        <v>12</v>
      </c>
      <c r="F17" s="20"/>
      <c r="G17" s="20"/>
      <c r="H17" s="20">
        <v>12</v>
      </c>
      <c r="I17" s="73"/>
      <c r="J17" s="26"/>
      <c r="K17" s="26"/>
      <c r="L17" s="74"/>
      <c r="M17" s="48"/>
      <c r="N17" s="48"/>
    </row>
    <row r="18" spans="1:14" s="1" customFormat="1" ht="15.75" customHeight="1">
      <c r="A18" s="68" t="s">
        <v>49</v>
      </c>
      <c r="B18" s="19"/>
      <c r="C18" s="20"/>
      <c r="D18" s="20"/>
      <c r="E18" s="67"/>
      <c r="F18" s="20"/>
      <c r="G18" s="20"/>
      <c r="H18" s="67"/>
      <c r="I18" s="73"/>
      <c r="J18" s="26"/>
      <c r="K18" s="26"/>
      <c r="L18" s="74"/>
      <c r="M18" s="48"/>
      <c r="N18" s="48"/>
    </row>
    <row r="19" spans="1:14" s="1" customFormat="1" ht="18" customHeight="1">
      <c r="A19" s="18" t="s">
        <v>50</v>
      </c>
      <c r="B19" s="19"/>
      <c r="C19" s="20"/>
      <c r="D19" s="20"/>
      <c r="E19" s="20"/>
      <c r="F19" s="20"/>
      <c r="G19" s="20"/>
      <c r="H19" s="67"/>
      <c r="I19" s="73"/>
      <c r="J19" s="26"/>
      <c r="K19" s="26"/>
      <c r="L19" s="74"/>
      <c r="M19" s="48"/>
      <c r="N19" s="48"/>
    </row>
    <row r="20" spans="1:14" s="1" customFormat="1">
      <c r="A20" s="79" t="s">
        <v>51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</sheetData>
  <mergeCells count="10">
    <mergeCell ref="A1:N1"/>
    <mergeCell ref="A2:N2"/>
    <mergeCell ref="F3:K3"/>
    <mergeCell ref="L3:N3"/>
    <mergeCell ref="A20:N20"/>
    <mergeCell ref="A3:A4"/>
    <mergeCell ref="B3:B4"/>
    <mergeCell ref="C3:C4"/>
    <mergeCell ref="D3:D4"/>
    <mergeCell ref="E3:E4"/>
  </mergeCells>
  <phoneticPr fontId="40" type="noConversion"/>
  <pageMargins left="0.39305555555555599" right="0.235416666666667" top="0.60555555555555596" bottom="0.60555555555555596" header="0.51180555555555596" footer="0.511805555555555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J12" sqref="J12"/>
    </sheetView>
  </sheetViews>
  <sheetFormatPr defaultColWidth="9" defaultRowHeight="13.5"/>
  <cols>
    <col min="1" max="1" width="15.875" customWidth="1"/>
    <col min="2" max="2" width="40" customWidth="1"/>
    <col min="3" max="3" width="8.25" customWidth="1"/>
    <col min="5" max="5" width="14" customWidth="1"/>
    <col min="6" max="6" width="10" customWidth="1"/>
    <col min="7" max="7" width="9.125" customWidth="1"/>
    <col min="8" max="8" width="9.75" customWidth="1"/>
    <col min="9" max="9" width="10.375" customWidth="1"/>
    <col min="10" max="10" width="12.375" customWidth="1"/>
    <col min="11" max="11" width="1.125" hidden="1" customWidth="1"/>
    <col min="12" max="12" width="7" customWidth="1"/>
    <col min="13" max="13" width="6.5" customWidth="1"/>
    <col min="14" max="14" width="7.5" customWidth="1"/>
  </cols>
  <sheetData>
    <row r="1" spans="1:14" ht="2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8" customHeight="1">
      <c r="A2" s="76" t="s">
        <v>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4.25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/>
      <c r="H3" s="80"/>
      <c r="I3" s="80"/>
      <c r="J3" s="80"/>
      <c r="K3" s="80"/>
      <c r="L3" s="81" t="s">
        <v>8</v>
      </c>
      <c r="M3" s="81"/>
      <c r="N3" s="81"/>
    </row>
    <row r="4" spans="1:14" ht="54.95" customHeight="1">
      <c r="A4" s="80"/>
      <c r="B4" s="80"/>
      <c r="C4" s="80"/>
      <c r="D4" s="80"/>
      <c r="E4" s="80"/>
      <c r="F4" s="52" t="s">
        <v>9</v>
      </c>
      <c r="G4" s="52" t="s">
        <v>10</v>
      </c>
      <c r="H4" s="52" t="s">
        <v>11</v>
      </c>
      <c r="I4" s="52" t="s">
        <v>12</v>
      </c>
      <c r="J4" s="52" t="s">
        <v>13</v>
      </c>
      <c r="K4" s="52" t="s">
        <v>14</v>
      </c>
      <c r="L4" s="61" t="s">
        <v>15</v>
      </c>
      <c r="M4" s="61" t="s">
        <v>16</v>
      </c>
      <c r="N4" s="61" t="s">
        <v>17</v>
      </c>
    </row>
    <row r="5" spans="1:14" ht="15.75" customHeight="1">
      <c r="A5" s="26" t="s">
        <v>53</v>
      </c>
      <c r="B5" s="24"/>
      <c r="C5" s="26"/>
      <c r="D5" s="53"/>
      <c r="E5" s="26">
        <f>E6+E10+E15+E22</f>
        <v>917.21</v>
      </c>
      <c r="F5" s="26">
        <v>410</v>
      </c>
      <c r="G5" s="26">
        <v>452</v>
      </c>
      <c r="H5" s="54">
        <v>55.21</v>
      </c>
      <c r="I5" s="54"/>
      <c r="J5" s="54"/>
      <c r="K5" s="54"/>
      <c r="L5" s="62">
        <v>1</v>
      </c>
      <c r="M5" s="62">
        <v>53</v>
      </c>
      <c r="N5" s="62">
        <v>197</v>
      </c>
    </row>
    <row r="6" spans="1:14" ht="18.75" customHeight="1">
      <c r="A6" s="55" t="s">
        <v>19</v>
      </c>
      <c r="B6" s="24"/>
      <c r="C6" s="26"/>
      <c r="D6" s="53"/>
      <c r="E6" s="56">
        <f>SUM(E7:E9)</f>
        <v>559.20000000000005</v>
      </c>
      <c r="F6" s="56">
        <v>410</v>
      </c>
      <c r="G6" s="56">
        <v>149.19999999999999</v>
      </c>
      <c r="H6" s="54"/>
      <c r="I6" s="54"/>
      <c r="J6" s="54"/>
      <c r="K6" s="54"/>
      <c r="L6" s="63"/>
      <c r="M6" s="63"/>
      <c r="N6" s="63"/>
    </row>
    <row r="7" spans="1:14" ht="24.95" customHeight="1">
      <c r="A7" s="24" t="s">
        <v>54</v>
      </c>
      <c r="B7" s="29" t="s">
        <v>55</v>
      </c>
      <c r="C7" s="26" t="s">
        <v>22</v>
      </c>
      <c r="D7" s="57" t="s">
        <v>56</v>
      </c>
      <c r="E7" s="26">
        <v>307.25</v>
      </c>
      <c r="F7" s="26">
        <v>307.25</v>
      </c>
      <c r="G7" s="26"/>
      <c r="H7" s="58"/>
      <c r="I7" s="58"/>
      <c r="J7" s="58"/>
      <c r="K7" s="58"/>
      <c r="L7" s="63"/>
      <c r="M7" s="63"/>
      <c r="N7" s="63"/>
    </row>
    <row r="8" spans="1:14" ht="57.95" customHeight="1">
      <c r="A8" s="24" t="s">
        <v>57</v>
      </c>
      <c r="B8" s="25" t="s">
        <v>58</v>
      </c>
      <c r="C8" s="26" t="s">
        <v>22</v>
      </c>
      <c r="D8" s="26"/>
      <c r="E8" s="26">
        <v>230.95</v>
      </c>
      <c r="F8" s="26">
        <v>102.75</v>
      </c>
      <c r="G8" s="26">
        <v>128.19999999999999</v>
      </c>
      <c r="H8" s="58"/>
      <c r="I8" s="58"/>
      <c r="J8" s="58"/>
      <c r="K8" s="58"/>
      <c r="L8" s="63"/>
      <c r="M8" s="63"/>
      <c r="N8" s="63"/>
    </row>
    <row r="9" spans="1:14" ht="18.75" customHeight="1">
      <c r="A9" s="24" t="s">
        <v>59</v>
      </c>
      <c r="B9" s="29" t="s">
        <v>60</v>
      </c>
      <c r="C9" s="26" t="s">
        <v>22</v>
      </c>
      <c r="D9" s="26" t="s">
        <v>61</v>
      </c>
      <c r="E9" s="26">
        <v>21</v>
      </c>
      <c r="F9" s="26"/>
      <c r="G9" s="26">
        <v>21</v>
      </c>
      <c r="H9" s="58"/>
      <c r="I9" s="58"/>
      <c r="J9" s="58"/>
      <c r="K9" s="58"/>
      <c r="L9" s="63"/>
      <c r="M9" s="63"/>
      <c r="N9" s="63"/>
    </row>
    <row r="10" spans="1:14" ht="20.25" customHeight="1">
      <c r="A10" s="55" t="s">
        <v>27</v>
      </c>
      <c r="B10" s="29"/>
      <c r="C10" s="26"/>
      <c r="D10" s="26"/>
      <c r="E10" s="56">
        <f>SUM(E11:E14)</f>
        <v>90.59</v>
      </c>
      <c r="F10" s="56"/>
      <c r="G10" s="56">
        <v>90.59</v>
      </c>
      <c r="H10" s="54"/>
      <c r="I10" s="54"/>
      <c r="J10" s="58"/>
      <c r="K10" s="58"/>
      <c r="L10" s="63"/>
      <c r="M10" s="63"/>
      <c r="N10" s="63"/>
    </row>
    <row r="11" spans="1:14" ht="20.100000000000001" customHeight="1">
      <c r="A11" s="24" t="s">
        <v>62</v>
      </c>
      <c r="B11" s="29" t="s">
        <v>63</v>
      </c>
      <c r="C11" s="26" t="s">
        <v>22</v>
      </c>
      <c r="D11" s="26" t="s">
        <v>64</v>
      </c>
      <c r="E11" s="26">
        <v>27.77</v>
      </c>
      <c r="F11" s="26"/>
      <c r="G11" s="26">
        <v>27.77</v>
      </c>
      <c r="H11" s="58"/>
      <c r="I11" s="58"/>
      <c r="J11" s="64"/>
      <c r="K11" s="58"/>
      <c r="L11" s="63"/>
      <c r="M11" s="63"/>
      <c r="N11" s="63"/>
    </row>
    <row r="12" spans="1:14" ht="15.95" customHeight="1">
      <c r="A12" s="24" t="s">
        <v>65</v>
      </c>
      <c r="B12" s="29" t="s">
        <v>66</v>
      </c>
      <c r="C12" s="26" t="s">
        <v>22</v>
      </c>
      <c r="D12" s="26" t="s">
        <v>67</v>
      </c>
      <c r="E12" s="26">
        <v>27</v>
      </c>
      <c r="F12" s="26"/>
      <c r="G12" s="26">
        <v>27</v>
      </c>
      <c r="H12" s="58"/>
      <c r="I12" s="58"/>
      <c r="J12" s="64"/>
      <c r="K12" s="58"/>
      <c r="L12" s="63"/>
      <c r="M12" s="63"/>
      <c r="N12" s="63"/>
    </row>
    <row r="13" spans="1:14" ht="18" customHeight="1">
      <c r="A13" s="24" t="s">
        <v>68</v>
      </c>
      <c r="B13" s="29" t="s">
        <v>69</v>
      </c>
      <c r="C13" s="26" t="s">
        <v>22</v>
      </c>
      <c r="D13" s="26" t="s">
        <v>70</v>
      </c>
      <c r="E13" s="26">
        <v>10.82</v>
      </c>
      <c r="F13" s="26"/>
      <c r="G13" s="26">
        <v>10.82</v>
      </c>
      <c r="H13" s="58"/>
      <c r="I13" s="58"/>
      <c r="J13" s="64"/>
      <c r="K13" s="58"/>
      <c r="L13" s="63"/>
      <c r="M13" s="63"/>
      <c r="N13" s="63"/>
    </row>
    <row r="14" spans="1:14" ht="15" customHeight="1">
      <c r="A14" s="29" t="s">
        <v>71</v>
      </c>
      <c r="B14" s="29" t="s">
        <v>72</v>
      </c>
      <c r="C14" s="34" t="s">
        <v>22</v>
      </c>
      <c r="D14" s="34" t="s">
        <v>73</v>
      </c>
      <c r="E14" s="34">
        <v>25</v>
      </c>
      <c r="F14" s="26"/>
      <c r="G14" s="26">
        <v>25</v>
      </c>
      <c r="H14" s="58"/>
      <c r="I14" s="58"/>
      <c r="J14" s="64"/>
      <c r="K14" s="58"/>
      <c r="L14" s="63"/>
      <c r="M14" s="63"/>
      <c r="N14" s="63"/>
    </row>
    <row r="15" spans="1:14" ht="18" customHeight="1">
      <c r="A15" s="55" t="s">
        <v>40</v>
      </c>
      <c r="B15" s="29"/>
      <c r="C15" s="26"/>
      <c r="D15" s="26"/>
      <c r="E15" s="56">
        <f>SUM(E16:E21)</f>
        <v>267.42</v>
      </c>
      <c r="F15" s="56"/>
      <c r="G15" s="56">
        <v>212.21</v>
      </c>
      <c r="H15" s="54">
        <v>55.21</v>
      </c>
      <c r="I15" s="54"/>
      <c r="J15" s="54"/>
      <c r="K15" s="54"/>
      <c r="L15" s="63"/>
      <c r="M15" s="63"/>
      <c r="N15" s="63"/>
    </row>
    <row r="16" spans="1:14" ht="24" customHeight="1">
      <c r="A16" s="24" t="s">
        <v>41</v>
      </c>
      <c r="B16" s="29" t="s">
        <v>74</v>
      </c>
      <c r="C16" s="26" t="s">
        <v>22</v>
      </c>
      <c r="D16" s="26"/>
      <c r="E16" s="26">
        <v>89.42</v>
      </c>
      <c r="F16" s="26"/>
      <c r="G16" s="26" t="s">
        <v>75</v>
      </c>
      <c r="H16" s="58"/>
      <c r="I16" s="58"/>
      <c r="J16" s="58"/>
      <c r="K16" s="58"/>
      <c r="L16" s="63"/>
      <c r="M16" s="63"/>
      <c r="N16" s="63"/>
    </row>
    <row r="17" spans="1:14" ht="25.5" customHeight="1">
      <c r="A17" s="24" t="s">
        <v>76</v>
      </c>
      <c r="B17" s="29" t="s">
        <v>77</v>
      </c>
      <c r="C17" s="26" t="s">
        <v>22</v>
      </c>
      <c r="D17" s="26"/>
      <c r="E17" s="26">
        <v>30</v>
      </c>
      <c r="F17" s="26"/>
      <c r="G17" s="26">
        <v>30</v>
      </c>
      <c r="H17" s="58"/>
      <c r="I17" s="58"/>
      <c r="J17" s="58"/>
      <c r="K17" s="58"/>
      <c r="L17" s="63"/>
      <c r="M17" s="63"/>
      <c r="N17" s="63"/>
    </row>
    <row r="18" spans="1:14" ht="18" customHeight="1">
      <c r="A18" s="29" t="s">
        <v>78</v>
      </c>
      <c r="B18" s="29" t="s">
        <v>79</v>
      </c>
      <c r="C18" s="34" t="s">
        <v>22</v>
      </c>
      <c r="D18" s="34" t="s">
        <v>80</v>
      </c>
      <c r="E18" s="34">
        <v>10</v>
      </c>
      <c r="F18" s="34"/>
      <c r="G18" s="26">
        <v>10</v>
      </c>
      <c r="H18" s="58"/>
      <c r="I18" s="58"/>
      <c r="J18" s="58"/>
      <c r="K18" s="58"/>
      <c r="L18" s="63"/>
      <c r="M18" s="63"/>
      <c r="N18" s="63"/>
    </row>
    <row r="19" spans="1:14" ht="18.95" customHeight="1">
      <c r="A19" s="29" t="s">
        <v>81</v>
      </c>
      <c r="B19" s="29" t="s">
        <v>82</v>
      </c>
      <c r="C19" s="34" t="s">
        <v>22</v>
      </c>
      <c r="D19" s="34" t="s">
        <v>83</v>
      </c>
      <c r="E19" s="34">
        <v>60</v>
      </c>
      <c r="F19" s="34"/>
      <c r="G19" s="26">
        <v>60</v>
      </c>
      <c r="H19" s="58"/>
      <c r="I19" s="58"/>
      <c r="J19" s="58"/>
      <c r="K19" s="58"/>
      <c r="L19" s="63"/>
      <c r="M19" s="63"/>
      <c r="N19" s="63"/>
    </row>
    <row r="20" spans="1:14" ht="20.100000000000001" customHeight="1">
      <c r="A20" s="29" t="s">
        <v>84</v>
      </c>
      <c r="B20" s="29" t="s">
        <v>85</v>
      </c>
      <c r="C20" s="34" t="s">
        <v>22</v>
      </c>
      <c r="D20" s="34" t="s">
        <v>86</v>
      </c>
      <c r="E20" s="34">
        <v>18</v>
      </c>
      <c r="F20" s="34"/>
      <c r="G20" s="26">
        <v>18</v>
      </c>
      <c r="H20" s="58"/>
      <c r="I20" s="58"/>
      <c r="J20" s="58"/>
      <c r="K20" s="58"/>
      <c r="L20" s="63"/>
      <c r="M20" s="63"/>
      <c r="N20" s="63"/>
    </row>
    <row r="21" spans="1:14" ht="36" customHeight="1">
      <c r="A21" s="29" t="s">
        <v>87</v>
      </c>
      <c r="B21" s="29" t="s">
        <v>88</v>
      </c>
      <c r="C21" s="34" t="s">
        <v>22</v>
      </c>
      <c r="D21" s="34">
        <v>600000</v>
      </c>
      <c r="E21" s="34">
        <v>60</v>
      </c>
      <c r="F21" s="34"/>
      <c r="G21" s="26">
        <v>4.79</v>
      </c>
      <c r="H21" s="58">
        <v>55.21</v>
      </c>
      <c r="I21" s="58"/>
      <c r="J21" s="58"/>
      <c r="K21" s="58"/>
      <c r="L21" s="63"/>
      <c r="M21" s="63"/>
      <c r="N21" s="63"/>
    </row>
    <row r="22" spans="1:14">
      <c r="A22" s="59" t="s">
        <v>49</v>
      </c>
      <c r="B22" s="29"/>
      <c r="C22" s="34"/>
      <c r="D22" s="60"/>
      <c r="E22" s="34"/>
      <c r="F22" s="34"/>
      <c r="G22" s="26"/>
      <c r="H22" s="54"/>
      <c r="I22" s="58"/>
      <c r="J22" s="58"/>
      <c r="K22" s="58"/>
      <c r="L22" s="63"/>
      <c r="M22" s="63"/>
      <c r="N22" s="63"/>
    </row>
    <row r="23" spans="1:14">
      <c r="A23" s="82" t="s">
        <v>51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</sheetData>
  <mergeCells count="10">
    <mergeCell ref="A1:N1"/>
    <mergeCell ref="A2:N2"/>
    <mergeCell ref="F3:K3"/>
    <mergeCell ref="L3:N3"/>
    <mergeCell ref="A23:N23"/>
    <mergeCell ref="A3:A4"/>
    <mergeCell ref="B3:B4"/>
    <mergeCell ref="C3:C4"/>
    <mergeCell ref="D3:D4"/>
    <mergeCell ref="E3:E4"/>
  </mergeCells>
  <phoneticPr fontId="40" type="noConversion"/>
  <printOptions horizontalCentered="1" verticalCentered="1"/>
  <pageMargins left="0.59027777777777801" right="7.7777777777777807E-2" top="0.27500000000000002" bottom="0.196527777777778" header="0.31388888888888899" footer="0.31388888888888899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H10" sqref="H10"/>
    </sheetView>
  </sheetViews>
  <sheetFormatPr defaultColWidth="9" defaultRowHeight="13.5"/>
  <cols>
    <col min="1" max="1" width="14.875" style="3" customWidth="1"/>
    <col min="2" max="2" width="36.875" style="3" customWidth="1"/>
    <col min="3" max="3" width="4.875" style="4" customWidth="1"/>
    <col min="4" max="4" width="7.625" style="4" customWidth="1"/>
    <col min="5" max="5" width="8.25" style="4" customWidth="1"/>
    <col min="6" max="6" width="8.375" style="3" customWidth="1"/>
    <col min="7" max="7" width="7.375" style="3" customWidth="1"/>
    <col min="8" max="8" width="8.375" style="3" customWidth="1"/>
    <col min="9" max="10" width="8" style="3" customWidth="1"/>
    <col min="11" max="11" width="8.375" style="3" customWidth="1"/>
    <col min="12" max="12" width="6.625" style="3" customWidth="1"/>
    <col min="13" max="13" width="6.875" style="3" customWidth="1"/>
    <col min="14" max="14" width="7.5" style="3" customWidth="1"/>
  </cols>
  <sheetData>
    <row r="1" spans="1:14" ht="24.95" customHeight="1">
      <c r="A1" s="83" t="s">
        <v>89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8" customHeight="1">
      <c r="A2" s="90" t="s">
        <v>2</v>
      </c>
      <c r="B2" s="90" t="s">
        <v>3</v>
      </c>
      <c r="C2" s="92" t="s">
        <v>4</v>
      </c>
      <c r="D2" s="92" t="s">
        <v>90</v>
      </c>
      <c r="E2" s="92" t="s">
        <v>91</v>
      </c>
      <c r="F2" s="84" t="s">
        <v>7</v>
      </c>
      <c r="G2" s="85"/>
      <c r="H2" s="85"/>
      <c r="I2" s="85"/>
      <c r="J2" s="85"/>
      <c r="K2" s="86"/>
      <c r="L2" s="87" t="s">
        <v>8</v>
      </c>
      <c r="M2" s="88"/>
      <c r="N2" s="89"/>
    </row>
    <row r="3" spans="1:14" ht="36" customHeight="1">
      <c r="A3" s="91"/>
      <c r="B3" s="91"/>
      <c r="C3" s="93"/>
      <c r="D3" s="93"/>
      <c r="E3" s="93"/>
      <c r="F3" s="5" t="s">
        <v>9</v>
      </c>
      <c r="G3" s="5" t="s">
        <v>10</v>
      </c>
      <c r="H3" s="5" t="s">
        <v>11</v>
      </c>
      <c r="I3" s="5" t="s">
        <v>92</v>
      </c>
      <c r="J3" s="37" t="s">
        <v>93</v>
      </c>
      <c r="K3" s="5" t="s">
        <v>14</v>
      </c>
      <c r="L3" s="38" t="s">
        <v>15</v>
      </c>
      <c r="M3" s="38" t="s">
        <v>16</v>
      </c>
      <c r="N3" s="38" t="s">
        <v>17</v>
      </c>
    </row>
    <row r="4" spans="1:14" ht="18" customHeight="1">
      <c r="A4" s="6" t="s">
        <v>94</v>
      </c>
      <c r="B4" s="7"/>
      <c r="C4" s="8"/>
      <c r="D4" s="9"/>
      <c r="E4" s="94">
        <f>阿子营街道杜家坝小组!E5+阿子营街道大水井小组!E5</f>
        <v>1113.01</v>
      </c>
      <c r="F4" s="10">
        <v>410</v>
      </c>
      <c r="G4" s="11">
        <v>452</v>
      </c>
      <c r="H4" s="11">
        <v>251.01</v>
      </c>
      <c r="I4" s="39"/>
      <c r="J4" s="40"/>
      <c r="K4" s="41"/>
      <c r="L4" s="42">
        <v>2</v>
      </c>
      <c r="M4" s="42">
        <v>88</v>
      </c>
      <c r="N4" s="42">
        <v>332</v>
      </c>
    </row>
    <row r="5" spans="1:14" ht="15.95" customHeight="1">
      <c r="A5" s="12" t="s">
        <v>95</v>
      </c>
      <c r="B5" s="13"/>
      <c r="C5" s="14"/>
      <c r="D5" s="15"/>
      <c r="E5" s="16">
        <f>阿子营街道杜家坝小组!E6+阿子营街道大水井小组!E6</f>
        <v>621.9</v>
      </c>
      <c r="F5" s="17">
        <v>410</v>
      </c>
      <c r="G5" s="17">
        <v>149.19999999999999</v>
      </c>
      <c r="H5" s="17">
        <v>62.7</v>
      </c>
      <c r="I5" s="43"/>
      <c r="J5" s="44"/>
      <c r="K5" s="45"/>
      <c r="L5" s="45"/>
      <c r="M5" s="45"/>
      <c r="N5" s="45"/>
    </row>
    <row r="6" spans="1:14" s="1" customFormat="1" ht="36.950000000000003" customHeight="1">
      <c r="A6" s="18" t="s">
        <v>20</v>
      </c>
      <c r="B6" s="19" t="s">
        <v>96</v>
      </c>
      <c r="C6" s="20" t="s">
        <v>22</v>
      </c>
      <c r="D6" s="21" t="s">
        <v>23</v>
      </c>
      <c r="E6" s="22">
        <f>阿子营街道杜家坝小组!E7+阿子营街道大水井小组!E7</f>
        <v>334.95</v>
      </c>
      <c r="F6" s="22">
        <v>307.25</v>
      </c>
      <c r="G6" s="22"/>
      <c r="H6" s="22">
        <v>27.7</v>
      </c>
      <c r="I6" s="46"/>
      <c r="J6" s="46"/>
      <c r="K6" s="46"/>
      <c r="L6" s="47"/>
      <c r="M6" s="48"/>
      <c r="N6" s="48"/>
    </row>
    <row r="7" spans="1:14" s="1" customFormat="1" ht="18" customHeight="1">
      <c r="A7" s="18" t="s">
        <v>24</v>
      </c>
      <c r="B7" s="19" t="s">
        <v>25</v>
      </c>
      <c r="C7" s="20" t="s">
        <v>22</v>
      </c>
      <c r="D7" s="23" t="s">
        <v>97</v>
      </c>
      <c r="E7" s="22">
        <v>35</v>
      </c>
      <c r="F7" s="22"/>
      <c r="G7" s="22"/>
      <c r="H7" s="22">
        <v>35</v>
      </c>
      <c r="I7" s="46"/>
      <c r="J7" s="46"/>
      <c r="K7" s="46"/>
      <c r="L7" s="47"/>
      <c r="M7" s="48"/>
      <c r="N7" s="48"/>
    </row>
    <row r="8" spans="1:14" s="1" customFormat="1" ht="60" customHeight="1">
      <c r="A8" s="24" t="s">
        <v>98</v>
      </c>
      <c r="B8" s="25" t="s">
        <v>58</v>
      </c>
      <c r="C8" s="26" t="s">
        <v>22</v>
      </c>
      <c r="D8" s="27"/>
      <c r="E8" s="28">
        <v>230.95</v>
      </c>
      <c r="F8" s="22">
        <v>102.75</v>
      </c>
      <c r="G8" s="22">
        <v>128.19999999999999</v>
      </c>
      <c r="H8" s="22"/>
      <c r="I8" s="46"/>
      <c r="J8" s="46"/>
      <c r="K8" s="46"/>
      <c r="L8" s="47"/>
      <c r="M8" s="48"/>
      <c r="N8" s="48"/>
    </row>
    <row r="9" spans="1:14" s="2" customFormat="1" ht="17.100000000000001" customHeight="1">
      <c r="A9" s="24" t="s">
        <v>99</v>
      </c>
      <c r="B9" s="29" t="s">
        <v>60</v>
      </c>
      <c r="C9" s="26" t="s">
        <v>22</v>
      </c>
      <c r="D9" s="27" t="s">
        <v>61</v>
      </c>
      <c r="E9" s="28">
        <v>21</v>
      </c>
      <c r="F9" s="22"/>
      <c r="G9" s="22">
        <v>21</v>
      </c>
      <c r="H9" s="22"/>
      <c r="I9" s="46"/>
      <c r="J9" s="47"/>
      <c r="K9" s="46"/>
      <c r="L9" s="47"/>
      <c r="M9" s="48"/>
      <c r="N9" s="48"/>
    </row>
    <row r="10" spans="1:14" ht="18" customHeight="1">
      <c r="A10" s="30" t="s">
        <v>27</v>
      </c>
      <c r="B10" s="31"/>
      <c r="C10" s="22"/>
      <c r="D10" s="21"/>
      <c r="E10" s="32">
        <f>阿子营街道杜家坝小组!E9+阿子营街道大水井小组!E10</f>
        <v>151.69</v>
      </c>
      <c r="F10" s="17"/>
      <c r="G10" s="17">
        <v>90.59</v>
      </c>
      <c r="H10" s="17">
        <v>61.1</v>
      </c>
      <c r="I10" s="43"/>
      <c r="J10" s="44"/>
      <c r="K10" s="45"/>
      <c r="L10" s="45"/>
      <c r="M10" s="45"/>
      <c r="N10" s="45"/>
    </row>
    <row r="11" spans="1:14" s="1" customFormat="1" ht="15" customHeight="1">
      <c r="A11" s="18" t="s">
        <v>28</v>
      </c>
      <c r="B11" s="19" t="s">
        <v>100</v>
      </c>
      <c r="C11" s="20" t="s">
        <v>22</v>
      </c>
      <c r="D11" s="21"/>
      <c r="E11" s="22">
        <v>31.2</v>
      </c>
      <c r="F11" s="22"/>
      <c r="G11" s="22">
        <v>27</v>
      </c>
      <c r="H11" s="22">
        <v>4.2</v>
      </c>
      <c r="I11" s="46"/>
      <c r="J11" s="46"/>
      <c r="K11" s="46"/>
      <c r="L11" s="47"/>
      <c r="M11" s="48"/>
      <c r="N11" s="48"/>
    </row>
    <row r="12" spans="1:14" s="1" customFormat="1" ht="23.1" customHeight="1">
      <c r="A12" s="18" t="s">
        <v>31</v>
      </c>
      <c r="B12" s="19" t="s">
        <v>101</v>
      </c>
      <c r="C12" s="20" t="s">
        <v>22</v>
      </c>
      <c r="D12" s="21" t="s">
        <v>33</v>
      </c>
      <c r="E12" s="22">
        <v>30.27</v>
      </c>
      <c r="F12" s="22"/>
      <c r="G12" s="22">
        <v>27.77</v>
      </c>
      <c r="H12" s="22">
        <v>2.5</v>
      </c>
      <c r="I12" s="46"/>
      <c r="J12" s="46"/>
      <c r="K12" s="46"/>
      <c r="L12" s="47"/>
      <c r="M12" s="48"/>
      <c r="N12" s="48"/>
    </row>
    <row r="13" spans="1:14" s="1" customFormat="1" ht="21" customHeight="1">
      <c r="A13" s="18" t="s">
        <v>102</v>
      </c>
      <c r="B13" s="19" t="s">
        <v>103</v>
      </c>
      <c r="C13" s="20" t="s">
        <v>22</v>
      </c>
      <c r="D13" s="21" t="s">
        <v>36</v>
      </c>
      <c r="E13" s="22">
        <v>49</v>
      </c>
      <c r="F13" s="22"/>
      <c r="G13" s="22">
        <v>25</v>
      </c>
      <c r="H13" s="22">
        <v>24</v>
      </c>
      <c r="I13" s="46"/>
      <c r="J13" s="46"/>
      <c r="K13" s="46"/>
      <c r="L13" s="47"/>
      <c r="M13" s="48"/>
      <c r="N13" s="48"/>
    </row>
    <row r="14" spans="1:14" s="1" customFormat="1" ht="15.95" customHeight="1">
      <c r="A14" s="18" t="s">
        <v>37</v>
      </c>
      <c r="B14" s="33" t="s">
        <v>38</v>
      </c>
      <c r="C14" s="20" t="s">
        <v>22</v>
      </c>
      <c r="D14" s="21" t="s">
        <v>39</v>
      </c>
      <c r="E14" s="22">
        <v>30.4</v>
      </c>
      <c r="F14" s="22"/>
      <c r="G14" s="22"/>
      <c r="H14" s="22">
        <v>30.4</v>
      </c>
      <c r="I14" s="46"/>
      <c r="J14" s="46"/>
      <c r="K14" s="46"/>
      <c r="L14" s="47"/>
      <c r="M14" s="48"/>
      <c r="N14" s="48"/>
    </row>
    <row r="15" spans="1:14" s="2" customFormat="1" ht="15.95" customHeight="1">
      <c r="A15" s="24" t="s">
        <v>104</v>
      </c>
      <c r="B15" s="29" t="s">
        <v>69</v>
      </c>
      <c r="C15" s="26" t="s">
        <v>22</v>
      </c>
      <c r="D15" s="27" t="s">
        <v>70</v>
      </c>
      <c r="E15" s="28">
        <v>10.82</v>
      </c>
      <c r="F15" s="22"/>
      <c r="G15" s="22">
        <v>10.82</v>
      </c>
      <c r="H15" s="22"/>
      <c r="I15" s="46"/>
      <c r="J15" s="47"/>
      <c r="K15" s="46"/>
      <c r="L15" s="47"/>
      <c r="M15" s="48"/>
      <c r="N15" s="48"/>
    </row>
    <row r="16" spans="1:14" ht="14.1" customHeight="1">
      <c r="A16" s="30" t="s">
        <v>40</v>
      </c>
      <c r="B16" s="31"/>
      <c r="C16" s="22"/>
      <c r="D16" s="21"/>
      <c r="E16" s="32">
        <f>SUM(E17:E23)</f>
        <v>339.42</v>
      </c>
      <c r="F16" s="17"/>
      <c r="G16" s="17">
        <v>212.21</v>
      </c>
      <c r="H16" s="17">
        <v>127.21</v>
      </c>
      <c r="I16" s="43"/>
      <c r="J16" s="44"/>
      <c r="K16" s="45"/>
      <c r="L16" s="45"/>
      <c r="M16" s="45"/>
      <c r="N16" s="45"/>
    </row>
    <row r="17" spans="1:14" s="1" customFormat="1" ht="35.1" customHeight="1">
      <c r="A17" s="18" t="s">
        <v>41</v>
      </c>
      <c r="B17" s="19" t="s">
        <v>105</v>
      </c>
      <c r="C17" s="20" t="s">
        <v>22</v>
      </c>
      <c r="D17" s="21" t="s">
        <v>43</v>
      </c>
      <c r="E17" s="22">
        <v>144.41999999999999</v>
      </c>
      <c r="F17" s="22"/>
      <c r="G17" s="22">
        <v>89.42</v>
      </c>
      <c r="H17" s="32">
        <v>55</v>
      </c>
      <c r="I17" s="49"/>
      <c r="J17" s="49"/>
      <c r="K17" s="49"/>
      <c r="L17" s="50"/>
      <c r="M17" s="48"/>
      <c r="N17" s="48"/>
    </row>
    <row r="18" spans="1:14" s="1" customFormat="1" ht="18" customHeight="1">
      <c r="A18" s="18" t="s">
        <v>106</v>
      </c>
      <c r="B18" s="19" t="s">
        <v>45</v>
      </c>
      <c r="C18" s="20" t="s">
        <v>22</v>
      </c>
      <c r="D18" s="23" t="s">
        <v>107</v>
      </c>
      <c r="E18" s="22">
        <v>5</v>
      </c>
      <c r="F18" s="22"/>
      <c r="G18" s="22"/>
      <c r="H18" s="32">
        <v>5</v>
      </c>
      <c r="I18" s="49"/>
      <c r="J18" s="49"/>
      <c r="K18" s="49"/>
      <c r="L18" s="50"/>
      <c r="M18" s="48"/>
      <c r="N18" s="48"/>
    </row>
    <row r="19" spans="1:14" s="1" customFormat="1" ht="24" customHeight="1">
      <c r="A19" s="18" t="s">
        <v>108</v>
      </c>
      <c r="B19" s="19" t="s">
        <v>109</v>
      </c>
      <c r="C19" s="20" t="s">
        <v>22</v>
      </c>
      <c r="D19" s="21" t="s">
        <v>30</v>
      </c>
      <c r="E19" s="22">
        <v>42</v>
      </c>
      <c r="F19" s="22"/>
      <c r="G19" s="22">
        <v>30</v>
      </c>
      <c r="H19" s="22">
        <v>12</v>
      </c>
      <c r="I19" s="46"/>
      <c r="J19" s="46"/>
      <c r="K19" s="46"/>
      <c r="L19" s="47"/>
      <c r="M19" s="48"/>
      <c r="N19" s="48"/>
    </row>
    <row r="20" spans="1:14" s="1" customFormat="1" ht="15.95" customHeight="1">
      <c r="A20" s="29" t="s">
        <v>110</v>
      </c>
      <c r="B20" s="29" t="s">
        <v>79</v>
      </c>
      <c r="C20" s="34" t="s">
        <v>22</v>
      </c>
      <c r="D20" s="35" t="s">
        <v>80</v>
      </c>
      <c r="E20" s="36">
        <v>10</v>
      </c>
      <c r="F20" s="22"/>
      <c r="G20" s="22">
        <v>10</v>
      </c>
      <c r="H20" s="22"/>
      <c r="I20" s="47"/>
      <c r="J20" s="51"/>
      <c r="K20" s="51"/>
      <c r="L20" s="51"/>
      <c r="M20" s="48"/>
      <c r="N20" s="48"/>
    </row>
    <row r="21" spans="1:14" s="1" customFormat="1" ht="18" customHeight="1">
      <c r="A21" s="29" t="s">
        <v>111</v>
      </c>
      <c r="B21" s="29" t="s">
        <v>82</v>
      </c>
      <c r="C21" s="34" t="s">
        <v>22</v>
      </c>
      <c r="D21" s="35" t="s">
        <v>83</v>
      </c>
      <c r="E21" s="36">
        <v>60</v>
      </c>
      <c r="F21" s="22"/>
      <c r="G21" s="22">
        <v>60</v>
      </c>
      <c r="H21" s="22"/>
      <c r="I21" s="47"/>
      <c r="J21" s="51"/>
      <c r="K21" s="51"/>
      <c r="L21" s="51"/>
      <c r="M21" s="48"/>
      <c r="N21" s="48"/>
    </row>
    <row r="22" spans="1:14" s="1" customFormat="1" ht="21" customHeight="1">
      <c r="A22" s="29" t="s">
        <v>112</v>
      </c>
      <c r="B22" s="29" t="s">
        <v>85</v>
      </c>
      <c r="C22" s="34" t="s">
        <v>22</v>
      </c>
      <c r="D22" s="35" t="s">
        <v>113</v>
      </c>
      <c r="E22" s="36">
        <v>18</v>
      </c>
      <c r="F22" s="22"/>
      <c r="G22" s="22">
        <v>18</v>
      </c>
      <c r="H22" s="22"/>
      <c r="I22" s="47"/>
      <c r="J22" s="51"/>
      <c r="K22" s="51"/>
      <c r="L22" s="51"/>
      <c r="M22" s="48"/>
      <c r="N22" s="48"/>
    </row>
    <row r="23" spans="1:14" s="1" customFormat="1" ht="36" customHeight="1">
      <c r="A23" s="29" t="s">
        <v>114</v>
      </c>
      <c r="B23" s="29" t="s">
        <v>88</v>
      </c>
      <c r="C23" s="34" t="s">
        <v>22</v>
      </c>
      <c r="D23" s="35"/>
      <c r="E23" s="36">
        <v>60</v>
      </c>
      <c r="F23" s="22"/>
      <c r="G23" s="22">
        <v>4.79</v>
      </c>
      <c r="H23" s="22">
        <v>55.21</v>
      </c>
      <c r="I23" s="47"/>
      <c r="J23" s="51"/>
      <c r="K23" s="51"/>
      <c r="L23" s="51"/>
      <c r="M23" s="48"/>
      <c r="N23" s="48"/>
    </row>
  </sheetData>
  <mergeCells count="8">
    <mergeCell ref="A1:N1"/>
    <mergeCell ref="F2:K2"/>
    <mergeCell ref="L2:N2"/>
    <mergeCell ref="A2:A3"/>
    <mergeCell ref="B2:B3"/>
    <mergeCell ref="C2:C3"/>
    <mergeCell ref="D2:D3"/>
    <mergeCell ref="E2:E3"/>
  </mergeCells>
  <phoneticPr fontId="40" type="noConversion"/>
  <printOptions horizontalCentered="1" verticalCentered="1" gridLines="1"/>
  <pageMargins left="0.43263888888888902" right="0.15625" top="0.35416666666666702" bottom="0.35416666666666702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阿子营街道杜家坝小组</vt:lpstr>
      <vt:lpstr>阿子营街道大水井小组</vt:lpstr>
      <vt:lpstr>阿子营街道汇总表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2017-09-26T07:29:01Z</cp:lastPrinted>
  <dcterms:created xsi:type="dcterms:W3CDTF">2016-05-31T02:14:00Z</dcterms:created>
  <dcterms:modified xsi:type="dcterms:W3CDTF">2017-09-26T07:29:05Z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