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540" windowWidth="19320" windowHeight="7428" tabRatio="782" activeTab="3"/>
  </bookViews>
  <sheets>
    <sheet name="2018一般公共预算收支" sheetId="4" r:id="rId1"/>
    <sheet name="2018政府性基金收支" sheetId="6" r:id="rId2"/>
    <sheet name="2018国有资本收支" sheetId="7" r:id="rId3"/>
    <sheet name="2019一般公共预算收支预算" sheetId="8" r:id="rId4"/>
    <sheet name="2019年盘龙区基金收支预算表" sheetId="11" r:id="rId5"/>
    <sheet name="2019国有资本收支预算" sheetId="10" r:id="rId6"/>
    <sheet name="2019年盘龙区级财政支出预算表" sheetId="12" r:id="rId7"/>
  </sheets>
  <definedNames>
    <definedName name="_xlnm.Print_Titles" localSheetId="6">'2019年盘龙区级财政支出预算表'!$1:$6</definedName>
  </definedNames>
  <calcPr calcId="144525"/>
</workbook>
</file>

<file path=xl/calcChain.xml><?xml version="1.0" encoding="utf-8"?>
<calcChain xmlns="http://schemas.openxmlformats.org/spreadsheetml/2006/main">
  <c r="F12" i="11" l="1"/>
  <c r="C18" i="11"/>
  <c r="I31" i="8"/>
  <c r="I40" i="8" s="1"/>
  <c r="D33" i="8"/>
  <c r="D34" i="8"/>
  <c r="D35" i="8"/>
  <c r="D36" i="8"/>
  <c r="D37" i="8"/>
  <c r="D38" i="8"/>
  <c r="D39" i="8"/>
  <c r="D32" i="8"/>
  <c r="C119" i="12"/>
  <c r="C116" i="12"/>
  <c r="C113" i="12"/>
  <c r="C110" i="12"/>
  <c r="C96" i="12"/>
  <c r="C91" i="12"/>
  <c r="C85" i="12"/>
  <c r="C75" i="12"/>
  <c r="C58" i="12"/>
  <c r="C51" i="12"/>
  <c r="C47" i="12"/>
  <c r="C39" i="12"/>
  <c r="C36" i="12"/>
  <c r="C33" i="12"/>
  <c r="C9" i="12"/>
  <c r="C8" i="12" l="1"/>
  <c r="C7" i="12" s="1"/>
  <c r="D14" i="6"/>
  <c r="D26" i="4" l="1"/>
  <c r="D20" i="4"/>
  <c r="F9" i="8" l="1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8" i="8"/>
  <c r="F7" i="8"/>
  <c r="G12" i="11" l="1"/>
  <c r="D13" i="10"/>
  <c r="H31" i="8" l="1"/>
  <c r="H40" i="8" s="1"/>
  <c r="G31" i="8"/>
  <c r="F31" i="8" l="1"/>
  <c r="F40" i="8" s="1"/>
  <c r="G40" i="8"/>
  <c r="F13" i="10"/>
  <c r="D11" i="10"/>
  <c r="D6" i="10"/>
  <c r="C31" i="8" l="1"/>
  <c r="C40" i="8" s="1"/>
  <c r="D8" i="8"/>
  <c r="D9" i="8"/>
  <c r="D10" i="8"/>
  <c r="D11" i="8"/>
  <c r="D12" i="8"/>
  <c r="D13" i="8"/>
  <c r="D14" i="8"/>
  <c r="D15" i="8"/>
  <c r="D16" i="8"/>
  <c r="D17" i="8"/>
  <c r="D19" i="8"/>
  <c r="D20" i="8"/>
  <c r="D21" i="8"/>
  <c r="D22" i="8"/>
  <c r="D23" i="8"/>
  <c r="D24" i="8"/>
  <c r="D25" i="8"/>
  <c r="D26" i="8"/>
  <c r="D27" i="8"/>
  <c r="D28" i="8"/>
  <c r="D7" i="8"/>
  <c r="G12" i="7" l="1"/>
  <c r="C12" i="7"/>
  <c r="H10" i="7" l="1"/>
  <c r="H6" i="7"/>
  <c r="D10" i="7"/>
  <c r="D6" i="7"/>
  <c r="C29" i="4"/>
  <c r="C41" i="4" s="1"/>
  <c r="B29" i="4"/>
  <c r="B12" i="11"/>
  <c r="B18" i="11" s="1"/>
  <c r="B31" i="8"/>
  <c r="B40" i="8" s="1"/>
  <c r="H8" i="6"/>
  <c r="H9" i="6"/>
  <c r="H10" i="6"/>
  <c r="H7" i="6"/>
  <c r="G11" i="6"/>
  <c r="G17" i="6" s="1"/>
  <c r="F11" i="6"/>
  <c r="D7" i="6"/>
  <c r="D6" i="6"/>
  <c r="C11" i="6"/>
  <c r="C17" i="6" s="1"/>
  <c r="B11" i="6"/>
  <c r="H11" i="6" l="1"/>
  <c r="D11" i="6"/>
  <c r="D31" i="8"/>
  <c r="D40" i="8"/>
  <c r="D29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6" i="4"/>
  <c r="H6" i="4"/>
  <c r="G29" i="4"/>
  <c r="F29" i="4"/>
  <c r="D7" i="4"/>
  <c r="D8" i="4"/>
  <c r="D9" i="4"/>
  <c r="D10" i="4"/>
  <c r="D11" i="4"/>
  <c r="D12" i="4"/>
  <c r="D13" i="4"/>
  <c r="D14" i="4"/>
  <c r="D15" i="4"/>
  <c r="D16" i="4"/>
  <c r="D18" i="4"/>
  <c r="D19" i="4"/>
  <c r="D21" i="4"/>
  <c r="D22" i="4"/>
  <c r="D23" i="4"/>
  <c r="D24" i="4"/>
  <c r="D25" i="4"/>
  <c r="D27" i="4"/>
  <c r="D28" i="4"/>
  <c r="D6" i="4"/>
  <c r="H29" i="4" l="1"/>
  <c r="G41" i="4"/>
</calcChain>
</file>

<file path=xl/sharedStrings.xml><?xml version="1.0" encoding="utf-8"?>
<sst xmlns="http://schemas.openxmlformats.org/spreadsheetml/2006/main" count="511" uniqueCount="389">
  <si>
    <t>单位：万元</t>
  </si>
  <si>
    <t>收         入</t>
  </si>
  <si>
    <t>支         出</t>
  </si>
  <si>
    <t>项   目</t>
  </si>
  <si>
    <t>完成预算（％）</t>
  </si>
  <si>
    <t>一、增值税</t>
  </si>
  <si>
    <t xml:space="preserve">一、一般公共服务  </t>
  </si>
  <si>
    <t>二、营业税</t>
  </si>
  <si>
    <t xml:space="preserve">二、国防   </t>
  </si>
  <si>
    <t>三、企业所得税</t>
  </si>
  <si>
    <t>三、公共安全</t>
  </si>
  <si>
    <t>四、个人所得税</t>
  </si>
  <si>
    <t>四、教育</t>
  </si>
  <si>
    <t>五、资源税</t>
  </si>
  <si>
    <t>五、科学技术</t>
  </si>
  <si>
    <t>六、城市维护建设税</t>
  </si>
  <si>
    <t>六、文化体育与传媒</t>
  </si>
  <si>
    <t>七、房产税</t>
  </si>
  <si>
    <t>七、社会保障和就业</t>
  </si>
  <si>
    <t>八、印花税</t>
  </si>
  <si>
    <t>八、医疗卫生与计划生育</t>
  </si>
  <si>
    <t>九、城镇土地使用税</t>
  </si>
  <si>
    <t>九、节能环保</t>
  </si>
  <si>
    <t>十、土地增值税</t>
  </si>
  <si>
    <t>十、城乡社区</t>
  </si>
  <si>
    <t>十一、车船税</t>
  </si>
  <si>
    <t>十一、农林水</t>
  </si>
  <si>
    <t>十二、耕地占用税</t>
  </si>
  <si>
    <t>十二、交通运输</t>
  </si>
  <si>
    <t>十三、契税</t>
  </si>
  <si>
    <t>十三、资源勘探信息等</t>
  </si>
  <si>
    <t>十四、烟叶税</t>
  </si>
  <si>
    <t>十四、商业服务业等</t>
  </si>
  <si>
    <t>十五、金融</t>
  </si>
  <si>
    <t>其中： 教育费附加收入</t>
  </si>
  <si>
    <t>十六、住房保障</t>
  </si>
  <si>
    <t>十七、粮油物资储备</t>
  </si>
  <si>
    <t>一般公共预算收入小计</t>
  </si>
  <si>
    <t>一般公共预算支出小计</t>
  </si>
  <si>
    <t>上级补助收入</t>
  </si>
  <si>
    <t>上解上级支出</t>
  </si>
  <si>
    <t xml:space="preserve">  返还性收入</t>
  </si>
  <si>
    <t xml:space="preserve">  一般性转移支付收入</t>
  </si>
  <si>
    <t xml:space="preserve">  专项上解</t>
  </si>
  <si>
    <t xml:space="preserve">  专项转移支付收入</t>
  </si>
  <si>
    <t>安排预算稳定调节基金</t>
  </si>
  <si>
    <t>债券转贷收入</t>
  </si>
  <si>
    <t>地方政府债券还本</t>
  </si>
  <si>
    <t>调入资金</t>
  </si>
  <si>
    <t>调出资金</t>
  </si>
  <si>
    <t>上年结转</t>
  </si>
  <si>
    <t>结转支出</t>
  </si>
  <si>
    <t>上年结余</t>
  </si>
  <si>
    <t>年终结余</t>
  </si>
  <si>
    <t>项  目</t>
  </si>
  <si>
    <r>
      <t xml:space="preserve">项 </t>
    </r>
    <r>
      <rPr>
        <sz val="8"/>
        <rFont val="黑体"/>
        <family val="3"/>
        <charset val="134"/>
      </rPr>
      <t xml:space="preserve">  </t>
    </r>
    <r>
      <rPr>
        <sz val="8"/>
        <rFont val="黑体"/>
        <family val="3"/>
        <charset val="134"/>
      </rPr>
      <t>目</t>
    </r>
  </si>
  <si>
    <t>一、社会保障和就业支出</t>
  </si>
  <si>
    <t>二、城乡社区支出</t>
  </si>
  <si>
    <t>三、农林水支出</t>
  </si>
  <si>
    <t xml:space="preserve"> 其中：福利彩票公益金收入</t>
  </si>
  <si>
    <t xml:space="preserve">       体育彩票公益金收入</t>
  </si>
  <si>
    <t>政府性基金预算收入小计</t>
  </si>
  <si>
    <t>政府性基金预算支出小计</t>
  </si>
  <si>
    <t>上级专项补助收入</t>
  </si>
  <si>
    <t>政府性基金预算收入总计</t>
  </si>
  <si>
    <t>政府性基金预算支出总计</t>
  </si>
  <si>
    <t>一、利润收入</t>
  </si>
  <si>
    <t>国有资本经营预算收入小计</t>
  </si>
  <si>
    <t>国有资本经营预算支出小计</t>
  </si>
  <si>
    <t>国有资本经营预算收入总计</t>
  </si>
  <si>
    <t>国有资本经营预算支出总计</t>
  </si>
  <si>
    <t>收      入</t>
  </si>
  <si>
    <t>支     出</t>
  </si>
  <si>
    <t>项    目</t>
  </si>
  <si>
    <t>增幅（％）</t>
  </si>
  <si>
    <t>动用预算稳定调节基金</t>
    <phoneticPr fontId="15" type="noConversion"/>
  </si>
  <si>
    <t>一、农业土地开发资金收入</t>
    <phoneticPr fontId="15" type="noConversion"/>
  </si>
  <si>
    <t>二、国有土地使用权出让收入</t>
    <phoneticPr fontId="15" type="noConversion"/>
  </si>
  <si>
    <t>三、彩票公益金收入</t>
    <phoneticPr fontId="15" type="noConversion"/>
  </si>
  <si>
    <t>五、其他支出</t>
    <phoneticPr fontId="15" type="noConversion"/>
  </si>
  <si>
    <t>四、商业服务业等支出</t>
    <phoneticPr fontId="15" type="noConversion"/>
  </si>
  <si>
    <t>一、国有资本经营预算</t>
    <phoneticPr fontId="15" type="noConversion"/>
  </si>
  <si>
    <t xml:space="preserve">  体制上解支出</t>
    <phoneticPr fontId="15" type="noConversion"/>
  </si>
  <si>
    <t>增幅（％）</t>
    <phoneticPr fontId="15" type="noConversion"/>
  </si>
  <si>
    <t>收         入</t>
    <phoneticPr fontId="15" type="noConversion"/>
  </si>
  <si>
    <t>上年结转结余</t>
    <phoneticPr fontId="15" type="noConversion"/>
  </si>
  <si>
    <t>一、农业土地开发资金收入</t>
    <phoneticPr fontId="15" type="noConversion"/>
  </si>
  <si>
    <t>二、国有土地使用权出让收入</t>
    <phoneticPr fontId="15" type="noConversion"/>
  </si>
  <si>
    <t>三、彩票公益金收入</t>
    <phoneticPr fontId="15" type="noConversion"/>
  </si>
  <si>
    <t>四、商业服务业等支出</t>
    <phoneticPr fontId="15" type="noConversion"/>
  </si>
  <si>
    <t>五、其他支出</t>
    <phoneticPr fontId="15" type="noConversion"/>
  </si>
  <si>
    <t>一般公共预算收入总计</t>
    <phoneticPr fontId="15" type="noConversion"/>
  </si>
  <si>
    <t>一般公共预算支出总计</t>
    <phoneticPr fontId="15" type="noConversion"/>
  </si>
  <si>
    <t>表一    2018年盘龙区一般公共预算收支完成情况表</t>
    <phoneticPr fontId="15" type="noConversion"/>
  </si>
  <si>
    <t>2018年
预算数</t>
    <phoneticPr fontId="15" type="noConversion"/>
  </si>
  <si>
    <t>2018年
完成数</t>
    <phoneticPr fontId="15" type="noConversion"/>
  </si>
  <si>
    <t>表二  2018年盘龙区政府性基金预算收支完成情况表</t>
    <phoneticPr fontId="15" type="noConversion"/>
  </si>
  <si>
    <t>表三   2018年盘龙区国有资本经营预算收支完成情况表</t>
    <phoneticPr fontId="15" type="noConversion"/>
  </si>
  <si>
    <t>表四   2019年盘龙区一般公共预算收支预算表</t>
    <phoneticPr fontId="15" type="noConversion"/>
  </si>
  <si>
    <t>2018年完成数</t>
    <phoneticPr fontId="15" type="noConversion"/>
  </si>
  <si>
    <t>2019年预算数</t>
    <phoneticPr fontId="15" type="noConversion"/>
  </si>
  <si>
    <t>2018年完成数</t>
    <phoneticPr fontId="15" type="noConversion"/>
  </si>
  <si>
    <t>2019年预算数</t>
    <phoneticPr fontId="15" type="noConversion"/>
  </si>
  <si>
    <t>表五   2019年盘龙区政府性基金预算收支预算表</t>
    <phoneticPr fontId="15" type="noConversion"/>
  </si>
  <si>
    <t>表六  2019年盘龙区国有资本经营预算收支预算表</t>
    <phoneticPr fontId="15" type="noConversion"/>
  </si>
  <si>
    <t>十五、环境保护税</t>
    <phoneticPr fontId="15" type="noConversion"/>
  </si>
  <si>
    <t>十六、专项收入</t>
    <phoneticPr fontId="15" type="noConversion"/>
  </si>
  <si>
    <t>十七、行政事业性收费收入</t>
    <phoneticPr fontId="15" type="noConversion"/>
  </si>
  <si>
    <t>十八、罚没收入</t>
    <phoneticPr fontId="15" type="noConversion"/>
  </si>
  <si>
    <t>十九、国有资源（资产）有偿使用收入</t>
    <phoneticPr fontId="15" type="noConversion"/>
  </si>
  <si>
    <t>二十、捐赠收入</t>
    <phoneticPr fontId="15" type="noConversion"/>
  </si>
  <si>
    <t>二十一、政府住房基金收入</t>
    <phoneticPr fontId="15" type="noConversion"/>
  </si>
  <si>
    <t>二十二、其他收入</t>
    <phoneticPr fontId="15" type="noConversion"/>
  </si>
  <si>
    <t>十五、环境保护税</t>
    <phoneticPr fontId="15" type="noConversion"/>
  </si>
  <si>
    <t>十六、专项收入</t>
    <phoneticPr fontId="15" type="noConversion"/>
  </si>
  <si>
    <t>十八、罚没收入</t>
    <phoneticPr fontId="15" type="noConversion"/>
  </si>
  <si>
    <t>十六、国土海洋气象等</t>
    <phoneticPr fontId="15" type="noConversion"/>
  </si>
  <si>
    <t>十七、住房保障</t>
    <phoneticPr fontId="15" type="noConversion"/>
  </si>
  <si>
    <t>十八、粮油物资储备</t>
    <phoneticPr fontId="15" type="noConversion"/>
  </si>
  <si>
    <t>十九、预备费</t>
    <phoneticPr fontId="15" type="noConversion"/>
  </si>
  <si>
    <t>二十、其他</t>
    <phoneticPr fontId="15" type="noConversion"/>
  </si>
  <si>
    <t>二十一、债务付息</t>
    <phoneticPr fontId="15" type="noConversion"/>
  </si>
  <si>
    <t>二十二、债务发行费用</t>
    <phoneticPr fontId="15" type="noConversion"/>
  </si>
  <si>
    <t>二十、捐赠收入</t>
    <phoneticPr fontId="15" type="noConversion"/>
  </si>
  <si>
    <t>八、卫生健康</t>
    <phoneticPr fontId="15" type="noConversion"/>
  </si>
  <si>
    <t>十五、自然资源海洋气象等</t>
    <phoneticPr fontId="15" type="noConversion"/>
  </si>
  <si>
    <t>十八、灾害防治及应急管理支出</t>
    <phoneticPr fontId="15" type="noConversion"/>
  </si>
  <si>
    <t>十九、预备费</t>
    <phoneticPr fontId="15" type="noConversion"/>
  </si>
  <si>
    <t>二十、其他</t>
    <phoneticPr fontId="15" type="noConversion"/>
  </si>
  <si>
    <t>二十一、债务付息</t>
    <phoneticPr fontId="15" type="noConversion"/>
  </si>
  <si>
    <t>二十二、债务发行费用</t>
    <phoneticPr fontId="15" type="noConversion"/>
  </si>
  <si>
    <t>科目编码</t>
  </si>
  <si>
    <t>科目名称</t>
  </si>
  <si>
    <t>预算数</t>
    <phoneticPr fontId="10" type="noConversion"/>
  </si>
  <si>
    <t>财政支出合计：</t>
    <phoneticPr fontId="10" type="noConversion"/>
  </si>
  <si>
    <t>一般公共预算支出</t>
    <phoneticPr fontId="10" type="noConversion"/>
  </si>
  <si>
    <t>201</t>
  </si>
  <si>
    <t>一般公共服务支出</t>
  </si>
  <si>
    <t xml:space="preserve">  20101</t>
  </si>
  <si>
    <t>人大事务</t>
  </si>
  <si>
    <t xml:space="preserve">  20102</t>
  </si>
  <si>
    <t>政协事务</t>
  </si>
  <si>
    <t xml:space="preserve">  20103</t>
  </si>
  <si>
    <t>政府办公厅（室）及相关机构事务</t>
  </si>
  <si>
    <t xml:space="preserve">  20104</t>
  </si>
  <si>
    <t>发展与改革事务</t>
  </si>
  <si>
    <t xml:space="preserve">  20105</t>
  </si>
  <si>
    <t>统计信息事务</t>
  </si>
  <si>
    <t xml:space="preserve">  20106</t>
  </si>
  <si>
    <t>财政事务</t>
  </si>
  <si>
    <t xml:space="preserve">  20107</t>
  </si>
  <si>
    <t>税收事务</t>
  </si>
  <si>
    <t xml:space="preserve">  20108</t>
  </si>
  <si>
    <t>审计事务</t>
  </si>
  <si>
    <t xml:space="preserve">  20110</t>
  </si>
  <si>
    <t>人力资源事务</t>
  </si>
  <si>
    <t xml:space="preserve">  20111</t>
  </si>
  <si>
    <t>纪检监察事务</t>
  </si>
  <si>
    <t xml:space="preserve">  20113</t>
  </si>
  <si>
    <t>商贸事务</t>
  </si>
  <si>
    <t xml:space="preserve">  20114</t>
  </si>
  <si>
    <t>知识产权事务</t>
    <phoneticPr fontId="10" type="noConversion"/>
  </si>
  <si>
    <t xml:space="preserve">  20123</t>
  </si>
  <si>
    <t>民族事务</t>
  </si>
  <si>
    <t xml:space="preserve">  20125</t>
  </si>
  <si>
    <t>港澳台事务</t>
    <phoneticPr fontId="10" type="noConversion"/>
  </si>
  <si>
    <t xml:space="preserve">  20126</t>
  </si>
  <si>
    <t>档案事务</t>
  </si>
  <si>
    <t xml:space="preserve">  20128</t>
  </si>
  <si>
    <t>民主党派及工商联事务</t>
  </si>
  <si>
    <t xml:space="preserve">  20129</t>
  </si>
  <si>
    <t>群众团体事务</t>
  </si>
  <si>
    <t xml:space="preserve">  20131</t>
  </si>
  <si>
    <t>党委办公厅（室）及相关机构事务</t>
  </si>
  <si>
    <t xml:space="preserve">  20132</t>
  </si>
  <si>
    <t>组织事务</t>
  </si>
  <si>
    <t>宣传事务</t>
  </si>
  <si>
    <t xml:space="preserve">  20134</t>
  </si>
  <si>
    <t>统战事务</t>
  </si>
  <si>
    <t xml:space="preserve">  20136</t>
  </si>
  <si>
    <t>其他共产党事务支出</t>
    <phoneticPr fontId="10" type="noConversion"/>
  </si>
  <si>
    <t xml:space="preserve">  20138</t>
  </si>
  <si>
    <t>市场监督管理事务</t>
    <phoneticPr fontId="10" type="noConversion"/>
  </si>
  <si>
    <t>203</t>
  </si>
  <si>
    <t>国防支出</t>
  </si>
  <si>
    <t xml:space="preserve">  20306</t>
  </si>
  <si>
    <t>国防动员</t>
  </si>
  <si>
    <t xml:space="preserve">  20399</t>
  </si>
  <si>
    <t>其他国防支出</t>
  </si>
  <si>
    <t>204</t>
  </si>
  <si>
    <t>公共安全支出</t>
  </si>
  <si>
    <t xml:space="preserve">  20402</t>
  </si>
  <si>
    <t>公安</t>
  </si>
  <si>
    <t xml:space="preserve">  20406</t>
  </si>
  <si>
    <t>司法</t>
  </si>
  <si>
    <t>205</t>
  </si>
  <si>
    <t>教育支出</t>
  </si>
  <si>
    <t xml:space="preserve">  20501</t>
  </si>
  <si>
    <t>教育管理事务</t>
  </si>
  <si>
    <t xml:space="preserve">  20502</t>
  </si>
  <si>
    <t>普通教育</t>
  </si>
  <si>
    <t xml:space="preserve">  20503</t>
  </si>
  <si>
    <t>职业教育</t>
  </si>
  <si>
    <t xml:space="preserve">  20507</t>
  </si>
  <si>
    <t>特殊教育</t>
  </si>
  <si>
    <t xml:space="preserve">  20508</t>
  </si>
  <si>
    <t>进修及培训</t>
  </si>
  <si>
    <t xml:space="preserve">  20509</t>
  </si>
  <si>
    <t>教育费附加安排的支出</t>
  </si>
  <si>
    <t xml:space="preserve">  20599</t>
  </si>
  <si>
    <t>其他教育支出</t>
    <phoneticPr fontId="10" type="noConversion"/>
  </si>
  <si>
    <t>206</t>
  </si>
  <si>
    <t>科学技术支出</t>
  </si>
  <si>
    <t xml:space="preserve">  20601</t>
  </si>
  <si>
    <t>科学技术管理事务</t>
  </si>
  <si>
    <t xml:space="preserve">  20604</t>
  </si>
  <si>
    <t>技术研究与开发</t>
  </si>
  <si>
    <t xml:space="preserve">  20607</t>
  </si>
  <si>
    <t>科学技术普及</t>
  </si>
  <si>
    <t>207</t>
  </si>
  <si>
    <t>文化体育与传媒支出</t>
  </si>
  <si>
    <t xml:space="preserve">  20701</t>
  </si>
  <si>
    <t>文化和旅游</t>
    <phoneticPr fontId="10" type="noConversion"/>
  </si>
  <si>
    <t xml:space="preserve">  20702</t>
  </si>
  <si>
    <t>文物</t>
  </si>
  <si>
    <t xml:space="preserve">  20703</t>
  </si>
  <si>
    <t>体育</t>
  </si>
  <si>
    <t xml:space="preserve">  20706</t>
  </si>
  <si>
    <t>新闻出版电影</t>
    <phoneticPr fontId="10" type="noConversion"/>
  </si>
  <si>
    <t xml:space="preserve">  20709</t>
  </si>
  <si>
    <t>旅游发展基金支出</t>
    <phoneticPr fontId="10" type="noConversion"/>
  </si>
  <si>
    <t xml:space="preserve">  20799</t>
  </si>
  <si>
    <t>其他文化体育与传媒支出</t>
  </si>
  <si>
    <t>208</t>
  </si>
  <si>
    <t>社会保障和就业支出</t>
  </si>
  <si>
    <t xml:space="preserve">  20801</t>
  </si>
  <si>
    <t>人力资源和社会保障管理事务</t>
  </si>
  <si>
    <t xml:space="preserve">  20802</t>
  </si>
  <si>
    <t>民政管理事务</t>
  </si>
  <si>
    <t xml:space="preserve">  20805</t>
  </si>
  <si>
    <t>行政事业单位离退休</t>
  </si>
  <si>
    <t xml:space="preserve">  20807</t>
  </si>
  <si>
    <t>就业补助</t>
  </si>
  <si>
    <t xml:space="preserve">  20808</t>
  </si>
  <si>
    <t>抚恤</t>
  </si>
  <si>
    <t xml:space="preserve">  20809</t>
  </si>
  <si>
    <t>退役安置</t>
  </si>
  <si>
    <t xml:space="preserve">  20810</t>
  </si>
  <si>
    <t>社会福利</t>
  </si>
  <si>
    <t xml:space="preserve">  20811</t>
  </si>
  <si>
    <t>残疾人事业</t>
  </si>
  <si>
    <t xml:space="preserve">  20816</t>
  </si>
  <si>
    <t>红十字事业</t>
  </si>
  <si>
    <t xml:space="preserve">  20819</t>
  </si>
  <si>
    <t>最低生活保障</t>
  </si>
  <si>
    <t xml:space="preserve">  20820</t>
  </si>
  <si>
    <t>临时救助</t>
  </si>
  <si>
    <t xml:space="preserve">  20821</t>
  </si>
  <si>
    <t>特困人员救助供养</t>
  </si>
  <si>
    <t xml:space="preserve">  20825</t>
  </si>
  <si>
    <t>其他生活救助</t>
  </si>
  <si>
    <t xml:space="preserve">  20826</t>
  </si>
  <si>
    <t>财政对基本养老保险基金的补助</t>
  </si>
  <si>
    <t xml:space="preserve">  20828</t>
  </si>
  <si>
    <t>退役军人管理事务</t>
    <phoneticPr fontId="10" type="noConversion"/>
  </si>
  <si>
    <t xml:space="preserve">  20899</t>
  </si>
  <si>
    <t>其他社会保障和就业支出</t>
  </si>
  <si>
    <t>210</t>
  </si>
  <si>
    <t>卫生健康支出</t>
    <phoneticPr fontId="10" type="noConversion"/>
  </si>
  <si>
    <t xml:space="preserve">  21001</t>
  </si>
  <si>
    <t>卫生健康管理事务</t>
    <phoneticPr fontId="10" type="noConversion"/>
  </si>
  <si>
    <t xml:space="preserve">  21002</t>
  </si>
  <si>
    <t>公立医院</t>
  </si>
  <si>
    <t xml:space="preserve">  21003</t>
  </si>
  <si>
    <t>基层医疗卫生机构</t>
  </si>
  <si>
    <t xml:space="preserve">  21004</t>
  </si>
  <si>
    <t>公共卫生</t>
  </si>
  <si>
    <t xml:space="preserve">  21006</t>
  </si>
  <si>
    <t>中医药</t>
  </si>
  <si>
    <t xml:space="preserve">  21007</t>
  </si>
  <si>
    <t>计划生育事务</t>
  </si>
  <si>
    <t xml:space="preserve">  21011</t>
  </si>
  <si>
    <t>行政事业单位医疗</t>
  </si>
  <si>
    <t xml:space="preserve">  21012</t>
  </si>
  <si>
    <t>财政对基本医疗保险基金的补助</t>
  </si>
  <si>
    <t xml:space="preserve">  21013</t>
  </si>
  <si>
    <t>医疗救助</t>
  </si>
  <si>
    <t>211</t>
  </si>
  <si>
    <t>节能环保支出</t>
  </si>
  <si>
    <t xml:space="preserve">  21101</t>
  </si>
  <si>
    <t>环境保护管理事务</t>
  </si>
  <si>
    <t xml:space="preserve">  21103</t>
  </si>
  <si>
    <t>污染防治</t>
  </si>
  <si>
    <t xml:space="preserve">  21106</t>
  </si>
  <si>
    <t>退耕还林</t>
    <phoneticPr fontId="10" type="noConversion"/>
  </si>
  <si>
    <t xml:space="preserve">  21110</t>
  </si>
  <si>
    <t>能源节约利用</t>
    <phoneticPr fontId="10" type="noConversion"/>
  </si>
  <si>
    <t xml:space="preserve">  21111</t>
  </si>
  <si>
    <t>污染减排</t>
  </si>
  <si>
    <t>212</t>
  </si>
  <si>
    <t>城乡社区支出</t>
  </si>
  <si>
    <t xml:space="preserve">  21201</t>
  </si>
  <si>
    <t>城乡社区管理事务</t>
  </si>
  <si>
    <t xml:space="preserve">  21203</t>
  </si>
  <si>
    <t>城乡社区公共设施</t>
  </si>
  <si>
    <t xml:space="preserve">  21205</t>
  </si>
  <si>
    <t>城乡社区环境卫生</t>
  </si>
  <si>
    <t xml:space="preserve">  21299</t>
  </si>
  <si>
    <t>其他城乡社区支出</t>
  </si>
  <si>
    <t>213</t>
  </si>
  <si>
    <t>农林水支出</t>
  </si>
  <si>
    <t xml:space="preserve">  21301</t>
  </si>
  <si>
    <t>农业</t>
  </si>
  <si>
    <t xml:space="preserve">  21302</t>
  </si>
  <si>
    <t>林业和草原</t>
    <phoneticPr fontId="10" type="noConversion"/>
  </si>
  <si>
    <t xml:space="preserve">  21303</t>
  </si>
  <si>
    <t>水利</t>
  </si>
  <si>
    <t xml:space="preserve">  21305</t>
  </si>
  <si>
    <t>扶贫</t>
  </si>
  <si>
    <t xml:space="preserve">  21308</t>
  </si>
  <si>
    <t>普惠金融发展支出</t>
  </si>
  <si>
    <t>214</t>
  </si>
  <si>
    <t>交通运输支出</t>
  </si>
  <si>
    <t xml:space="preserve">  21401</t>
  </si>
  <si>
    <t>公路水路运输</t>
  </si>
  <si>
    <t>215</t>
  </si>
  <si>
    <t>资源勘探信息等支出</t>
  </si>
  <si>
    <t xml:space="preserve">  21505</t>
  </si>
  <si>
    <t>工业和信息产业监管</t>
    <phoneticPr fontId="10" type="noConversion"/>
  </si>
  <si>
    <t xml:space="preserve">  21508</t>
  </si>
  <si>
    <t>支持中小企业发展和管理支出</t>
    <phoneticPr fontId="10" type="noConversion"/>
  </si>
  <si>
    <t>216</t>
  </si>
  <si>
    <t>商业服务业等支出</t>
  </si>
  <si>
    <t xml:space="preserve">  21602</t>
  </si>
  <si>
    <t>商业流通事务</t>
    <phoneticPr fontId="10" type="noConversion"/>
  </si>
  <si>
    <t xml:space="preserve">  21699</t>
  </si>
  <si>
    <t>其他商业服务业等支出</t>
    <phoneticPr fontId="10" type="noConversion"/>
  </si>
  <si>
    <t>220</t>
  </si>
  <si>
    <t>自然资源海洋气象等支出</t>
    <phoneticPr fontId="10" type="noConversion"/>
  </si>
  <si>
    <t xml:space="preserve">  22001</t>
  </si>
  <si>
    <t>自然资源事务</t>
    <phoneticPr fontId="10" type="noConversion"/>
  </si>
  <si>
    <t xml:space="preserve">  22005</t>
  </si>
  <si>
    <t>气象事务</t>
  </si>
  <si>
    <t>221</t>
  </si>
  <si>
    <t>住房保障支出</t>
  </si>
  <si>
    <t xml:space="preserve">  22101</t>
  </si>
  <si>
    <t>保障性安居工程支出</t>
  </si>
  <si>
    <t xml:space="preserve">  22102</t>
  </si>
  <si>
    <t>住房改革支出</t>
  </si>
  <si>
    <t>222</t>
  </si>
  <si>
    <t>粮油物资储备支出</t>
  </si>
  <si>
    <t xml:space="preserve">  22201</t>
  </si>
  <si>
    <t>粮油事务</t>
  </si>
  <si>
    <t xml:space="preserve">  22204</t>
  </si>
  <si>
    <t>粮油储备</t>
  </si>
  <si>
    <t>灾害防治及应急管理支出</t>
    <phoneticPr fontId="10" type="noConversion"/>
  </si>
  <si>
    <t xml:space="preserve">  22401</t>
  </si>
  <si>
    <t>应急管理事务</t>
    <phoneticPr fontId="10" type="noConversion"/>
  </si>
  <si>
    <t xml:space="preserve">  22402</t>
  </si>
  <si>
    <t>消防事务</t>
    <phoneticPr fontId="10" type="noConversion"/>
  </si>
  <si>
    <t xml:space="preserve">  22407</t>
  </si>
  <si>
    <t>自然灾害救灾及恢复重建支出</t>
    <phoneticPr fontId="10" type="noConversion"/>
  </si>
  <si>
    <t>227</t>
  </si>
  <si>
    <t>预备费</t>
  </si>
  <si>
    <t xml:space="preserve">  22701</t>
  </si>
  <si>
    <t>229</t>
  </si>
  <si>
    <t>其他支出</t>
  </si>
  <si>
    <t xml:space="preserve">  22902</t>
  </si>
  <si>
    <t>年初预留</t>
  </si>
  <si>
    <t xml:space="preserve">  22999</t>
  </si>
  <si>
    <t>232</t>
  </si>
  <si>
    <t>债务付息支出</t>
  </si>
  <si>
    <t xml:space="preserve">  23203</t>
  </si>
  <si>
    <t>地方政府一般债务付息支出</t>
  </si>
  <si>
    <t>国有资本经营预算支出</t>
  </si>
  <si>
    <t>223</t>
  </si>
  <si>
    <t xml:space="preserve">  22399</t>
  </si>
  <si>
    <t>其他国有资本经营预算支出</t>
  </si>
  <si>
    <t>上年结转</t>
    <phoneticPr fontId="15" type="noConversion"/>
  </si>
  <si>
    <t>上年结余</t>
    <phoneticPr fontId="15" type="noConversion"/>
  </si>
  <si>
    <t>上年结转支出</t>
    <phoneticPr fontId="15" type="noConversion"/>
  </si>
  <si>
    <t>上级转移支付支出</t>
    <phoneticPr fontId="15" type="noConversion"/>
  </si>
  <si>
    <t>一、其他国有资本经营预算支出</t>
    <phoneticPr fontId="15" type="noConversion"/>
  </si>
  <si>
    <t>上年结转支出</t>
    <phoneticPr fontId="15" type="noConversion"/>
  </si>
  <si>
    <t>合计</t>
    <phoneticPr fontId="15" type="noConversion"/>
  </si>
  <si>
    <t>2019年预算数</t>
    <phoneticPr fontId="15" type="noConversion"/>
  </si>
  <si>
    <t xml:space="preserve">  20133</t>
    <phoneticPr fontId="10" type="noConversion"/>
  </si>
  <si>
    <t>区级预算数</t>
    <phoneticPr fontId="15" type="noConversion"/>
  </si>
  <si>
    <t>表七  2019年盘龙区级财政支出预算表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</si>
</sst>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.0_ "/>
    <numFmt numFmtId="177" formatCode="#,##0_ "/>
    <numFmt numFmtId="178" formatCode="0.00_ "/>
    <numFmt numFmtId="179" formatCode="0.00_);[Red]\(0.00\)"/>
  </numFmts>
  <fonts count="24">
    <font>
      <sz val="10"/>
      <name val="Arial"/>
      <family val="2"/>
    </font>
    <font>
      <sz val="12"/>
      <name val="Times New Roman"/>
      <family val="1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8"/>
      <name val="黑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name val="黑体"/>
      <family val="3"/>
      <charset val="134"/>
    </font>
    <font>
      <b/>
      <sz val="8"/>
      <name val="黑体"/>
      <family val="3"/>
      <charset val="134"/>
    </font>
    <font>
      <b/>
      <sz val="8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宋体"/>
      <family val="3"/>
      <charset val="134"/>
    </font>
    <font>
      <sz val="9"/>
      <color indexed="8"/>
      <name val="SimSun"/>
      <charset val="134"/>
    </font>
    <font>
      <sz val="9.75"/>
      <color indexed="8"/>
      <name val="宋体"/>
      <family val="3"/>
      <charset val="134"/>
    </font>
    <font>
      <b/>
      <sz val="9.75"/>
      <color indexed="8"/>
      <name val="宋体"/>
      <family val="3"/>
      <charset val="134"/>
    </font>
    <font>
      <b/>
      <sz val="9"/>
      <color indexed="8"/>
      <name val="SimSun"/>
      <charset val="134"/>
    </font>
    <font>
      <sz val="10"/>
      <color rgb="FFFF0000"/>
      <name val="Arial"/>
      <family val="2"/>
    </font>
    <font>
      <sz val="9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140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shrinkToFit="1"/>
    </xf>
    <xf numFmtId="177" fontId="7" fillId="0" borderId="1" xfId="1" applyNumberFormat="1" applyFont="1" applyFill="1" applyBorder="1" applyAlignment="1">
      <alignment horizontal="right" vertical="center"/>
    </xf>
    <xf numFmtId="178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/>
    <xf numFmtId="0" fontId="8" fillId="0" borderId="0" xfId="0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8" fontId="7" fillId="0" borderId="0" xfId="0" applyNumberFormat="1" applyFont="1" applyFill="1" applyAlignment="1">
      <alignment vertical="center"/>
    </xf>
    <xf numFmtId="177" fontId="5" fillId="0" borderId="0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vertical="center"/>
    </xf>
    <xf numFmtId="41" fontId="7" fillId="0" borderId="1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left" vertical="center" indent="1" shrinkToFit="1"/>
    </xf>
    <xf numFmtId="0" fontId="7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179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78" fontId="1" fillId="0" borderId="0" xfId="0" applyNumberFormat="1" applyFont="1" applyAlignment="1"/>
    <xf numFmtId="176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vertical="center"/>
    </xf>
    <xf numFmtId="179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>
      <alignment horizontal="left" vertical="center" shrinkToFit="1"/>
    </xf>
    <xf numFmtId="0" fontId="7" fillId="0" borderId="0" xfId="2" applyFont="1" applyFill="1">
      <alignment vertical="center"/>
    </xf>
    <xf numFmtId="0" fontId="8" fillId="0" borderId="0" xfId="2" applyFill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7" fillId="0" borderId="0" xfId="0" applyFont="1" applyFill="1" applyAlignment="1"/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/>
    <xf numFmtId="0" fontId="6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/>
    <xf numFmtId="0" fontId="6" fillId="0" borderId="1" xfId="0" applyFont="1" applyFill="1" applyBorder="1" applyAlignment="1">
      <alignment vertical="center" wrapText="1"/>
    </xf>
    <xf numFmtId="177" fontId="7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 shrinkToFit="1"/>
    </xf>
    <xf numFmtId="0" fontId="16" fillId="0" borderId="1" xfId="0" applyNumberFormat="1" applyFont="1" applyFill="1" applyBorder="1" applyAlignment="1">
      <alignment horizontal="right" vertical="center"/>
    </xf>
    <xf numFmtId="41" fontId="16" fillId="0" borderId="1" xfId="1" applyNumberFormat="1" applyFont="1" applyFill="1" applyBorder="1" applyAlignment="1">
      <alignment horizontal="right" vertical="center"/>
    </xf>
    <xf numFmtId="0" fontId="1" fillId="0" borderId="1" xfId="0" applyFont="1" applyBorder="1" applyAlignment="1"/>
    <xf numFmtId="177" fontId="17" fillId="0" borderId="1" xfId="0" applyNumberFormat="1" applyFont="1" applyFill="1" applyBorder="1" applyAlignment="1">
      <alignment horizontal="right" vertical="center"/>
    </xf>
    <xf numFmtId="177" fontId="16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10" fontId="7" fillId="0" borderId="1" xfId="1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10" fontId="16" fillId="0" borderId="1" xfId="0" applyNumberFormat="1" applyFont="1" applyFill="1" applyBorder="1" applyAlignment="1">
      <alignment horizontal="center" vertical="center"/>
    </xf>
    <xf numFmtId="10" fontId="1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5" fillId="0" borderId="1" xfId="0" applyFont="1" applyBorder="1"/>
    <xf numFmtId="0" fontId="0" fillId="0" borderId="1" xfId="0" applyBorder="1"/>
    <xf numFmtId="41" fontId="7" fillId="0" borderId="1" xfId="0" applyNumberFormat="1" applyFont="1" applyBorder="1" applyAlignment="1">
      <alignment vertical="center" shrinkToFit="1"/>
    </xf>
    <xf numFmtId="0" fontId="0" fillId="0" borderId="0" xfId="0" applyBorder="1"/>
    <xf numFmtId="0" fontId="18" fillId="0" borderId="0" xfId="0" applyFont="1" applyFill="1" applyBorder="1" applyAlignment="1">
      <alignment horizontal="left" vertical="center" wrapText="1"/>
    </xf>
    <xf numFmtId="177" fontId="0" fillId="0" borderId="18" xfId="0" applyNumberFormat="1" applyFont="1" applyFill="1" applyBorder="1"/>
    <xf numFmtId="0" fontId="18" fillId="0" borderId="1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177" fontId="0" fillId="0" borderId="8" xfId="0" applyNumberFormat="1" applyFont="1" applyFill="1" applyBorder="1"/>
    <xf numFmtId="0" fontId="18" fillId="0" borderId="1" xfId="0" applyFont="1" applyFill="1" applyBorder="1" applyAlignment="1">
      <alignment horizontal="left" vertical="center" wrapText="1"/>
    </xf>
    <xf numFmtId="177" fontId="0" fillId="0" borderId="1" xfId="0" applyNumberFormat="1" applyFont="1" applyFill="1" applyBorder="1"/>
    <xf numFmtId="0" fontId="18" fillId="0" borderId="13" xfId="0" applyFont="1" applyFill="1" applyBorder="1" applyAlignment="1">
      <alignment horizontal="left" vertical="center" wrapText="1"/>
    </xf>
    <xf numFmtId="177" fontId="0" fillId="0" borderId="13" xfId="0" applyNumberFormat="1" applyFont="1" applyFill="1" applyBorder="1"/>
    <xf numFmtId="0" fontId="22" fillId="0" borderId="0" xfId="0" applyFont="1"/>
    <xf numFmtId="0" fontId="5" fillId="0" borderId="0" xfId="0" applyFont="1"/>
    <xf numFmtId="177" fontId="0" fillId="0" borderId="10" xfId="0" applyNumberFormat="1" applyFont="1" applyFill="1" applyBorder="1"/>
    <xf numFmtId="0" fontId="23" fillId="0" borderId="1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6" fillId="0" borderId="7" xfId="0" applyFont="1" applyFill="1" applyBorder="1" applyAlignment="1">
      <alignment horizontal="center" vertical="center"/>
    </xf>
    <xf numFmtId="49" fontId="18" fillId="0" borderId="8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178" fontId="6" fillId="0" borderId="2" xfId="0" applyNumberFormat="1" applyFont="1" applyFill="1" applyBorder="1" applyAlignment="1">
      <alignment horizontal="center" vertical="center" wrapText="1" shrinkToFit="1"/>
    </xf>
    <xf numFmtId="178" fontId="6" fillId="0" borderId="7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 wrapText="1" shrinkToFit="1"/>
    </xf>
    <xf numFmtId="179" fontId="6" fillId="0" borderId="7" xfId="0" applyNumberFormat="1" applyFont="1" applyFill="1" applyBorder="1" applyAlignment="1">
      <alignment horizontal="center" vertical="center" wrapText="1" shrinkToFit="1"/>
    </xf>
    <xf numFmtId="17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21" fillId="0" borderId="16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0" fontId="19" fillId="2" borderId="0" xfId="0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</cellXfs>
  <cellStyles count="3">
    <cellStyle name="常规" xfId="0" builtinId="0"/>
    <cellStyle name="常规_市本级公共财政完成" xfId="1"/>
    <cellStyle name="常规_市本级基金完成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9900"/>
      <rgbColor rgb="00FFCC99"/>
      <rgbColor rgb="00FFFF99"/>
      <rgbColor rgb="00EFFFE2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10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N73"/>
  <sheetViews>
    <sheetView zoomScale="150" zoomScaleNormal="150" workbookViewId="0">
      <pane ySplit="5" topLeftCell="A18" activePane="bottomLeft" state="frozen"/>
      <selection pane="bottomLeft" activeCell="A43" sqref="A43"/>
    </sheetView>
  </sheetViews>
  <sheetFormatPr defaultColWidth="22.88671875" defaultRowHeight="13.2"/>
  <cols>
    <col min="1" max="1" width="20" style="53" customWidth="1"/>
    <col min="2" max="4" width="8.88671875" style="54" customWidth="1"/>
    <col min="5" max="5" width="19.33203125" style="53" customWidth="1"/>
    <col min="6" max="7" width="8.6640625" style="41" customWidth="1"/>
    <col min="8" max="8" width="11" style="41" bestFit="1" customWidth="1"/>
    <col min="9" max="238" width="10" style="41" customWidth="1"/>
    <col min="239" max="239" width="22.88671875" style="41" customWidth="1"/>
    <col min="240" max="243" width="22.88671875" style="41" hidden="1" customWidth="1"/>
    <col min="244" max="247" width="9.5546875" style="41" customWidth="1"/>
    <col min="248" max="248" width="22.88671875" style="41" customWidth="1"/>
  </cols>
  <sheetData>
    <row r="1" spans="1:248" ht="15.6">
      <c r="A1" s="19"/>
      <c r="B1" s="55"/>
      <c r="C1" s="55"/>
      <c r="D1" s="55"/>
    </row>
    <row r="2" spans="1:248" ht="21.6">
      <c r="A2" s="106" t="s">
        <v>93</v>
      </c>
      <c r="B2" s="106"/>
      <c r="C2" s="106"/>
      <c r="D2" s="106"/>
      <c r="E2" s="106"/>
      <c r="F2" s="106"/>
      <c r="G2" s="106"/>
      <c r="H2" s="106"/>
    </row>
    <row r="3" spans="1:248" ht="18" customHeight="1">
      <c r="B3" s="55"/>
      <c r="C3" s="55"/>
      <c r="D3" s="55"/>
      <c r="F3" s="27"/>
      <c r="G3" s="42"/>
      <c r="H3" s="42" t="s">
        <v>0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</row>
    <row r="4" spans="1:248">
      <c r="A4" s="107" t="s">
        <v>1</v>
      </c>
      <c r="B4" s="107"/>
      <c r="C4" s="107"/>
      <c r="D4" s="107"/>
      <c r="E4" s="107" t="s">
        <v>2</v>
      </c>
      <c r="F4" s="107"/>
      <c r="G4" s="107"/>
      <c r="H4" s="107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</row>
    <row r="5" spans="1:248" ht="24" customHeight="1">
      <c r="A5" s="5" t="s">
        <v>3</v>
      </c>
      <c r="B5" s="56" t="s">
        <v>94</v>
      </c>
      <c r="C5" s="56" t="s">
        <v>95</v>
      </c>
      <c r="D5" s="36" t="s">
        <v>4</v>
      </c>
      <c r="E5" s="5" t="s">
        <v>3</v>
      </c>
      <c r="F5" s="56" t="s">
        <v>94</v>
      </c>
      <c r="G5" s="56" t="s">
        <v>95</v>
      </c>
      <c r="H5" s="6" t="s">
        <v>4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</row>
    <row r="6" spans="1:248" ht="15.6" customHeight="1">
      <c r="A6" s="7" t="s">
        <v>5</v>
      </c>
      <c r="B6" s="8">
        <v>110940</v>
      </c>
      <c r="C6" s="8">
        <v>111793</v>
      </c>
      <c r="D6" s="70">
        <f>C6/B6</f>
        <v>1.0076888408148548</v>
      </c>
      <c r="E6" s="10" t="s">
        <v>6</v>
      </c>
      <c r="F6" s="57">
        <v>104430</v>
      </c>
      <c r="G6" s="57">
        <v>104272</v>
      </c>
      <c r="H6" s="70">
        <f>G6/F6</f>
        <v>0.99848702480130236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</row>
    <row r="7" spans="1:248" ht="15.6" customHeight="1">
      <c r="A7" s="7" t="s">
        <v>7</v>
      </c>
      <c r="B7" s="8">
        <v>935</v>
      </c>
      <c r="C7" s="8">
        <v>935</v>
      </c>
      <c r="D7" s="70">
        <f>C7/B7</f>
        <v>1</v>
      </c>
      <c r="E7" s="10" t="s">
        <v>8</v>
      </c>
      <c r="F7" s="57">
        <v>345</v>
      </c>
      <c r="G7" s="57">
        <v>345</v>
      </c>
      <c r="H7" s="70">
        <f t="shared" ref="H7:H29" si="0">G7/F7</f>
        <v>1</v>
      </c>
      <c r="I7" s="28"/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</row>
    <row r="8" spans="1:248" ht="15.6" customHeight="1">
      <c r="A8" s="7" t="s">
        <v>9</v>
      </c>
      <c r="B8" s="8">
        <v>18606</v>
      </c>
      <c r="C8" s="8">
        <v>18606</v>
      </c>
      <c r="D8" s="70">
        <f>C8/B8</f>
        <v>1</v>
      </c>
      <c r="E8" s="10" t="s">
        <v>10</v>
      </c>
      <c r="F8" s="57">
        <v>49139</v>
      </c>
      <c r="G8" s="57">
        <v>48464</v>
      </c>
      <c r="H8" s="70">
        <f t="shared" si="0"/>
        <v>0.98626345672480109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</row>
    <row r="9" spans="1:248" ht="15.6" customHeight="1">
      <c r="A9" s="7" t="s">
        <v>11</v>
      </c>
      <c r="B9" s="8">
        <v>12332</v>
      </c>
      <c r="C9" s="8">
        <v>12332</v>
      </c>
      <c r="D9" s="70">
        <f t="shared" ref="D9:D29" si="1">C9/B9</f>
        <v>1</v>
      </c>
      <c r="E9" s="10" t="s">
        <v>12</v>
      </c>
      <c r="F9" s="57">
        <v>111421</v>
      </c>
      <c r="G9" s="57">
        <v>108261</v>
      </c>
      <c r="H9" s="70">
        <f t="shared" si="0"/>
        <v>0.97163909855413255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</row>
    <row r="10" spans="1:248" ht="15.6" customHeight="1">
      <c r="A10" s="7" t="s">
        <v>13</v>
      </c>
      <c r="B10" s="8">
        <v>254</v>
      </c>
      <c r="C10" s="8">
        <v>254</v>
      </c>
      <c r="D10" s="70">
        <f t="shared" si="1"/>
        <v>1</v>
      </c>
      <c r="E10" s="10" t="s">
        <v>14</v>
      </c>
      <c r="F10" s="57">
        <v>9912</v>
      </c>
      <c r="G10" s="57">
        <v>8357</v>
      </c>
      <c r="H10" s="70">
        <f t="shared" si="0"/>
        <v>0.84311945117029863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</row>
    <row r="11" spans="1:248" ht="15.6" customHeight="1">
      <c r="A11" s="7" t="s">
        <v>15</v>
      </c>
      <c r="B11" s="8">
        <v>41810</v>
      </c>
      <c r="C11" s="8">
        <v>41810</v>
      </c>
      <c r="D11" s="70">
        <f t="shared" si="1"/>
        <v>1</v>
      </c>
      <c r="E11" s="10" t="s">
        <v>16</v>
      </c>
      <c r="F11" s="57">
        <v>5051</v>
      </c>
      <c r="G11" s="57">
        <v>5047</v>
      </c>
      <c r="H11" s="70">
        <f t="shared" si="0"/>
        <v>0.99920807760839436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</row>
    <row r="12" spans="1:248" ht="15.6" customHeight="1">
      <c r="A12" s="7" t="s">
        <v>17</v>
      </c>
      <c r="B12" s="8">
        <v>15317</v>
      </c>
      <c r="C12" s="8">
        <v>15317</v>
      </c>
      <c r="D12" s="70">
        <f t="shared" si="1"/>
        <v>1</v>
      </c>
      <c r="E12" s="10" t="s">
        <v>18</v>
      </c>
      <c r="F12" s="57">
        <v>74655</v>
      </c>
      <c r="G12" s="57">
        <v>74069</v>
      </c>
      <c r="H12" s="70">
        <f t="shared" si="0"/>
        <v>0.99215055923916684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</row>
    <row r="13" spans="1:248" ht="15.6" customHeight="1">
      <c r="A13" s="7" t="s">
        <v>19</v>
      </c>
      <c r="B13" s="8">
        <v>13985</v>
      </c>
      <c r="C13" s="8">
        <v>13985</v>
      </c>
      <c r="D13" s="70">
        <f t="shared" si="1"/>
        <v>1</v>
      </c>
      <c r="E13" s="10" t="s">
        <v>20</v>
      </c>
      <c r="F13" s="57">
        <v>34788</v>
      </c>
      <c r="G13" s="57">
        <v>34522</v>
      </c>
      <c r="H13" s="70">
        <f t="shared" si="0"/>
        <v>0.9923536851787973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</row>
    <row r="14" spans="1:248" ht="15.6" customHeight="1">
      <c r="A14" s="7" t="s">
        <v>21</v>
      </c>
      <c r="B14" s="8">
        <v>7187</v>
      </c>
      <c r="C14" s="8">
        <v>7187</v>
      </c>
      <c r="D14" s="70">
        <f t="shared" si="1"/>
        <v>1</v>
      </c>
      <c r="E14" s="7" t="s">
        <v>22</v>
      </c>
      <c r="F14" s="57">
        <v>3418</v>
      </c>
      <c r="G14" s="57">
        <v>3195</v>
      </c>
      <c r="H14" s="70">
        <f t="shared" si="0"/>
        <v>0.93475716793446462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</row>
    <row r="15" spans="1:248" ht="15.6" customHeight="1">
      <c r="A15" s="7" t="s">
        <v>23</v>
      </c>
      <c r="B15" s="8">
        <v>64597</v>
      </c>
      <c r="C15" s="8">
        <v>64597</v>
      </c>
      <c r="D15" s="70">
        <f t="shared" si="1"/>
        <v>1</v>
      </c>
      <c r="E15" s="10" t="s">
        <v>24</v>
      </c>
      <c r="F15" s="57">
        <v>47390</v>
      </c>
      <c r="G15" s="57">
        <v>47030</v>
      </c>
      <c r="H15" s="70">
        <f t="shared" si="0"/>
        <v>0.99240346064570584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</row>
    <row r="16" spans="1:248" ht="15.6" customHeight="1">
      <c r="A16" s="7" t="s">
        <v>25</v>
      </c>
      <c r="B16" s="8">
        <v>5915</v>
      </c>
      <c r="C16" s="8">
        <v>5915</v>
      </c>
      <c r="D16" s="70">
        <f t="shared" si="1"/>
        <v>1</v>
      </c>
      <c r="E16" s="10" t="s">
        <v>26</v>
      </c>
      <c r="F16" s="57">
        <v>46571</v>
      </c>
      <c r="G16" s="57">
        <v>45391</v>
      </c>
      <c r="H16" s="70">
        <f t="shared" si="0"/>
        <v>0.97466234351849868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</row>
    <row r="17" spans="1:248" ht="15.6" customHeight="1">
      <c r="A17" s="7" t="s">
        <v>27</v>
      </c>
      <c r="B17" s="8"/>
      <c r="C17" s="8"/>
      <c r="D17" s="70"/>
      <c r="E17" s="10" t="s">
        <v>28</v>
      </c>
      <c r="F17" s="57">
        <v>2550</v>
      </c>
      <c r="G17" s="57">
        <v>2550</v>
      </c>
      <c r="H17" s="70">
        <f t="shared" si="0"/>
        <v>1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</row>
    <row r="18" spans="1:248" ht="15.6" customHeight="1">
      <c r="A18" s="7" t="s">
        <v>29</v>
      </c>
      <c r="B18" s="8">
        <v>34774</v>
      </c>
      <c r="C18" s="8">
        <v>34774</v>
      </c>
      <c r="D18" s="70">
        <f t="shared" si="1"/>
        <v>1</v>
      </c>
      <c r="E18" s="10" t="s">
        <v>30</v>
      </c>
      <c r="F18" s="57">
        <v>2332</v>
      </c>
      <c r="G18" s="57">
        <v>1520</v>
      </c>
      <c r="H18" s="70">
        <f t="shared" si="0"/>
        <v>0.65180102915951976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</row>
    <row r="19" spans="1:248" ht="15.6" customHeight="1">
      <c r="A19" s="7" t="s">
        <v>31</v>
      </c>
      <c r="B19" s="8">
        <v>2017</v>
      </c>
      <c r="C19" s="8">
        <v>2017</v>
      </c>
      <c r="D19" s="70">
        <f t="shared" si="1"/>
        <v>1</v>
      </c>
      <c r="E19" s="10" t="s">
        <v>32</v>
      </c>
      <c r="F19" s="57">
        <v>1945</v>
      </c>
      <c r="G19" s="57">
        <v>924</v>
      </c>
      <c r="H19" s="70">
        <f t="shared" si="0"/>
        <v>0.4750642673521851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</row>
    <row r="20" spans="1:248" ht="15.6" customHeight="1">
      <c r="A20" s="7" t="s">
        <v>105</v>
      </c>
      <c r="B20" s="8">
        <v>28</v>
      </c>
      <c r="C20" s="8">
        <v>28</v>
      </c>
      <c r="D20" s="70">
        <f t="shared" si="1"/>
        <v>1</v>
      </c>
      <c r="E20" s="10" t="s">
        <v>33</v>
      </c>
      <c r="F20" s="68">
        <v>88</v>
      </c>
      <c r="G20" s="68">
        <v>88</v>
      </c>
      <c r="H20" s="70">
        <f>G20/F20</f>
        <v>1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</row>
    <row r="21" spans="1:248" ht="15.6" customHeight="1">
      <c r="A21" s="29" t="s">
        <v>106</v>
      </c>
      <c r="B21" s="8">
        <v>59690</v>
      </c>
      <c r="C21" s="8">
        <v>59690</v>
      </c>
      <c r="D21" s="70">
        <f t="shared" si="1"/>
        <v>1</v>
      </c>
      <c r="E21" s="10" t="s">
        <v>116</v>
      </c>
      <c r="F21" s="57">
        <v>1043</v>
      </c>
      <c r="G21" s="57">
        <v>1043</v>
      </c>
      <c r="H21" s="70">
        <f>G21/F21</f>
        <v>1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</row>
    <row r="22" spans="1:248" ht="15.6" customHeight="1">
      <c r="A22" s="30" t="s">
        <v>34</v>
      </c>
      <c r="B22" s="8">
        <v>17762</v>
      </c>
      <c r="C22" s="8">
        <v>17762</v>
      </c>
      <c r="D22" s="70">
        <f t="shared" si="1"/>
        <v>1</v>
      </c>
      <c r="E22" s="10" t="s">
        <v>117</v>
      </c>
      <c r="F22" s="57">
        <v>14842</v>
      </c>
      <c r="G22" s="57">
        <v>14290</v>
      </c>
      <c r="H22" s="70">
        <f>G22/F22</f>
        <v>0.96280824686699906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</row>
    <row r="23" spans="1:248" ht="15.6" customHeight="1">
      <c r="A23" s="29" t="s">
        <v>107</v>
      </c>
      <c r="B23" s="8">
        <v>822</v>
      </c>
      <c r="C23" s="8">
        <v>822</v>
      </c>
      <c r="D23" s="70">
        <f t="shared" si="1"/>
        <v>1</v>
      </c>
      <c r="E23" s="7" t="s">
        <v>118</v>
      </c>
      <c r="F23" s="57">
        <v>1101</v>
      </c>
      <c r="G23" s="57">
        <v>1066</v>
      </c>
      <c r="H23" s="70">
        <f>G23/F23</f>
        <v>0.96821071752951859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</row>
    <row r="24" spans="1:248" ht="15.6" customHeight="1">
      <c r="A24" s="7" t="s">
        <v>108</v>
      </c>
      <c r="B24" s="8">
        <v>7578</v>
      </c>
      <c r="C24" s="8">
        <v>7578</v>
      </c>
      <c r="D24" s="70">
        <f t="shared" si="1"/>
        <v>1</v>
      </c>
      <c r="E24" s="10" t="s">
        <v>119</v>
      </c>
      <c r="F24" s="57"/>
      <c r="G24" s="69"/>
      <c r="H24" s="70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</row>
    <row r="25" spans="1:248" ht="22.2" customHeight="1">
      <c r="A25" s="31" t="s">
        <v>109</v>
      </c>
      <c r="B25" s="8">
        <v>12146</v>
      </c>
      <c r="C25" s="8">
        <v>12146</v>
      </c>
      <c r="D25" s="70">
        <f t="shared" si="1"/>
        <v>1</v>
      </c>
      <c r="E25" s="10" t="s">
        <v>120</v>
      </c>
      <c r="F25" s="79"/>
      <c r="G25" s="78"/>
      <c r="H25" s="70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</row>
    <row r="26" spans="1:248" ht="15.6" customHeight="1">
      <c r="A26" s="7" t="s">
        <v>110</v>
      </c>
      <c r="B26" s="8">
        <v>136</v>
      </c>
      <c r="C26" s="8">
        <v>136</v>
      </c>
      <c r="D26" s="70">
        <f t="shared" si="1"/>
        <v>1</v>
      </c>
      <c r="E26" s="10" t="s">
        <v>121</v>
      </c>
      <c r="F26" s="57">
        <v>424</v>
      </c>
      <c r="G26" s="57">
        <v>424</v>
      </c>
      <c r="H26" s="70">
        <f>G26/F26</f>
        <v>1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</row>
    <row r="27" spans="1:248" ht="15.6" customHeight="1">
      <c r="A27" s="7" t="s">
        <v>111</v>
      </c>
      <c r="B27" s="8">
        <v>2007</v>
      </c>
      <c r="C27" s="8">
        <v>2007</v>
      </c>
      <c r="D27" s="70">
        <f t="shared" si="1"/>
        <v>1</v>
      </c>
      <c r="E27" s="10" t="s">
        <v>122</v>
      </c>
      <c r="F27" s="57"/>
      <c r="G27" s="78"/>
      <c r="H27" s="70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</row>
    <row r="28" spans="1:248" ht="15.6" customHeight="1">
      <c r="A28" s="7" t="s">
        <v>112</v>
      </c>
      <c r="B28" s="8">
        <v>2039</v>
      </c>
      <c r="C28" s="8">
        <v>2039</v>
      </c>
      <c r="D28" s="70">
        <f t="shared" si="1"/>
        <v>1</v>
      </c>
      <c r="E28" s="61"/>
      <c r="F28" s="79"/>
      <c r="G28" s="79"/>
      <c r="H28" s="79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</row>
    <row r="29" spans="1:248" ht="15.6" customHeight="1">
      <c r="A29" s="11" t="s">
        <v>37</v>
      </c>
      <c r="B29" s="8">
        <f>SUM(B6:B28)-B22</f>
        <v>413115</v>
      </c>
      <c r="C29" s="8">
        <f>SUM(C6:C28)-C22</f>
        <v>413968</v>
      </c>
      <c r="D29" s="70">
        <f t="shared" si="1"/>
        <v>1.0020648003582537</v>
      </c>
      <c r="E29" s="11" t="s">
        <v>38</v>
      </c>
      <c r="F29" s="57">
        <f>SUM(F6:F27)</f>
        <v>511445</v>
      </c>
      <c r="G29" s="57">
        <f>SUM(G6:G27)</f>
        <v>500858</v>
      </c>
      <c r="H29" s="70">
        <f t="shared" si="0"/>
        <v>0.97929982696086582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</row>
    <row r="30" spans="1:248" ht="15.6" customHeight="1">
      <c r="A30" s="29" t="s">
        <v>39</v>
      </c>
      <c r="B30" s="57"/>
      <c r="C30" s="57">
        <v>143826</v>
      </c>
      <c r="D30" s="76"/>
      <c r="E30" s="7" t="s">
        <v>40</v>
      </c>
      <c r="F30" s="57"/>
      <c r="G30" s="57">
        <v>71386</v>
      </c>
      <c r="H30" s="69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</row>
    <row r="31" spans="1:248" ht="15.6" customHeight="1">
      <c r="A31" s="7" t="s">
        <v>41</v>
      </c>
      <c r="B31" s="57"/>
      <c r="C31" s="57">
        <v>70850</v>
      </c>
      <c r="D31" s="76"/>
      <c r="E31" s="74" t="s">
        <v>82</v>
      </c>
      <c r="F31" s="57"/>
      <c r="G31" s="57">
        <v>42671</v>
      </c>
      <c r="H31" s="69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</row>
    <row r="32" spans="1:248" ht="15.6" customHeight="1">
      <c r="A32" s="7" t="s">
        <v>42</v>
      </c>
      <c r="B32" s="57"/>
      <c r="C32" s="57">
        <v>18471</v>
      </c>
      <c r="D32" s="76"/>
      <c r="E32" s="7" t="s">
        <v>43</v>
      </c>
      <c r="F32" s="57"/>
      <c r="G32" s="57">
        <v>28715</v>
      </c>
      <c r="H32" s="6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</row>
    <row r="33" spans="1:248" ht="15.6" customHeight="1">
      <c r="A33" s="31" t="s">
        <v>44</v>
      </c>
      <c r="B33" s="57"/>
      <c r="C33" s="57">
        <v>54505</v>
      </c>
      <c r="D33" s="76"/>
      <c r="E33" s="7" t="s">
        <v>45</v>
      </c>
      <c r="F33" s="57"/>
      <c r="G33" s="57">
        <v>5566</v>
      </c>
      <c r="H33" s="69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</row>
    <row r="34" spans="1:248" ht="15.6" customHeight="1">
      <c r="A34" s="7" t="s">
        <v>46</v>
      </c>
      <c r="B34" s="57"/>
      <c r="C34" s="57">
        <v>3346</v>
      </c>
      <c r="D34" s="76"/>
      <c r="E34" s="32" t="s">
        <v>47</v>
      </c>
      <c r="F34" s="69"/>
      <c r="G34" s="57">
        <v>3346</v>
      </c>
      <c r="H34" s="69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</row>
    <row r="35" spans="1:248" ht="15.6" customHeight="1">
      <c r="A35" s="7" t="s">
        <v>75</v>
      </c>
      <c r="B35" s="57"/>
      <c r="C35" s="57">
        <v>27900</v>
      </c>
      <c r="D35" s="76"/>
      <c r="E35" s="59" t="s">
        <v>49</v>
      </c>
      <c r="F35" s="57"/>
      <c r="G35" s="57">
        <v>1</v>
      </c>
      <c r="H35" s="70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</row>
    <row r="36" spans="1:248" ht="15.6" customHeight="1">
      <c r="A36" s="59" t="s">
        <v>48</v>
      </c>
      <c r="B36" s="57"/>
      <c r="C36" s="57">
        <v>1611</v>
      </c>
      <c r="D36" s="76"/>
      <c r="E36" s="7" t="s">
        <v>51</v>
      </c>
      <c r="F36" s="69"/>
      <c r="G36" s="57">
        <v>10587</v>
      </c>
      <c r="H36" s="69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</row>
    <row r="37" spans="1:248" ht="15.6" customHeight="1">
      <c r="A37" s="7" t="s">
        <v>50</v>
      </c>
      <c r="B37" s="57"/>
      <c r="C37" s="57">
        <v>1093</v>
      </c>
      <c r="D37" s="76"/>
      <c r="E37" s="7" t="s">
        <v>53</v>
      </c>
      <c r="F37" s="69"/>
      <c r="G37" s="57"/>
      <c r="H37" s="69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</row>
    <row r="38" spans="1:248" ht="15.6" customHeight="1">
      <c r="A38" s="7" t="s">
        <v>52</v>
      </c>
      <c r="B38" s="57"/>
      <c r="C38" s="57"/>
      <c r="D38" s="76"/>
      <c r="E38" s="7"/>
      <c r="F38" s="69"/>
      <c r="G38" s="69"/>
      <c r="H38" s="69"/>
    </row>
    <row r="39" spans="1:248" ht="15.6" customHeight="1">
      <c r="A39" s="61"/>
      <c r="B39" s="58"/>
      <c r="C39" s="57"/>
      <c r="D39" s="70"/>
      <c r="E39" s="7"/>
      <c r="F39" s="57"/>
      <c r="G39" s="57"/>
      <c r="H39" s="70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</row>
    <row r="40" spans="1:248" ht="15.6" customHeight="1">
      <c r="A40" s="7"/>
      <c r="B40" s="60"/>
      <c r="C40" s="57"/>
      <c r="D40" s="70"/>
      <c r="E40" s="7"/>
      <c r="F40" s="57"/>
      <c r="G40" s="57"/>
      <c r="H40" s="70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</row>
    <row r="41" spans="1:248" ht="15.6" customHeight="1">
      <c r="A41" s="62" t="s">
        <v>91</v>
      </c>
      <c r="B41" s="57"/>
      <c r="C41" s="57">
        <f>C29+C30+C34+C35+C36+C37+C38</f>
        <v>591744</v>
      </c>
      <c r="D41" s="77"/>
      <c r="E41" s="62" t="s">
        <v>92</v>
      </c>
      <c r="F41" s="57"/>
      <c r="G41" s="57">
        <f>G29+G30+G33+G34+G35+G36+G37</f>
        <v>591744</v>
      </c>
      <c r="H41" s="69"/>
    </row>
    <row r="42" spans="1:248">
      <c r="B42" s="63"/>
    </row>
    <row r="43" spans="1:248">
      <c r="B43" s="63"/>
      <c r="C43" s="63"/>
    </row>
    <row r="44" spans="1:248">
      <c r="B44" s="63"/>
      <c r="C44" s="63"/>
    </row>
    <row r="45" spans="1:248">
      <c r="B45" s="63"/>
      <c r="C45" s="63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51"/>
      <c r="HX45" s="51"/>
      <c r="HY45" s="51"/>
      <c r="HZ45" s="51"/>
      <c r="IA45" s="51"/>
      <c r="IB45" s="51"/>
      <c r="IC45" s="51"/>
      <c r="ID45" s="51"/>
      <c r="IE45" s="51"/>
      <c r="IF45" s="51"/>
      <c r="IG45" s="51"/>
      <c r="IH45" s="51"/>
      <c r="II45" s="51"/>
      <c r="IJ45" s="51"/>
      <c r="IK45" s="51"/>
      <c r="IL45" s="51"/>
      <c r="IM45" s="51"/>
      <c r="IN45" s="51"/>
    </row>
    <row r="46" spans="1:248">
      <c r="B46" s="63"/>
      <c r="C46" s="63"/>
    </row>
    <row r="47" spans="1:248">
      <c r="B47" s="63"/>
      <c r="C47" s="63"/>
    </row>
    <row r="48" spans="1:248">
      <c r="B48" s="63"/>
      <c r="C48" s="63"/>
    </row>
    <row r="49" spans="1:248">
      <c r="A49"/>
      <c r="B49" s="63"/>
      <c r="C49" s="63"/>
      <c r="F49"/>
      <c r="G49"/>
      <c r="H49"/>
    </row>
    <row r="50" spans="1:248">
      <c r="A50"/>
      <c r="B50" s="63"/>
      <c r="C50" s="63"/>
      <c r="F50"/>
      <c r="G50"/>
      <c r="H50"/>
    </row>
    <row r="51" spans="1:248">
      <c r="A51"/>
      <c r="B51" s="63"/>
      <c r="C51" s="63"/>
      <c r="F51"/>
      <c r="G51"/>
      <c r="H51"/>
    </row>
    <row r="52" spans="1:248">
      <c r="A52"/>
      <c r="B52" s="63"/>
      <c r="C52" s="63"/>
      <c r="F52"/>
      <c r="G52"/>
      <c r="H52"/>
    </row>
    <row r="53" spans="1:248">
      <c r="A53"/>
      <c r="B53" s="63"/>
      <c r="C53" s="6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</row>
    <row r="54" spans="1:248">
      <c r="A54"/>
      <c r="B54" s="63"/>
      <c r="C54" s="6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</row>
    <row r="55" spans="1:248">
      <c r="A55"/>
      <c r="B55" s="63"/>
      <c r="C55" s="6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</row>
    <row r="56" spans="1:248">
      <c r="A56"/>
      <c r="B56" s="63"/>
      <c r="C56" s="6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</row>
    <row r="57" spans="1:248">
      <c r="A57"/>
      <c r="B57" s="63"/>
      <c r="C57" s="6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</row>
    <row r="58" spans="1:248">
      <c r="A58"/>
      <c r="B58" s="63"/>
      <c r="C58" s="6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</row>
    <row r="59" spans="1:248">
      <c r="A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</row>
    <row r="60" spans="1:248">
      <c r="A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</row>
    <row r="61" spans="1:248">
      <c r="A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</row>
    <row r="62" spans="1:248">
      <c r="A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</row>
    <row r="63" spans="1:248">
      <c r="A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</row>
    <row r="64" spans="1:248">
      <c r="A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</row>
    <row r="65" spans="1:248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</row>
    <row r="66" spans="1:248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</row>
    <row r="67" spans="1:248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</row>
    <row r="68" spans="1:24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</row>
    <row r="69" spans="1:248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</row>
    <row r="70" spans="1:248"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</row>
    <row r="71" spans="1:248"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</row>
    <row r="72" spans="1:248"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</row>
    <row r="73" spans="1:248"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</row>
  </sheetData>
  <sheetProtection deleteColumns="0" deleteRows="0"/>
  <mergeCells count="3">
    <mergeCell ref="A2:H2"/>
    <mergeCell ref="A4:D4"/>
    <mergeCell ref="E4:H4"/>
  </mergeCells>
  <phoneticPr fontId="15" type="noConversion"/>
  <printOptions horizontalCentered="1"/>
  <pageMargins left="0.51" right="0.51" top="0.55000000000000004" bottom="0.55000000000000004" header="0.31" footer="0.31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IL41"/>
  <sheetViews>
    <sheetView zoomScale="150" workbookViewId="0">
      <selection activeCell="A6" sqref="A6:XFD17"/>
    </sheetView>
  </sheetViews>
  <sheetFormatPr defaultColWidth="10" defaultRowHeight="15.6"/>
  <cols>
    <col min="1" max="1" width="20.88671875" style="14" customWidth="1"/>
    <col min="2" max="3" width="8.6640625" style="40" customWidth="1"/>
    <col min="4" max="4" width="8.33203125" style="40" customWidth="1"/>
    <col min="5" max="5" width="20.6640625" style="40" customWidth="1"/>
    <col min="6" max="7" width="8.88671875" style="41" customWidth="1"/>
    <col min="8" max="8" width="10.33203125" style="41" customWidth="1"/>
    <col min="9" max="246" width="10" style="41"/>
  </cols>
  <sheetData>
    <row r="1" spans="1:246">
      <c r="A1" s="19"/>
    </row>
    <row r="2" spans="1:246" ht="21.6">
      <c r="A2" s="106" t="s">
        <v>96</v>
      </c>
      <c r="B2" s="106"/>
      <c r="C2" s="106"/>
      <c r="D2" s="106"/>
      <c r="E2" s="106"/>
      <c r="F2" s="106"/>
      <c r="G2" s="106"/>
      <c r="H2" s="106"/>
    </row>
    <row r="3" spans="1:246">
      <c r="F3" s="27"/>
      <c r="G3" s="42"/>
      <c r="H3" s="42" t="s">
        <v>0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</row>
    <row r="4" spans="1:246" ht="15.6" customHeight="1">
      <c r="A4" s="107" t="s">
        <v>1</v>
      </c>
      <c r="B4" s="107"/>
      <c r="C4" s="107"/>
      <c r="D4" s="107"/>
      <c r="E4" s="108" t="s">
        <v>2</v>
      </c>
      <c r="F4" s="109"/>
      <c r="G4" s="109"/>
      <c r="H4" s="11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</row>
    <row r="5" spans="1:246" ht="19.2">
      <c r="A5" s="43" t="s">
        <v>54</v>
      </c>
      <c r="B5" s="56" t="s">
        <v>94</v>
      </c>
      <c r="C5" s="56" t="s">
        <v>95</v>
      </c>
      <c r="D5" s="36" t="s">
        <v>4</v>
      </c>
      <c r="E5" s="44" t="s">
        <v>55</v>
      </c>
      <c r="F5" s="56" t="s">
        <v>94</v>
      </c>
      <c r="G5" s="56" t="s">
        <v>95</v>
      </c>
      <c r="H5" s="36" t="s">
        <v>4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</row>
    <row r="6" spans="1:246" ht="15.6" customHeight="1">
      <c r="A6" s="71" t="s">
        <v>76</v>
      </c>
      <c r="B6" s="8">
        <v>171</v>
      </c>
      <c r="C6" s="8">
        <v>171</v>
      </c>
      <c r="D6" s="70">
        <f>C6/B6</f>
        <v>1</v>
      </c>
      <c r="E6" s="45" t="s">
        <v>56</v>
      </c>
      <c r="F6" s="8"/>
      <c r="G6" s="26"/>
      <c r="H6" s="70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</row>
    <row r="7" spans="1:246" ht="15.6" customHeight="1">
      <c r="A7" s="71" t="s">
        <v>77</v>
      </c>
      <c r="B7" s="8">
        <v>131217</v>
      </c>
      <c r="C7" s="26">
        <v>131217</v>
      </c>
      <c r="D7" s="70">
        <f t="shared" ref="D7" si="0">C7/B7</f>
        <v>1</v>
      </c>
      <c r="E7" s="45" t="s">
        <v>57</v>
      </c>
      <c r="F7" s="8">
        <v>145749</v>
      </c>
      <c r="G7" s="26">
        <v>135391</v>
      </c>
      <c r="H7" s="70">
        <f>G7/F7</f>
        <v>0.92893261703339303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</row>
    <row r="8" spans="1:246" ht="15.6" customHeight="1">
      <c r="A8" s="72" t="s">
        <v>78</v>
      </c>
      <c r="B8" s="26"/>
      <c r="C8" s="8">
        <v>300</v>
      </c>
      <c r="D8" s="70"/>
      <c r="E8" s="45" t="s">
        <v>58</v>
      </c>
      <c r="F8" s="8">
        <v>313</v>
      </c>
      <c r="G8" s="26">
        <v>254</v>
      </c>
      <c r="H8" s="70">
        <f t="shared" ref="H8:H11" si="1">G8/F8</f>
        <v>0.81150159744408945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</row>
    <row r="9" spans="1:246" ht="15.6" customHeight="1">
      <c r="A9" s="13" t="s">
        <v>59</v>
      </c>
      <c r="B9" s="26"/>
      <c r="C9" s="8">
        <v>300</v>
      </c>
      <c r="D9" s="73"/>
      <c r="E9" s="71" t="s">
        <v>80</v>
      </c>
      <c r="F9" s="8">
        <v>80</v>
      </c>
      <c r="G9" s="26">
        <v>80</v>
      </c>
      <c r="H9" s="70">
        <f t="shared" si="1"/>
        <v>1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</row>
    <row r="10" spans="1:246" ht="15.6" customHeight="1">
      <c r="A10" s="13" t="s">
        <v>60</v>
      </c>
      <c r="B10" s="26"/>
      <c r="C10" s="26"/>
      <c r="D10" s="70"/>
      <c r="E10" s="71" t="s">
        <v>79</v>
      </c>
      <c r="F10" s="26">
        <v>637</v>
      </c>
      <c r="G10" s="26">
        <v>418</v>
      </c>
      <c r="H10" s="70">
        <f t="shared" si="1"/>
        <v>0.6562009419152276</v>
      </c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</row>
    <row r="11" spans="1:246" ht="15.6" customHeight="1">
      <c r="A11" s="11" t="s">
        <v>61</v>
      </c>
      <c r="B11" s="26">
        <f>B6+B7+B8</f>
        <v>131388</v>
      </c>
      <c r="C11" s="26">
        <f>C6+C7+C8</f>
        <v>131688</v>
      </c>
      <c r="D11" s="70">
        <f>C11/B11</f>
        <v>1.0022833135446159</v>
      </c>
      <c r="E11" s="46" t="s">
        <v>62</v>
      </c>
      <c r="F11" s="8">
        <f>SUM(F7:F10)</f>
        <v>146779</v>
      </c>
      <c r="G11" s="8">
        <f>SUM(G7:G10)</f>
        <v>136143</v>
      </c>
      <c r="H11" s="70">
        <f t="shared" si="1"/>
        <v>0.92753731800870698</v>
      </c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</row>
    <row r="12" spans="1:246" ht="15.6" customHeight="1">
      <c r="A12" s="13" t="s">
        <v>63</v>
      </c>
      <c r="B12" s="26"/>
      <c r="C12" s="26">
        <v>16886</v>
      </c>
      <c r="D12" s="26"/>
      <c r="E12" s="47" t="s">
        <v>49</v>
      </c>
      <c r="F12" s="8"/>
      <c r="G12" s="26">
        <v>1556</v>
      </c>
      <c r="H12" s="9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</row>
    <row r="13" spans="1:246" ht="15.6" customHeight="1">
      <c r="A13" s="13" t="s">
        <v>48</v>
      </c>
      <c r="B13" s="26"/>
      <c r="C13" s="26">
        <v>1</v>
      </c>
      <c r="D13" s="26"/>
      <c r="E13" s="48" t="s">
        <v>51</v>
      </c>
      <c r="F13" s="8"/>
      <c r="G13" s="26">
        <v>10636</v>
      </c>
      <c r="H13" s="9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</row>
    <row r="14" spans="1:246" ht="15.6" customHeight="1">
      <c r="A14" s="7" t="s">
        <v>85</v>
      </c>
      <c r="B14" s="26">
        <v>60</v>
      </c>
      <c r="C14" s="26">
        <v>60</v>
      </c>
      <c r="D14" s="70">
        <f>C14/B14</f>
        <v>1</v>
      </c>
      <c r="E14" s="48" t="s">
        <v>53</v>
      </c>
      <c r="F14" s="8"/>
      <c r="G14" s="26">
        <v>300</v>
      </c>
      <c r="H14" s="65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</row>
    <row r="15" spans="1:246" ht="15.6" customHeight="1">
      <c r="A15" s="7"/>
      <c r="B15" s="26"/>
      <c r="C15" s="26"/>
      <c r="D15" s="26"/>
      <c r="E15" s="48"/>
      <c r="F15" s="8"/>
      <c r="G15" s="26"/>
      <c r="H15" s="9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</row>
    <row r="16" spans="1:246" ht="15.6" customHeight="1">
      <c r="A16" s="7"/>
      <c r="B16" s="26"/>
      <c r="C16" s="26"/>
      <c r="D16" s="26"/>
      <c r="E16" s="48"/>
      <c r="F16" s="8"/>
      <c r="G16" s="26"/>
      <c r="H16" s="9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</row>
    <row r="17" spans="1:246" ht="15.6" customHeight="1">
      <c r="A17" s="11" t="s">
        <v>64</v>
      </c>
      <c r="B17" s="26"/>
      <c r="C17" s="26">
        <f>C11+C12+C13+C14</f>
        <v>148635</v>
      </c>
      <c r="D17" s="70"/>
      <c r="E17" s="46" t="s">
        <v>65</v>
      </c>
      <c r="F17" s="8"/>
      <c r="G17" s="26">
        <f>SUM(G11:G14)</f>
        <v>148635</v>
      </c>
      <c r="H17" s="9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</row>
    <row r="18" spans="1:246">
      <c r="B18" s="49"/>
      <c r="C18" s="49"/>
      <c r="D18" s="49"/>
      <c r="E18" s="49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</row>
    <row r="19" spans="1:246">
      <c r="B19" s="49"/>
      <c r="C19" s="49"/>
      <c r="D19" s="49"/>
      <c r="E19" s="49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</row>
    <row r="20" spans="1:246">
      <c r="B20" s="49"/>
      <c r="C20" s="49"/>
      <c r="D20" s="49"/>
      <c r="E20" s="49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</row>
    <row r="21" spans="1:246">
      <c r="B21" s="49"/>
      <c r="C21" s="49"/>
      <c r="D21" s="49"/>
      <c r="E21" s="49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</row>
    <row r="22" spans="1:246">
      <c r="B22" s="49"/>
      <c r="C22" s="49"/>
      <c r="D22" s="49"/>
      <c r="E22" s="49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</row>
    <row r="23" spans="1:246">
      <c r="B23" s="49"/>
      <c r="C23" s="49"/>
      <c r="D23" s="49"/>
      <c r="E23" s="49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</row>
    <row r="24" spans="1:246">
      <c r="B24" s="49"/>
      <c r="C24" s="49"/>
      <c r="D24" s="49"/>
      <c r="E24" s="49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</row>
    <row r="25" spans="1:246">
      <c r="B25" s="49"/>
      <c r="C25" s="49"/>
      <c r="D25" s="49"/>
      <c r="E25" s="49"/>
    </row>
    <row r="26" spans="1:246" ht="15.6" customHeight="1">
      <c r="B26" s="50"/>
      <c r="C26" s="50"/>
      <c r="D26" s="50"/>
      <c r="E26" s="50"/>
    </row>
    <row r="27" spans="1:246" ht="15.6" customHeight="1">
      <c r="B27" s="16"/>
      <c r="C27" s="16"/>
      <c r="D27" s="16"/>
      <c r="E27" s="16"/>
    </row>
    <row r="28" spans="1:246" ht="15.6" customHeight="1">
      <c r="B28" s="16"/>
      <c r="C28" s="16"/>
      <c r="D28" s="16"/>
      <c r="E28" s="16"/>
    </row>
    <row r="29" spans="1:246" ht="15.6" customHeight="1">
      <c r="B29" s="16"/>
      <c r="C29" s="16"/>
      <c r="D29" s="16"/>
      <c r="E29" s="16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</row>
    <row r="30" spans="1:246" ht="15.6" customHeight="1">
      <c r="B30" s="16"/>
      <c r="C30" s="16"/>
      <c r="D30" s="16"/>
      <c r="E30" s="16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</row>
    <row r="31" spans="1:246" ht="13.2" customHeight="1">
      <c r="B31" s="16"/>
      <c r="C31" s="16"/>
      <c r="D31" s="16"/>
      <c r="E31" s="16"/>
    </row>
    <row r="32" spans="1:246">
      <c r="B32" s="16"/>
      <c r="C32" s="16"/>
      <c r="D32" s="16"/>
      <c r="E32" s="16"/>
    </row>
    <row r="33" spans="2:246">
      <c r="B33" s="16"/>
      <c r="C33" s="16"/>
      <c r="D33" s="16"/>
      <c r="E33" s="16"/>
    </row>
    <row r="34" spans="2:246">
      <c r="B34" s="16"/>
      <c r="C34" s="16"/>
      <c r="D34" s="16"/>
      <c r="E34" s="16"/>
    </row>
    <row r="35" spans="2:246">
      <c r="B35" s="16"/>
      <c r="C35" s="16"/>
      <c r="D35" s="16"/>
      <c r="E35" s="16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</row>
    <row r="36" spans="2:246">
      <c r="B36" s="16"/>
      <c r="C36" s="16"/>
      <c r="D36" s="16"/>
      <c r="E36" s="16"/>
    </row>
    <row r="37" spans="2:246">
      <c r="B37" s="16"/>
      <c r="C37" s="16"/>
      <c r="D37" s="16"/>
      <c r="E37" s="16"/>
    </row>
    <row r="38" spans="2:246">
      <c r="B38" s="16"/>
      <c r="C38" s="16"/>
      <c r="D38" s="16"/>
      <c r="E38" s="16"/>
    </row>
    <row r="39" spans="2:246">
      <c r="B39" s="16"/>
      <c r="C39" s="16"/>
      <c r="D39" s="16"/>
      <c r="E39" s="16"/>
    </row>
    <row r="40" spans="2:246">
      <c r="B40" s="16"/>
      <c r="C40" s="16"/>
      <c r="D40" s="16"/>
      <c r="E40" s="16"/>
    </row>
    <row r="41" spans="2:246">
      <c r="B41" s="16"/>
      <c r="C41" s="16"/>
      <c r="D41" s="16"/>
      <c r="E41" s="16"/>
    </row>
  </sheetData>
  <sheetProtection deleteColumns="0" deleteRows="0"/>
  <mergeCells count="3">
    <mergeCell ref="A2:H2"/>
    <mergeCell ref="A4:D4"/>
    <mergeCell ref="E4:H4"/>
  </mergeCells>
  <phoneticPr fontId="15" type="noConversion"/>
  <printOptions horizontalCentered="1"/>
  <pageMargins left="0.51" right="0.51" top="0.55000000000000004" bottom="0.55000000000000004" header="0.31" footer="0.31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34"/>
  <sheetViews>
    <sheetView zoomScale="150" workbookViewId="0">
      <selection activeCell="A6" sqref="A6:XFD12"/>
    </sheetView>
  </sheetViews>
  <sheetFormatPr defaultColWidth="10" defaultRowHeight="15.6"/>
  <cols>
    <col min="1" max="1" width="20.6640625" style="1" customWidth="1"/>
    <col min="2" max="4" width="8.33203125" style="1" customWidth="1"/>
    <col min="5" max="5" width="20.6640625" style="1" customWidth="1"/>
    <col min="6" max="7" width="8.5546875" style="1" customWidth="1"/>
    <col min="8" max="8" width="9.88671875" style="1" customWidth="1"/>
    <col min="9" max="16384" width="10" style="1"/>
  </cols>
  <sheetData>
    <row r="1" spans="1:8">
      <c r="A1" s="2"/>
      <c r="B1" s="2"/>
      <c r="C1" s="2"/>
    </row>
    <row r="2" spans="1:8" ht="21.6">
      <c r="A2" s="111" t="s">
        <v>97</v>
      </c>
      <c r="B2" s="111"/>
      <c r="C2" s="111"/>
      <c r="D2" s="111"/>
      <c r="E2" s="111"/>
      <c r="F2" s="111"/>
      <c r="G2" s="111"/>
      <c r="H2" s="111"/>
    </row>
    <row r="3" spans="1:8">
      <c r="A3" s="3"/>
      <c r="B3" s="3"/>
      <c r="C3" s="3"/>
      <c r="D3" s="3"/>
      <c r="G3" s="4"/>
      <c r="H3" s="4" t="s">
        <v>0</v>
      </c>
    </row>
    <row r="4" spans="1:8">
      <c r="A4" s="107" t="s">
        <v>1</v>
      </c>
      <c r="B4" s="107"/>
      <c r="C4" s="107"/>
      <c r="D4" s="107"/>
      <c r="E4" s="107" t="s">
        <v>2</v>
      </c>
      <c r="F4" s="107"/>
      <c r="G4" s="107"/>
      <c r="H4" s="107"/>
    </row>
    <row r="5" spans="1:8" ht="24" customHeight="1">
      <c r="A5" s="35" t="s">
        <v>54</v>
      </c>
      <c r="B5" s="56" t="s">
        <v>94</v>
      </c>
      <c r="C5" s="56" t="s">
        <v>95</v>
      </c>
      <c r="D5" s="36" t="s">
        <v>4</v>
      </c>
      <c r="E5" s="35" t="s">
        <v>54</v>
      </c>
      <c r="F5" s="56" t="s">
        <v>94</v>
      </c>
      <c r="G5" s="56" t="s">
        <v>95</v>
      </c>
      <c r="H5" s="36" t="s">
        <v>4</v>
      </c>
    </row>
    <row r="6" spans="1:8">
      <c r="A6" s="7" t="s">
        <v>66</v>
      </c>
      <c r="B6" s="8">
        <v>184</v>
      </c>
      <c r="C6" s="26">
        <v>184</v>
      </c>
      <c r="D6" s="70">
        <f>C6/B6</f>
        <v>1</v>
      </c>
      <c r="E6" s="74" t="s">
        <v>81</v>
      </c>
      <c r="F6" s="8">
        <v>605</v>
      </c>
      <c r="G6" s="26">
        <v>605</v>
      </c>
      <c r="H6" s="70">
        <f>G6/F6</f>
        <v>1</v>
      </c>
    </row>
    <row r="7" spans="1:8">
      <c r="A7" s="7"/>
      <c r="B7" s="8"/>
      <c r="C7" s="26"/>
      <c r="D7" s="70"/>
      <c r="E7" s="7"/>
      <c r="F7" s="8"/>
      <c r="G7" s="26"/>
      <c r="H7" s="9"/>
    </row>
    <row r="8" spans="1:8">
      <c r="A8" s="7"/>
      <c r="B8" s="8"/>
      <c r="C8" s="26"/>
      <c r="D8" s="70"/>
      <c r="E8" s="7"/>
      <c r="F8" s="8"/>
      <c r="G8" s="26"/>
      <c r="H8" s="9"/>
    </row>
    <row r="9" spans="1:8">
      <c r="A9" s="37"/>
      <c r="B9" s="8"/>
      <c r="C9" s="26"/>
      <c r="D9" s="70"/>
      <c r="E9" s="38"/>
      <c r="F9" s="8"/>
      <c r="G9" s="26"/>
      <c r="H9" s="9"/>
    </row>
    <row r="10" spans="1:8">
      <c r="A10" s="11" t="s">
        <v>67</v>
      </c>
      <c r="B10" s="8">
        <v>184</v>
      </c>
      <c r="C10" s="26">
        <v>184</v>
      </c>
      <c r="D10" s="70">
        <f>C10/B10</f>
        <v>1</v>
      </c>
      <c r="E10" s="11" t="s">
        <v>68</v>
      </c>
      <c r="F10" s="8">
        <v>605</v>
      </c>
      <c r="G10" s="26">
        <v>605</v>
      </c>
      <c r="H10" s="70">
        <f>G10/F10</f>
        <v>1</v>
      </c>
    </row>
    <row r="11" spans="1:8">
      <c r="A11" s="13" t="s">
        <v>63</v>
      </c>
      <c r="B11" s="8"/>
      <c r="C11" s="26">
        <v>476</v>
      </c>
      <c r="D11" s="70"/>
      <c r="E11" s="13" t="s">
        <v>49</v>
      </c>
      <c r="F11" s="8"/>
      <c r="G11" s="26">
        <v>55</v>
      </c>
      <c r="H11" s="70"/>
    </row>
    <row r="12" spans="1:8">
      <c r="A12" s="11" t="s">
        <v>69</v>
      </c>
      <c r="B12" s="8"/>
      <c r="C12" s="26">
        <f>SUM(C10:C11)</f>
        <v>660</v>
      </c>
      <c r="D12" s="70"/>
      <c r="E12" s="11" t="s">
        <v>70</v>
      </c>
      <c r="F12" s="8"/>
      <c r="G12" s="26">
        <f>SUM(G10:G11)</f>
        <v>660</v>
      </c>
      <c r="H12" s="70"/>
    </row>
    <row r="14" spans="1:8">
      <c r="E14" s="39"/>
      <c r="F14" s="39"/>
      <c r="G14" s="39"/>
    </row>
    <row r="34" spans="7:7">
      <c r="G34" s="14"/>
    </row>
  </sheetData>
  <sheetProtection deleteColumns="0" deleteRows="0"/>
  <mergeCells count="3">
    <mergeCell ref="A2:H2"/>
    <mergeCell ref="A4:D4"/>
    <mergeCell ref="E4:H4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P40"/>
  <sheetViews>
    <sheetView tabSelected="1" zoomScale="150" workbookViewId="0">
      <selection activeCell="H8" sqref="H8"/>
    </sheetView>
  </sheetViews>
  <sheetFormatPr defaultRowHeight="15.6"/>
  <cols>
    <col min="1" max="1" width="20" style="15" customWidth="1"/>
    <col min="2" max="3" width="10.33203125" style="16" customWidth="1"/>
    <col min="4" max="4" width="10.33203125" style="17" customWidth="1"/>
    <col min="5" max="5" width="19.88671875" style="15" customWidth="1"/>
    <col min="6" max="6" width="10.33203125" style="15" customWidth="1"/>
    <col min="7" max="7" width="10.6640625" style="18" customWidth="1"/>
    <col min="8" max="8" width="10.33203125" style="15" customWidth="1"/>
    <col min="9" max="9" width="10.44140625" style="15" customWidth="1"/>
    <col min="10" max="250" width="9.109375" style="15"/>
  </cols>
  <sheetData>
    <row r="1" spans="1:250">
      <c r="A1" s="19"/>
    </row>
    <row r="2" spans="1:250" ht="21.6">
      <c r="A2" s="106" t="s">
        <v>98</v>
      </c>
      <c r="B2" s="106"/>
      <c r="C2" s="106"/>
      <c r="D2" s="106"/>
      <c r="E2" s="106"/>
      <c r="F2" s="106"/>
      <c r="G2" s="106"/>
      <c r="H2" s="106"/>
      <c r="I2" s="106"/>
    </row>
    <row r="3" spans="1:250">
      <c r="A3" s="20"/>
      <c r="B3" s="21"/>
      <c r="C3" s="21"/>
      <c r="D3" s="22"/>
      <c r="E3" s="23"/>
      <c r="F3" s="23"/>
      <c r="I3" s="23" t="s">
        <v>0</v>
      </c>
    </row>
    <row r="4" spans="1:250">
      <c r="A4" s="107" t="s">
        <v>71</v>
      </c>
      <c r="B4" s="107"/>
      <c r="C4" s="107"/>
      <c r="D4" s="107"/>
      <c r="E4" s="107" t="s">
        <v>72</v>
      </c>
      <c r="F4" s="107"/>
      <c r="G4" s="107"/>
      <c r="H4" s="107"/>
      <c r="I4" s="107"/>
    </row>
    <row r="5" spans="1:250">
      <c r="A5" s="112" t="s">
        <v>73</v>
      </c>
      <c r="B5" s="112" t="s">
        <v>99</v>
      </c>
      <c r="C5" s="112" t="s">
        <v>100</v>
      </c>
      <c r="D5" s="114" t="s">
        <v>74</v>
      </c>
      <c r="E5" s="112" t="s">
        <v>3</v>
      </c>
      <c r="F5" s="108" t="s">
        <v>385</v>
      </c>
      <c r="G5" s="109"/>
      <c r="H5" s="109"/>
      <c r="I5" s="110"/>
    </row>
    <row r="6" spans="1:250" ht="26.7" customHeight="1">
      <c r="A6" s="113"/>
      <c r="B6" s="113"/>
      <c r="C6" s="113"/>
      <c r="D6" s="115"/>
      <c r="E6" s="113"/>
      <c r="F6" s="100" t="s">
        <v>384</v>
      </c>
      <c r="G6" s="100" t="s">
        <v>387</v>
      </c>
      <c r="H6" s="104" t="s">
        <v>383</v>
      </c>
      <c r="I6" s="100" t="s">
        <v>381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</row>
    <row r="7" spans="1:250" ht="15.6" customHeight="1">
      <c r="A7" s="7" t="s">
        <v>5</v>
      </c>
      <c r="B7" s="8">
        <v>111793</v>
      </c>
      <c r="C7" s="8">
        <v>133569</v>
      </c>
      <c r="D7" s="70">
        <f>C7/B7-1</f>
        <v>0.19478858246938535</v>
      </c>
      <c r="E7" s="10" t="s">
        <v>6</v>
      </c>
      <c r="F7" s="84">
        <f>SUM(G7:I7)</f>
        <v>95588</v>
      </c>
      <c r="G7" s="26">
        <v>95398</v>
      </c>
      <c r="H7" s="26">
        <v>190</v>
      </c>
      <c r="I7" s="26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</row>
    <row r="8" spans="1:250" ht="15.6" customHeight="1">
      <c r="A8" s="7" t="s">
        <v>7</v>
      </c>
      <c r="B8" s="8">
        <v>935</v>
      </c>
      <c r="C8" s="8"/>
      <c r="D8" s="70">
        <f t="shared" ref="D8:D28" si="0">C8/B8-1</f>
        <v>-1</v>
      </c>
      <c r="E8" s="10" t="s">
        <v>8</v>
      </c>
      <c r="F8" s="84">
        <f>SUM(G8:I8)</f>
        <v>326</v>
      </c>
      <c r="G8" s="26">
        <v>326</v>
      </c>
      <c r="H8" s="26"/>
      <c r="I8" s="26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</row>
    <row r="9" spans="1:250" ht="15.6" customHeight="1">
      <c r="A9" s="7" t="s">
        <v>9</v>
      </c>
      <c r="B9" s="8">
        <v>18606</v>
      </c>
      <c r="C9" s="8">
        <v>20000</v>
      </c>
      <c r="D9" s="70">
        <f t="shared" si="0"/>
        <v>7.4922068150059085E-2</v>
      </c>
      <c r="E9" s="10" t="s">
        <v>10</v>
      </c>
      <c r="F9" s="84">
        <f t="shared" ref="F9:F31" si="1">SUM(G9:I9)</f>
        <v>31647</v>
      </c>
      <c r="G9" s="26">
        <v>30514</v>
      </c>
      <c r="H9" s="26">
        <v>675</v>
      </c>
      <c r="I9" s="26">
        <v>458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</row>
    <row r="10" spans="1:250" ht="15.6" customHeight="1">
      <c r="A10" s="7" t="s">
        <v>11</v>
      </c>
      <c r="B10" s="8">
        <v>12332</v>
      </c>
      <c r="C10" s="8">
        <v>12500</v>
      </c>
      <c r="D10" s="70">
        <f t="shared" si="0"/>
        <v>1.3623094388582446E-2</v>
      </c>
      <c r="E10" s="10" t="s">
        <v>12</v>
      </c>
      <c r="F10" s="84">
        <f t="shared" si="1"/>
        <v>88743</v>
      </c>
      <c r="G10" s="26">
        <v>79826</v>
      </c>
      <c r="H10" s="26">
        <v>3160</v>
      </c>
      <c r="I10" s="26">
        <v>5757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</row>
    <row r="11" spans="1:250" ht="15.6" customHeight="1">
      <c r="A11" s="7" t="s">
        <v>13</v>
      </c>
      <c r="B11" s="8">
        <v>254</v>
      </c>
      <c r="C11" s="8">
        <v>260</v>
      </c>
      <c r="D11" s="70">
        <f t="shared" si="0"/>
        <v>2.3622047244094446E-2</v>
      </c>
      <c r="E11" s="10" t="s">
        <v>14</v>
      </c>
      <c r="F11" s="84">
        <f t="shared" si="1"/>
        <v>9462</v>
      </c>
      <c r="G11" s="26">
        <v>7907</v>
      </c>
      <c r="H11" s="26">
        <v>1555</v>
      </c>
      <c r="I11" s="26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</row>
    <row r="12" spans="1:250" ht="15.6" customHeight="1">
      <c r="A12" s="7" t="s">
        <v>15</v>
      </c>
      <c r="B12" s="8">
        <v>41810</v>
      </c>
      <c r="C12" s="8">
        <v>49000</v>
      </c>
      <c r="D12" s="70">
        <f t="shared" si="0"/>
        <v>0.17196842860559669</v>
      </c>
      <c r="E12" s="10" t="s">
        <v>16</v>
      </c>
      <c r="F12" s="84">
        <f t="shared" si="1"/>
        <v>6134</v>
      </c>
      <c r="G12" s="26">
        <v>4945</v>
      </c>
      <c r="H12" s="26">
        <v>871</v>
      </c>
      <c r="I12" s="26">
        <v>318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</row>
    <row r="13" spans="1:250" ht="15.6" customHeight="1">
      <c r="A13" s="7" t="s">
        <v>17</v>
      </c>
      <c r="B13" s="8">
        <v>15317</v>
      </c>
      <c r="C13" s="8">
        <v>16000</v>
      </c>
      <c r="D13" s="70">
        <f t="shared" si="0"/>
        <v>4.4590977345433158E-2</v>
      </c>
      <c r="E13" s="10" t="s">
        <v>18</v>
      </c>
      <c r="F13" s="84">
        <f t="shared" si="1"/>
        <v>76321</v>
      </c>
      <c r="G13" s="26">
        <v>47680</v>
      </c>
      <c r="H13" s="26">
        <v>585</v>
      </c>
      <c r="I13" s="26">
        <v>28056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</row>
    <row r="14" spans="1:250" ht="15.6" customHeight="1">
      <c r="A14" s="7" t="s">
        <v>19</v>
      </c>
      <c r="B14" s="8">
        <v>13985</v>
      </c>
      <c r="C14" s="8">
        <v>15000</v>
      </c>
      <c r="D14" s="70">
        <f t="shared" si="0"/>
        <v>7.2577761887736791E-2</v>
      </c>
      <c r="E14" s="10" t="s">
        <v>124</v>
      </c>
      <c r="F14" s="84">
        <f t="shared" si="1"/>
        <v>38017</v>
      </c>
      <c r="G14" s="26">
        <v>31246</v>
      </c>
      <c r="H14" s="26">
        <v>235</v>
      </c>
      <c r="I14" s="26">
        <v>6536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</row>
    <row r="15" spans="1:250" ht="15.6" customHeight="1">
      <c r="A15" s="7" t="s">
        <v>21</v>
      </c>
      <c r="B15" s="8">
        <v>7187</v>
      </c>
      <c r="C15" s="8">
        <v>7500</v>
      </c>
      <c r="D15" s="70">
        <f t="shared" si="0"/>
        <v>4.3550855711701697E-2</v>
      </c>
      <c r="E15" s="7" t="s">
        <v>22</v>
      </c>
      <c r="F15" s="84">
        <f t="shared" si="1"/>
        <v>1847</v>
      </c>
      <c r="G15" s="26">
        <v>1466</v>
      </c>
      <c r="H15" s="26">
        <v>223</v>
      </c>
      <c r="I15" s="26">
        <v>158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</row>
    <row r="16" spans="1:250" ht="15.6" customHeight="1">
      <c r="A16" s="7" t="s">
        <v>23</v>
      </c>
      <c r="B16" s="8">
        <v>64597</v>
      </c>
      <c r="C16" s="8">
        <v>66000</v>
      </c>
      <c r="D16" s="70">
        <f t="shared" si="0"/>
        <v>2.1719274888926776E-2</v>
      </c>
      <c r="E16" s="10" t="s">
        <v>24</v>
      </c>
      <c r="F16" s="84">
        <f t="shared" si="1"/>
        <v>49550</v>
      </c>
      <c r="G16" s="26">
        <v>48868</v>
      </c>
      <c r="H16" s="26">
        <v>360</v>
      </c>
      <c r="I16" s="26">
        <v>322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</row>
    <row r="17" spans="1:250" ht="15.6" customHeight="1">
      <c r="A17" s="7" t="s">
        <v>25</v>
      </c>
      <c r="B17" s="8">
        <v>5915</v>
      </c>
      <c r="C17" s="8">
        <v>6000</v>
      </c>
      <c r="D17" s="70">
        <f t="shared" si="0"/>
        <v>1.4370245139475823E-2</v>
      </c>
      <c r="E17" s="10" t="s">
        <v>26</v>
      </c>
      <c r="F17" s="84">
        <f t="shared" si="1"/>
        <v>28645</v>
      </c>
      <c r="G17" s="26">
        <v>23445</v>
      </c>
      <c r="H17" s="26">
        <v>1180</v>
      </c>
      <c r="I17" s="26">
        <v>4020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</row>
    <row r="18" spans="1:250" ht="15.6" customHeight="1">
      <c r="A18" s="7" t="s">
        <v>27</v>
      </c>
      <c r="B18" s="8"/>
      <c r="C18" s="8"/>
      <c r="D18" s="70"/>
      <c r="E18" s="10" t="s">
        <v>28</v>
      </c>
      <c r="F18" s="84">
        <f t="shared" si="1"/>
        <v>1361</v>
      </c>
      <c r="G18" s="26">
        <v>1361</v>
      </c>
      <c r="H18" s="26"/>
      <c r="I18" s="26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</row>
    <row r="19" spans="1:250" ht="15.6" customHeight="1">
      <c r="A19" s="7" t="s">
        <v>29</v>
      </c>
      <c r="B19" s="8">
        <v>34774</v>
      </c>
      <c r="C19" s="8">
        <v>36000</v>
      </c>
      <c r="D19" s="70">
        <f t="shared" si="0"/>
        <v>3.5256225915914152E-2</v>
      </c>
      <c r="E19" s="10" t="s">
        <v>30</v>
      </c>
      <c r="F19" s="84">
        <f t="shared" si="1"/>
        <v>2656</v>
      </c>
      <c r="G19" s="26"/>
      <c r="H19" s="26">
        <v>809</v>
      </c>
      <c r="I19" s="26">
        <v>1847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</row>
    <row r="20" spans="1:250" ht="15.6" customHeight="1">
      <c r="A20" s="7" t="s">
        <v>31</v>
      </c>
      <c r="B20" s="8">
        <v>2017</v>
      </c>
      <c r="C20" s="8">
        <v>2050</v>
      </c>
      <c r="D20" s="70">
        <f t="shared" si="0"/>
        <v>1.6360932077342571E-2</v>
      </c>
      <c r="E20" s="10" t="s">
        <v>32</v>
      </c>
      <c r="F20" s="84">
        <f t="shared" si="1"/>
        <v>2024</v>
      </c>
      <c r="G20" s="26"/>
      <c r="H20" s="26">
        <v>154</v>
      </c>
      <c r="I20" s="26">
        <v>1870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</row>
    <row r="21" spans="1:250" ht="15.6" customHeight="1">
      <c r="A21" s="7" t="s">
        <v>113</v>
      </c>
      <c r="B21" s="8">
        <v>28</v>
      </c>
      <c r="C21" s="8">
        <v>29.400000000000002</v>
      </c>
      <c r="D21" s="70">
        <f t="shared" si="0"/>
        <v>5.0000000000000044E-2</v>
      </c>
      <c r="E21" s="10" t="s">
        <v>125</v>
      </c>
      <c r="F21" s="84">
        <f t="shared" si="1"/>
        <v>1516</v>
      </c>
      <c r="G21" s="26">
        <v>1516</v>
      </c>
      <c r="H21" s="26"/>
      <c r="I21" s="26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</row>
    <row r="22" spans="1:250" ht="15.6" customHeight="1">
      <c r="A22" s="29" t="s">
        <v>114</v>
      </c>
      <c r="B22" s="8">
        <v>59690</v>
      </c>
      <c r="C22" s="8">
        <v>55000</v>
      </c>
      <c r="D22" s="70">
        <f t="shared" si="0"/>
        <v>-7.8572625230356796E-2</v>
      </c>
      <c r="E22" s="10" t="s">
        <v>35</v>
      </c>
      <c r="F22" s="84">
        <f t="shared" si="1"/>
        <v>14307</v>
      </c>
      <c r="G22" s="26">
        <v>13755</v>
      </c>
      <c r="H22" s="26">
        <v>552</v>
      </c>
      <c r="I22" s="26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</row>
    <row r="23" spans="1:250" ht="15.6" customHeight="1">
      <c r="A23" s="29" t="s">
        <v>107</v>
      </c>
      <c r="B23" s="8">
        <v>822</v>
      </c>
      <c r="C23" s="8">
        <v>1500</v>
      </c>
      <c r="D23" s="70">
        <f t="shared" si="0"/>
        <v>0.82481751824817517</v>
      </c>
      <c r="E23" s="7" t="s">
        <v>36</v>
      </c>
      <c r="F23" s="84">
        <f t="shared" si="1"/>
        <v>927</v>
      </c>
      <c r="G23" s="26">
        <v>892</v>
      </c>
      <c r="H23" s="26">
        <v>35</v>
      </c>
      <c r="I23" s="26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</row>
    <row r="24" spans="1:250" ht="15.6" customHeight="1">
      <c r="A24" s="7" t="s">
        <v>115</v>
      </c>
      <c r="B24" s="8">
        <v>7578</v>
      </c>
      <c r="C24" s="8">
        <v>5000</v>
      </c>
      <c r="D24" s="70">
        <f t="shared" si="0"/>
        <v>-0.34019530219055161</v>
      </c>
      <c r="E24" s="7" t="s">
        <v>126</v>
      </c>
      <c r="F24" s="84">
        <f t="shared" si="1"/>
        <v>2581</v>
      </c>
      <c r="G24" s="26">
        <v>2578</v>
      </c>
      <c r="H24" s="26">
        <v>3</v>
      </c>
      <c r="I24" s="26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</row>
    <row r="25" spans="1:250" ht="22.2" customHeight="1">
      <c r="A25" s="31" t="s">
        <v>109</v>
      </c>
      <c r="B25" s="8">
        <v>12146</v>
      </c>
      <c r="C25" s="8">
        <v>6753</v>
      </c>
      <c r="D25" s="70">
        <f t="shared" si="0"/>
        <v>-0.44401449036719909</v>
      </c>
      <c r="E25" s="7" t="s">
        <v>127</v>
      </c>
      <c r="F25" s="84">
        <f t="shared" si="1"/>
        <v>12836</v>
      </c>
      <c r="G25" s="26">
        <v>12836</v>
      </c>
      <c r="H25" s="26"/>
      <c r="I25" s="26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</row>
    <row r="26" spans="1:250" ht="15.6" customHeight="1">
      <c r="A26" s="7" t="s">
        <v>123</v>
      </c>
      <c r="B26" s="8">
        <v>136</v>
      </c>
      <c r="C26" s="8"/>
      <c r="D26" s="70">
        <f t="shared" si="0"/>
        <v>-1</v>
      </c>
      <c r="E26" s="7" t="s">
        <v>128</v>
      </c>
      <c r="F26" s="84">
        <f t="shared" si="1"/>
        <v>22806</v>
      </c>
      <c r="G26" s="26">
        <v>22806</v>
      </c>
      <c r="H26" s="26"/>
      <c r="I26" s="26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</row>
    <row r="27" spans="1:250" ht="15.6" customHeight="1">
      <c r="A27" s="7" t="s">
        <v>111</v>
      </c>
      <c r="B27" s="8">
        <v>2007</v>
      </c>
      <c r="C27" s="8">
        <v>1756</v>
      </c>
      <c r="D27" s="70">
        <f t="shared" si="0"/>
        <v>-0.12506228201295466</v>
      </c>
      <c r="E27" s="7" t="s">
        <v>129</v>
      </c>
      <c r="F27" s="84">
        <f t="shared" si="1"/>
        <v>500</v>
      </c>
      <c r="G27" s="26">
        <v>500</v>
      </c>
      <c r="H27" s="26"/>
      <c r="I27" s="26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</row>
    <row r="28" spans="1:250" ht="15.6" customHeight="1">
      <c r="A28" s="7" t="s">
        <v>112</v>
      </c>
      <c r="B28" s="8">
        <v>2039</v>
      </c>
      <c r="C28" s="8">
        <v>749</v>
      </c>
      <c r="D28" s="70">
        <f t="shared" si="0"/>
        <v>-0.63266307013241785</v>
      </c>
      <c r="E28" s="10" t="s">
        <v>130</v>
      </c>
      <c r="F28" s="84"/>
      <c r="G28" s="26"/>
      <c r="H28" s="26"/>
      <c r="I28" s="26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</row>
    <row r="29" spans="1:250" ht="15.6" customHeight="1">
      <c r="A29" s="74"/>
      <c r="B29" s="8"/>
      <c r="C29" s="26"/>
      <c r="D29" s="70"/>
      <c r="E29" s="7"/>
      <c r="F29" s="84"/>
      <c r="G29" s="26"/>
      <c r="H29" s="80"/>
      <c r="I29" s="26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</row>
    <row r="30" spans="1:250" ht="15.6" customHeight="1">
      <c r="A30" s="7"/>
      <c r="B30" s="8"/>
      <c r="C30" s="26"/>
      <c r="D30" s="70"/>
      <c r="E30" s="7"/>
      <c r="F30" s="84"/>
      <c r="G30" s="26"/>
      <c r="H30" s="80"/>
      <c r="I30" s="26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</row>
    <row r="31" spans="1:250" ht="15.6" customHeight="1">
      <c r="A31" s="11" t="s">
        <v>37</v>
      </c>
      <c r="B31" s="8">
        <f>SUM(B7:B30)</f>
        <v>413968</v>
      </c>
      <c r="C31" s="8">
        <f>SUM(C7:C30)</f>
        <v>434666.4</v>
      </c>
      <c r="D31" s="70">
        <f>C31/B31-1</f>
        <v>5.0000000000000044E-2</v>
      </c>
      <c r="E31" s="11" t="s">
        <v>38</v>
      </c>
      <c r="F31" s="84">
        <f t="shared" si="1"/>
        <v>487794</v>
      </c>
      <c r="G31" s="26">
        <f>SUM(G7:G28)</f>
        <v>427865</v>
      </c>
      <c r="H31" s="26">
        <f>SUM(H7:H28)</f>
        <v>10587</v>
      </c>
      <c r="I31" s="26">
        <f>SUM(I7:I28)</f>
        <v>49342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</row>
    <row r="32" spans="1:250" ht="15.6" customHeight="1">
      <c r="A32" s="7" t="s">
        <v>39</v>
      </c>
      <c r="B32" s="57">
        <v>143826</v>
      </c>
      <c r="C32" s="26">
        <v>124867</v>
      </c>
      <c r="D32" s="70">
        <f>C32/B32-1</f>
        <v>-0.13181900351814002</v>
      </c>
      <c r="E32" s="32" t="s">
        <v>40</v>
      </c>
      <c r="F32" s="26">
        <v>82384</v>
      </c>
      <c r="G32" s="26">
        <v>82384</v>
      </c>
      <c r="H32" s="80"/>
      <c r="I32" s="26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</row>
    <row r="33" spans="1:250" ht="15.6" customHeight="1">
      <c r="A33" s="7" t="s">
        <v>41</v>
      </c>
      <c r="B33" s="57">
        <v>70850</v>
      </c>
      <c r="C33" s="26">
        <v>64035</v>
      </c>
      <c r="D33" s="70">
        <f t="shared" ref="D33:D40" si="2">C33/B33-1</f>
        <v>-9.6189131968948516E-2</v>
      </c>
      <c r="E33" s="74" t="s">
        <v>82</v>
      </c>
      <c r="F33" s="26">
        <v>49123</v>
      </c>
      <c r="G33" s="26">
        <v>49123</v>
      </c>
      <c r="H33" s="81"/>
      <c r="I33" s="26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</row>
    <row r="34" spans="1:250" ht="15.6" customHeight="1">
      <c r="A34" s="7" t="s">
        <v>42</v>
      </c>
      <c r="B34" s="57">
        <v>18471</v>
      </c>
      <c r="C34" s="26">
        <v>18410</v>
      </c>
      <c r="D34" s="70">
        <f t="shared" si="2"/>
        <v>-3.3024741486654685E-3</v>
      </c>
      <c r="E34" s="7" t="s">
        <v>43</v>
      </c>
      <c r="F34" s="26">
        <v>33261</v>
      </c>
      <c r="G34" s="26">
        <v>33261</v>
      </c>
      <c r="H34" s="80"/>
      <c r="I34" s="26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</row>
    <row r="35" spans="1:250" ht="15.6" customHeight="1">
      <c r="A35" s="31" t="s">
        <v>44</v>
      </c>
      <c r="B35" s="57">
        <v>54505</v>
      </c>
      <c r="C35" s="66">
        <v>42422</v>
      </c>
      <c r="D35" s="70">
        <f t="shared" si="2"/>
        <v>-0.2216860838455188</v>
      </c>
      <c r="E35" s="7" t="s">
        <v>45</v>
      </c>
      <c r="F35" s="7"/>
      <c r="G35" s="26"/>
      <c r="H35" s="80"/>
      <c r="I35" s="26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</row>
    <row r="36" spans="1:250" ht="15.6" customHeight="1">
      <c r="A36" s="7" t="s">
        <v>46</v>
      </c>
      <c r="B36" s="57">
        <v>3346</v>
      </c>
      <c r="C36" s="66"/>
      <c r="D36" s="70">
        <f t="shared" si="2"/>
        <v>-1</v>
      </c>
      <c r="E36" s="32" t="s">
        <v>47</v>
      </c>
      <c r="F36" s="32"/>
      <c r="G36" s="26"/>
      <c r="H36" s="80"/>
      <c r="I36" s="26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</row>
    <row r="37" spans="1:250" ht="15.6" customHeight="1">
      <c r="A37" s="7" t="s">
        <v>75</v>
      </c>
      <c r="B37" s="57">
        <v>27900</v>
      </c>
      <c r="C37" s="66"/>
      <c r="D37" s="70">
        <f t="shared" si="2"/>
        <v>-1</v>
      </c>
      <c r="E37" s="59" t="s">
        <v>49</v>
      </c>
      <c r="F37" s="59"/>
      <c r="G37" s="26"/>
      <c r="H37" s="80"/>
      <c r="I37" s="26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</row>
    <row r="38" spans="1:250" ht="15.6" customHeight="1">
      <c r="A38" s="59" t="s">
        <v>48</v>
      </c>
      <c r="B38" s="57">
        <v>1611</v>
      </c>
      <c r="C38" s="66">
        <v>58</v>
      </c>
      <c r="D38" s="70">
        <f t="shared" si="2"/>
        <v>-0.96399751707014281</v>
      </c>
      <c r="E38" s="7" t="s">
        <v>51</v>
      </c>
      <c r="F38" s="7"/>
      <c r="G38" s="26"/>
      <c r="H38" s="80"/>
      <c r="I38" s="26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</row>
    <row r="39" spans="1:250" ht="15.6" customHeight="1">
      <c r="A39" s="7" t="s">
        <v>50</v>
      </c>
      <c r="B39" s="57">
        <v>1093</v>
      </c>
      <c r="C39" s="26">
        <v>10587</v>
      </c>
      <c r="D39" s="70">
        <f t="shared" si="2"/>
        <v>8.6861848124428178</v>
      </c>
      <c r="E39" s="7" t="s">
        <v>53</v>
      </c>
      <c r="F39" s="7"/>
      <c r="G39" s="26"/>
      <c r="H39" s="80"/>
      <c r="I39" s="26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</row>
    <row r="40" spans="1:250" ht="15.6" customHeight="1">
      <c r="A40" s="34" t="s">
        <v>91</v>
      </c>
      <c r="B40" s="57">
        <f>B31+B32+B36+B37+B38+B39</f>
        <v>591744</v>
      </c>
      <c r="C40" s="57">
        <f>C31+C32+C36+C37+C38+C39</f>
        <v>570178.4</v>
      </c>
      <c r="D40" s="70">
        <f t="shared" si="2"/>
        <v>-3.6444138005623961E-2</v>
      </c>
      <c r="E40" s="34" t="s">
        <v>92</v>
      </c>
      <c r="F40" s="57">
        <f>F31+F32+F35+F36+F37+F38+F39</f>
        <v>570178</v>
      </c>
      <c r="G40" s="57">
        <f t="shared" ref="G40:I40" si="3">G31+G32+G35+G36+G37+G38+G39</f>
        <v>510249</v>
      </c>
      <c r="H40" s="57">
        <f t="shared" si="3"/>
        <v>10587</v>
      </c>
      <c r="I40" s="57">
        <f t="shared" si="3"/>
        <v>49342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</row>
  </sheetData>
  <sheetProtection deleteColumns="0" deleteRows="0"/>
  <mergeCells count="9">
    <mergeCell ref="A4:D4"/>
    <mergeCell ref="E4:I4"/>
    <mergeCell ref="A2:I2"/>
    <mergeCell ref="F5:I5"/>
    <mergeCell ref="A5:A6"/>
    <mergeCell ref="B5:B6"/>
    <mergeCell ref="C5:C6"/>
    <mergeCell ref="D5:D6"/>
    <mergeCell ref="E5:E6"/>
  </mergeCells>
  <phoneticPr fontId="15" type="noConversion"/>
  <printOptions horizontalCentered="1"/>
  <pageMargins left="0.51" right="0.51" top="0.55000000000000004" bottom="0.55000000000000004" header="0.31" footer="0.31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G18"/>
  <sheetViews>
    <sheetView zoomScale="150" zoomScaleNormal="150" workbookViewId="0">
      <selection activeCell="A7" sqref="A7:XFD18"/>
    </sheetView>
  </sheetViews>
  <sheetFormatPr defaultRowHeight="13.2"/>
  <cols>
    <col min="1" max="1" width="20.88671875" customWidth="1"/>
    <col min="2" max="4" width="8.6640625" customWidth="1"/>
    <col min="5" max="5" width="20.88671875" customWidth="1"/>
    <col min="6" max="6" width="9.88671875" customWidth="1"/>
    <col min="7" max="7" width="11.109375" bestFit="1" customWidth="1"/>
  </cols>
  <sheetData>
    <row r="1" spans="1:7" ht="17.399999999999999" customHeight="1">
      <c r="A1" s="19"/>
      <c r="B1" s="16"/>
      <c r="C1" s="16"/>
      <c r="D1" s="17"/>
      <c r="E1" s="15"/>
      <c r="F1" s="18"/>
    </row>
    <row r="2" spans="1:7" ht="21.6" customHeight="1">
      <c r="A2" s="106" t="s">
        <v>103</v>
      </c>
      <c r="B2" s="106"/>
      <c r="C2" s="106"/>
      <c r="D2" s="106"/>
      <c r="E2" s="106"/>
      <c r="F2" s="106"/>
    </row>
    <row r="3" spans="1:7" ht="15.6" customHeight="1">
      <c r="A3" s="75"/>
      <c r="B3" s="75"/>
      <c r="C3" s="75"/>
      <c r="D3" s="75"/>
      <c r="E3" s="75"/>
      <c r="G3" s="4" t="s">
        <v>0</v>
      </c>
    </row>
    <row r="4" spans="1:7" ht="15.6" customHeight="1">
      <c r="A4" s="108" t="s">
        <v>84</v>
      </c>
      <c r="B4" s="109"/>
      <c r="C4" s="109"/>
      <c r="D4" s="110"/>
      <c r="E4" s="116" t="s">
        <v>2</v>
      </c>
      <c r="F4" s="116"/>
      <c r="G4" s="116"/>
    </row>
    <row r="5" spans="1:7" ht="15.6" customHeight="1">
      <c r="A5" s="121" t="s">
        <v>54</v>
      </c>
      <c r="B5" s="122" t="s">
        <v>101</v>
      </c>
      <c r="C5" s="122" t="s">
        <v>102</v>
      </c>
      <c r="D5" s="123" t="s">
        <v>83</v>
      </c>
      <c r="E5" s="119" t="s">
        <v>3</v>
      </c>
      <c r="F5" s="117" t="s">
        <v>385</v>
      </c>
      <c r="G5" s="118"/>
    </row>
    <row r="6" spans="1:7" ht="24.9" customHeight="1">
      <c r="A6" s="121"/>
      <c r="B6" s="122"/>
      <c r="C6" s="122"/>
      <c r="D6" s="123"/>
      <c r="E6" s="120"/>
      <c r="F6" s="101" t="s">
        <v>384</v>
      </c>
      <c r="G6" s="99" t="s">
        <v>380</v>
      </c>
    </row>
    <row r="7" spans="1:7" ht="15.6" customHeight="1">
      <c r="A7" s="71" t="s">
        <v>86</v>
      </c>
      <c r="B7" s="8">
        <v>171</v>
      </c>
      <c r="C7" s="8"/>
      <c r="D7" s="70"/>
      <c r="E7" s="45" t="s">
        <v>56</v>
      </c>
      <c r="F7" s="8"/>
      <c r="G7" s="82"/>
    </row>
    <row r="8" spans="1:7" ht="15.6" customHeight="1">
      <c r="A8" s="71" t="s">
        <v>87</v>
      </c>
      <c r="B8" s="26">
        <v>131217</v>
      </c>
      <c r="C8" s="26"/>
      <c r="D8" s="70"/>
      <c r="E8" s="45" t="s">
        <v>57</v>
      </c>
      <c r="F8" s="26">
        <v>10358</v>
      </c>
      <c r="G8" s="26">
        <v>10358</v>
      </c>
    </row>
    <row r="9" spans="1:7" ht="15.6" customHeight="1">
      <c r="A9" s="72" t="s">
        <v>88</v>
      </c>
      <c r="B9" s="8">
        <v>300</v>
      </c>
      <c r="C9" s="8"/>
      <c r="D9" s="70"/>
      <c r="E9" s="45" t="s">
        <v>58</v>
      </c>
      <c r="F9" s="26">
        <v>59</v>
      </c>
      <c r="G9" s="26">
        <v>59</v>
      </c>
    </row>
    <row r="10" spans="1:7" ht="15.6" customHeight="1">
      <c r="A10" s="13" t="s">
        <v>59</v>
      </c>
      <c r="B10" s="26">
        <v>300</v>
      </c>
      <c r="C10" s="8"/>
      <c r="D10" s="73"/>
      <c r="E10" s="71" t="s">
        <v>89</v>
      </c>
      <c r="F10" s="26"/>
      <c r="G10" s="26"/>
    </row>
    <row r="11" spans="1:7" ht="15.6" customHeight="1">
      <c r="A11" s="13" t="s">
        <v>60</v>
      </c>
      <c r="B11" s="26"/>
      <c r="C11" s="26"/>
      <c r="D11" s="70"/>
      <c r="E11" s="71" t="s">
        <v>90</v>
      </c>
      <c r="F11" s="26">
        <v>219</v>
      </c>
      <c r="G11" s="26">
        <v>219</v>
      </c>
    </row>
    <row r="12" spans="1:7" ht="15.6" customHeight="1">
      <c r="A12" s="11" t="s">
        <v>61</v>
      </c>
      <c r="B12" s="26">
        <f>B7+B8+B9</f>
        <v>131688</v>
      </c>
      <c r="C12" s="26"/>
      <c r="D12" s="70"/>
      <c r="E12" s="46" t="s">
        <v>62</v>
      </c>
      <c r="F12" s="26">
        <f>SUM(F7:F11)</f>
        <v>10636</v>
      </c>
      <c r="G12" s="26">
        <f>SUM(G7:G11)</f>
        <v>10636</v>
      </c>
    </row>
    <row r="13" spans="1:7" ht="15.6" customHeight="1">
      <c r="A13" s="13" t="s">
        <v>63</v>
      </c>
      <c r="B13" s="26">
        <v>16886</v>
      </c>
      <c r="C13" s="26"/>
      <c r="D13" s="26"/>
      <c r="E13" s="47" t="s">
        <v>49</v>
      </c>
      <c r="F13" s="8"/>
      <c r="G13" s="83"/>
    </row>
    <row r="14" spans="1:7" ht="15.6" customHeight="1">
      <c r="A14" s="13" t="s">
        <v>48</v>
      </c>
      <c r="B14" s="26">
        <v>1</v>
      </c>
      <c r="C14" s="26"/>
      <c r="D14" s="26"/>
      <c r="E14" s="48" t="s">
        <v>51</v>
      </c>
      <c r="F14" s="8"/>
      <c r="G14" s="83"/>
    </row>
    <row r="15" spans="1:7" ht="15.6" customHeight="1">
      <c r="A15" s="7" t="s">
        <v>378</v>
      </c>
      <c r="B15" s="26">
        <v>60</v>
      </c>
      <c r="C15" s="26">
        <v>10636</v>
      </c>
      <c r="D15" s="26"/>
      <c r="E15" s="48" t="s">
        <v>53</v>
      </c>
      <c r="F15" s="8"/>
      <c r="G15" s="83"/>
    </row>
    <row r="16" spans="1:7" ht="15.6" customHeight="1">
      <c r="A16" s="7" t="s">
        <v>379</v>
      </c>
      <c r="B16" s="26"/>
      <c r="C16" s="26"/>
      <c r="D16" s="26"/>
      <c r="E16" s="48"/>
      <c r="F16" s="8"/>
      <c r="G16" s="83"/>
    </row>
    <row r="17" spans="1:7" ht="15.6" customHeight="1">
      <c r="A17" s="7"/>
      <c r="B17" s="26"/>
      <c r="C17" s="26"/>
      <c r="D17" s="26"/>
      <c r="E17" s="48"/>
      <c r="F17" s="8"/>
      <c r="G17" s="83"/>
    </row>
    <row r="18" spans="1:7" ht="15.6" customHeight="1">
      <c r="A18" s="11" t="s">
        <v>64</v>
      </c>
      <c r="B18" s="26">
        <f>SUM(B12:B17)</f>
        <v>148635</v>
      </c>
      <c r="C18" s="26">
        <f>SUM(C12:C17)</f>
        <v>10636</v>
      </c>
      <c r="D18" s="70"/>
      <c r="E18" s="46" t="s">
        <v>65</v>
      </c>
      <c r="F18" s="8">
        <v>10636</v>
      </c>
      <c r="G18" s="8">
        <v>10636</v>
      </c>
    </row>
  </sheetData>
  <mergeCells count="9">
    <mergeCell ref="A2:F2"/>
    <mergeCell ref="A4:D4"/>
    <mergeCell ref="E4:G4"/>
    <mergeCell ref="F5:G5"/>
    <mergeCell ref="E5:E6"/>
    <mergeCell ref="A5:A6"/>
    <mergeCell ref="B5:B6"/>
    <mergeCell ref="C5:C6"/>
    <mergeCell ref="D5:D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F32"/>
  <sheetViews>
    <sheetView zoomScale="150" workbookViewId="0">
      <selection activeCell="E11" sqref="E11"/>
    </sheetView>
  </sheetViews>
  <sheetFormatPr defaultColWidth="10" defaultRowHeight="15.6"/>
  <cols>
    <col min="1" max="1" width="19.88671875" style="1" customWidth="1"/>
    <col min="2" max="4" width="10.33203125" style="1" customWidth="1"/>
    <col min="5" max="5" width="19.88671875" style="1" customWidth="1"/>
    <col min="6" max="6" width="10.6640625" style="1" customWidth="1"/>
    <col min="7" max="16384" width="10" style="1"/>
  </cols>
  <sheetData>
    <row r="1" spans="1:6">
      <c r="A1" s="2"/>
      <c r="B1" s="2"/>
      <c r="C1" s="2"/>
    </row>
    <row r="2" spans="1:6" ht="21.6">
      <c r="A2" s="111" t="s">
        <v>104</v>
      </c>
      <c r="B2" s="111"/>
      <c r="C2" s="111"/>
      <c r="D2" s="111"/>
      <c r="E2" s="111"/>
      <c r="F2" s="111"/>
    </row>
    <row r="3" spans="1:6">
      <c r="A3" s="3"/>
      <c r="B3" s="3"/>
      <c r="C3" s="3"/>
      <c r="D3" s="3"/>
      <c r="E3" s="4"/>
      <c r="F3" s="4" t="s">
        <v>0</v>
      </c>
    </row>
    <row r="4" spans="1:6">
      <c r="A4" s="107" t="s">
        <v>71</v>
      </c>
      <c r="B4" s="107"/>
      <c r="C4" s="107"/>
      <c r="D4" s="107"/>
      <c r="E4" s="107" t="s">
        <v>72</v>
      </c>
      <c r="F4" s="107"/>
    </row>
    <row r="5" spans="1:6" ht="30" customHeight="1">
      <c r="A5" s="5" t="s">
        <v>73</v>
      </c>
      <c r="B5" s="5" t="s">
        <v>99</v>
      </c>
      <c r="C5" s="5" t="s">
        <v>100</v>
      </c>
      <c r="D5" s="24" t="s">
        <v>74</v>
      </c>
      <c r="E5" s="5" t="s">
        <v>3</v>
      </c>
      <c r="F5" s="5" t="s">
        <v>100</v>
      </c>
    </row>
    <row r="6" spans="1:6">
      <c r="A6" s="7" t="s">
        <v>66</v>
      </c>
      <c r="B6" s="8">
        <v>184</v>
      </c>
      <c r="C6" s="8">
        <v>193</v>
      </c>
      <c r="D6" s="70">
        <f>C6/B6-1</f>
        <v>4.8913043478260976E-2</v>
      </c>
      <c r="E6" s="7" t="s">
        <v>382</v>
      </c>
      <c r="F6" s="8">
        <v>135</v>
      </c>
    </row>
    <row r="7" spans="1:6">
      <c r="A7" s="7"/>
      <c r="B7" s="8"/>
      <c r="C7" s="8"/>
      <c r="D7" s="70"/>
      <c r="E7" s="7"/>
      <c r="F7" s="67"/>
    </row>
    <row r="8" spans="1:6">
      <c r="A8" s="7"/>
      <c r="B8" s="8"/>
      <c r="C8" s="8"/>
      <c r="D8" s="70"/>
      <c r="E8" s="7"/>
      <c r="F8" s="67"/>
    </row>
    <row r="9" spans="1:6">
      <c r="A9" s="7"/>
      <c r="B9" s="8"/>
      <c r="C9" s="8"/>
      <c r="D9" s="70"/>
      <c r="E9" s="7"/>
      <c r="F9" s="67"/>
    </row>
    <row r="10" spans="1:6">
      <c r="A10" s="7"/>
      <c r="B10" s="8"/>
      <c r="C10" s="8"/>
      <c r="D10" s="70"/>
      <c r="E10" s="10"/>
      <c r="F10" s="67"/>
    </row>
    <row r="11" spans="1:6">
      <c r="A11" s="11" t="s">
        <v>67</v>
      </c>
      <c r="B11" s="8">
        <v>184</v>
      </c>
      <c r="C11" s="8">
        <v>193</v>
      </c>
      <c r="D11" s="70">
        <f>C11/B11-1</f>
        <v>4.8913043478260976E-2</v>
      </c>
      <c r="E11" s="11" t="s">
        <v>68</v>
      </c>
      <c r="F11" s="8">
        <v>135</v>
      </c>
    </row>
    <row r="12" spans="1:6">
      <c r="A12" s="12"/>
      <c r="B12" s="8"/>
      <c r="C12" s="8"/>
      <c r="D12" s="70"/>
      <c r="E12" s="13" t="s">
        <v>49</v>
      </c>
      <c r="F12" s="8">
        <v>58</v>
      </c>
    </row>
    <row r="13" spans="1:6">
      <c r="A13" s="11" t="s">
        <v>69</v>
      </c>
      <c r="B13" s="8">
        <v>184</v>
      </c>
      <c r="C13" s="8">
        <v>193</v>
      </c>
      <c r="D13" s="70">
        <f>C13/B13-1</f>
        <v>4.8913043478260976E-2</v>
      </c>
      <c r="E13" s="11" t="s">
        <v>70</v>
      </c>
      <c r="F13" s="8">
        <f>SUM(F11:F12)</f>
        <v>193</v>
      </c>
    </row>
    <row r="15" spans="1:6">
      <c r="A15" s="124"/>
      <c r="B15" s="124"/>
      <c r="C15" s="124"/>
      <c r="D15" s="124"/>
      <c r="E15" s="124"/>
    </row>
    <row r="32" spans="6:6">
      <c r="F32" s="14"/>
    </row>
  </sheetData>
  <sheetProtection deleteColumns="0" deleteRows="0"/>
  <mergeCells count="4">
    <mergeCell ref="A4:D4"/>
    <mergeCell ref="A15:E15"/>
    <mergeCell ref="E4:F4"/>
    <mergeCell ref="A2:F2"/>
  </mergeCells>
  <phoneticPr fontId="15" type="noConversion"/>
  <printOptions horizontalCentered="1"/>
  <pageMargins left="0.51" right="0.51" top="0.55000000000000004" bottom="0.55000000000000004" header="0.31" footer="0.31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9"/>
  <sheetViews>
    <sheetView showZeros="0" workbookViewId="0">
      <selection activeCell="A127" sqref="A127:XFD127"/>
    </sheetView>
  </sheetViews>
  <sheetFormatPr defaultRowHeight="13.2"/>
  <cols>
    <col min="1" max="1" width="11.33203125" customWidth="1"/>
    <col min="2" max="2" width="35.6640625" customWidth="1"/>
    <col min="3" max="3" width="25.5546875" customWidth="1"/>
  </cols>
  <sheetData>
    <row r="1" spans="1:14" ht="13.2" customHeight="1">
      <c r="D1" s="1"/>
      <c r="E1" s="1"/>
      <c r="F1" s="1"/>
      <c r="I1" s="85"/>
      <c r="J1" s="85"/>
      <c r="K1" s="85"/>
      <c r="L1" s="85"/>
      <c r="M1" s="86"/>
      <c r="N1" s="85"/>
    </row>
    <row r="2" spans="1:14" s="102" customFormat="1" ht="21.6">
      <c r="A2" s="127" t="s">
        <v>388</v>
      </c>
      <c r="B2" s="127"/>
      <c r="C2" s="127"/>
      <c r="D2" s="14"/>
      <c r="E2" s="14"/>
      <c r="F2" s="14"/>
      <c r="I2" s="103"/>
      <c r="J2" s="103"/>
      <c r="K2" s="103"/>
      <c r="L2" s="103"/>
      <c r="M2" s="86"/>
      <c r="N2" s="86"/>
    </row>
    <row r="3" spans="1:14" ht="13.2" customHeight="1">
      <c r="A3" s="128" t="s">
        <v>0</v>
      </c>
      <c r="B3" s="128"/>
      <c r="C3" s="128"/>
      <c r="D3" s="3"/>
      <c r="E3" s="4"/>
      <c r="F3" s="4"/>
      <c r="I3" s="85"/>
      <c r="J3" s="85"/>
      <c r="K3" s="85"/>
      <c r="L3" s="85"/>
      <c r="M3" s="86"/>
      <c r="N3" s="86"/>
    </row>
    <row r="4" spans="1:14">
      <c r="A4" s="129" t="s">
        <v>131</v>
      </c>
      <c r="B4" s="132" t="s">
        <v>132</v>
      </c>
      <c r="C4" s="135" t="s">
        <v>133</v>
      </c>
      <c r="I4" s="85"/>
      <c r="J4" s="85"/>
      <c r="K4" s="85"/>
      <c r="L4" s="85"/>
      <c r="M4" s="86"/>
      <c r="N4" s="86"/>
    </row>
    <row r="5" spans="1:14">
      <c r="A5" s="130"/>
      <c r="B5" s="133"/>
      <c r="C5" s="136"/>
      <c r="I5" s="85"/>
      <c r="J5" s="85"/>
      <c r="K5" s="85"/>
      <c r="L5" s="85"/>
      <c r="M5" s="86"/>
      <c r="N5" s="86"/>
    </row>
    <row r="6" spans="1:14">
      <c r="A6" s="131"/>
      <c r="B6" s="134"/>
      <c r="C6" s="137"/>
      <c r="I6" s="85"/>
      <c r="J6" s="85"/>
      <c r="K6" s="85"/>
      <c r="L6" s="85"/>
      <c r="M6" s="86"/>
      <c r="N6" s="86"/>
    </row>
    <row r="7" spans="1:14" ht="15.6" customHeight="1">
      <c r="A7" s="138" t="s">
        <v>134</v>
      </c>
      <c r="B7" s="139"/>
      <c r="C7" s="87">
        <f>C8+C130</f>
        <v>428000</v>
      </c>
      <c r="I7" s="86"/>
      <c r="J7" s="85"/>
      <c r="K7" s="85"/>
      <c r="L7" s="85"/>
      <c r="M7" s="86"/>
      <c r="N7" s="86"/>
    </row>
    <row r="8" spans="1:14" ht="15.6" customHeight="1">
      <c r="A8" s="125" t="s">
        <v>135</v>
      </c>
      <c r="B8" s="126"/>
      <c r="C8" s="87">
        <f>SUM(C9+C33+C36+C39+C47+C51+C58+C75+C85+C91+C96+C102+C104+C107+C110+C113+C116+C119+C123+C125+C128)</f>
        <v>427865</v>
      </c>
      <c r="I8" s="86"/>
      <c r="J8" s="85"/>
      <c r="K8" s="85"/>
      <c r="L8" s="85"/>
      <c r="M8" s="86"/>
      <c r="N8" s="86"/>
    </row>
    <row r="9" spans="1:14" ht="15.6" customHeight="1">
      <c r="A9" s="88" t="s">
        <v>136</v>
      </c>
      <c r="B9" s="88" t="s">
        <v>137</v>
      </c>
      <c r="C9" s="87">
        <f>SUM(C10:C32)</f>
        <v>95398</v>
      </c>
      <c r="I9" s="86"/>
      <c r="J9" s="85"/>
      <c r="K9" s="85"/>
      <c r="L9" s="85"/>
      <c r="M9" s="86"/>
      <c r="N9" s="86"/>
    </row>
    <row r="10" spans="1:14" ht="15.6" customHeight="1">
      <c r="A10" s="88" t="s">
        <v>138</v>
      </c>
      <c r="B10" s="88" t="s">
        <v>139</v>
      </c>
      <c r="C10" s="87">
        <v>878</v>
      </c>
      <c r="I10" s="86"/>
      <c r="J10" s="85"/>
      <c r="K10" s="85"/>
      <c r="L10" s="85"/>
      <c r="M10" s="86"/>
      <c r="N10" s="86"/>
    </row>
    <row r="11" spans="1:14" ht="15.6" customHeight="1">
      <c r="A11" s="88" t="s">
        <v>140</v>
      </c>
      <c r="B11" s="88" t="s">
        <v>141</v>
      </c>
      <c r="C11" s="87">
        <v>850</v>
      </c>
      <c r="I11" s="86"/>
      <c r="J11" s="85"/>
      <c r="K11" s="85"/>
      <c r="L11" s="85"/>
      <c r="M11" s="86"/>
      <c r="N11" s="86"/>
    </row>
    <row r="12" spans="1:14" ht="15.6" customHeight="1">
      <c r="A12" s="88" t="s">
        <v>142</v>
      </c>
      <c r="B12" s="88" t="s">
        <v>143</v>
      </c>
      <c r="C12" s="87">
        <v>27472</v>
      </c>
      <c r="I12" s="86"/>
      <c r="J12" s="85"/>
      <c r="K12" s="85"/>
      <c r="L12" s="85"/>
      <c r="M12" s="86"/>
      <c r="N12" s="86"/>
    </row>
    <row r="13" spans="1:14" ht="15.6" customHeight="1">
      <c r="A13" s="88" t="s">
        <v>144</v>
      </c>
      <c r="B13" s="88" t="s">
        <v>145</v>
      </c>
      <c r="C13" s="87">
        <v>1309</v>
      </c>
      <c r="I13" s="86"/>
      <c r="J13" s="85"/>
      <c r="K13" s="85"/>
      <c r="L13" s="85"/>
      <c r="M13" s="86"/>
      <c r="N13" s="86"/>
    </row>
    <row r="14" spans="1:14" ht="15.6" customHeight="1">
      <c r="A14" s="88" t="s">
        <v>146</v>
      </c>
      <c r="B14" s="88" t="s">
        <v>147</v>
      </c>
      <c r="C14" s="87">
        <v>1391</v>
      </c>
      <c r="I14" s="86"/>
      <c r="J14" s="85"/>
      <c r="K14" s="85"/>
      <c r="L14" s="85"/>
      <c r="M14" s="86"/>
      <c r="N14" s="86"/>
    </row>
    <row r="15" spans="1:14" s="102" customFormat="1" ht="15.6" customHeight="1">
      <c r="A15" s="88" t="s">
        <v>148</v>
      </c>
      <c r="B15" s="88" t="s">
        <v>149</v>
      </c>
      <c r="C15" s="87">
        <v>15584</v>
      </c>
      <c r="I15" s="86"/>
      <c r="J15" s="103"/>
      <c r="K15" s="103"/>
      <c r="L15" s="103"/>
      <c r="M15" s="86"/>
      <c r="N15" s="86"/>
    </row>
    <row r="16" spans="1:14" s="102" customFormat="1" ht="15.6" customHeight="1">
      <c r="A16" s="88" t="s">
        <v>150</v>
      </c>
      <c r="B16" s="88" t="s">
        <v>151</v>
      </c>
      <c r="C16" s="87">
        <v>335</v>
      </c>
      <c r="I16" s="86"/>
      <c r="J16" s="103"/>
      <c r="K16" s="103"/>
      <c r="L16" s="103"/>
      <c r="M16" s="86"/>
      <c r="N16" s="86"/>
    </row>
    <row r="17" spans="1:14" s="102" customFormat="1" ht="15.6" customHeight="1">
      <c r="A17" s="88" t="s">
        <v>152</v>
      </c>
      <c r="B17" s="88" t="s">
        <v>153</v>
      </c>
      <c r="C17" s="87">
        <v>310</v>
      </c>
      <c r="I17" s="86"/>
      <c r="J17" s="103"/>
      <c r="K17" s="103"/>
      <c r="L17" s="103"/>
      <c r="M17" s="86"/>
      <c r="N17" s="86"/>
    </row>
    <row r="18" spans="1:14" s="102" customFormat="1" ht="15.6" hidden="1" customHeight="1">
      <c r="A18" s="88" t="s">
        <v>154</v>
      </c>
      <c r="B18" s="88" t="s">
        <v>155</v>
      </c>
      <c r="C18" s="87">
        <v>0</v>
      </c>
      <c r="I18" s="86"/>
      <c r="J18" s="103"/>
      <c r="K18" s="103"/>
      <c r="L18" s="103"/>
      <c r="M18" s="86"/>
      <c r="N18" s="86"/>
    </row>
    <row r="19" spans="1:14" s="102" customFormat="1" ht="15.6" customHeight="1">
      <c r="A19" s="88" t="s">
        <v>156</v>
      </c>
      <c r="B19" s="88" t="s">
        <v>157</v>
      </c>
      <c r="C19" s="87">
        <v>852</v>
      </c>
      <c r="I19" s="86"/>
      <c r="J19" s="103"/>
      <c r="K19" s="103"/>
      <c r="L19" s="103"/>
      <c r="M19" s="86"/>
      <c r="N19" s="86"/>
    </row>
    <row r="20" spans="1:14" s="102" customFormat="1" ht="15.6" customHeight="1">
      <c r="A20" s="88" t="s">
        <v>158</v>
      </c>
      <c r="B20" s="88" t="s">
        <v>159</v>
      </c>
      <c r="C20" s="87">
        <v>3491</v>
      </c>
      <c r="I20" s="86"/>
      <c r="J20" s="103"/>
      <c r="K20" s="103"/>
      <c r="L20" s="103"/>
      <c r="M20" s="86"/>
      <c r="N20" s="86"/>
    </row>
    <row r="21" spans="1:14" ht="15.6" hidden="1" customHeight="1">
      <c r="A21" s="88" t="s">
        <v>160</v>
      </c>
      <c r="B21" s="88" t="s">
        <v>161</v>
      </c>
      <c r="C21" s="87">
        <v>0</v>
      </c>
      <c r="I21" s="86"/>
      <c r="J21" s="85"/>
      <c r="K21" s="85"/>
      <c r="L21" s="85"/>
      <c r="M21" s="86"/>
      <c r="N21" s="86"/>
    </row>
    <row r="22" spans="1:14" ht="15.6" customHeight="1">
      <c r="A22" s="89" t="s">
        <v>162</v>
      </c>
      <c r="B22" s="89" t="s">
        <v>163</v>
      </c>
      <c r="C22" s="90">
        <v>149</v>
      </c>
      <c r="I22" s="86"/>
      <c r="J22" s="85"/>
      <c r="K22" s="85"/>
      <c r="L22" s="85"/>
      <c r="M22" s="86"/>
      <c r="N22" s="86"/>
    </row>
    <row r="23" spans="1:14" ht="15.6" customHeight="1">
      <c r="A23" s="88" t="s">
        <v>164</v>
      </c>
      <c r="B23" s="88" t="s">
        <v>165</v>
      </c>
      <c r="C23" s="87">
        <v>10</v>
      </c>
      <c r="I23" s="86"/>
      <c r="J23" s="85"/>
      <c r="K23" s="85"/>
      <c r="L23" s="85"/>
      <c r="M23" s="86"/>
      <c r="N23" s="86"/>
    </row>
    <row r="24" spans="1:14" ht="15.6" customHeight="1">
      <c r="A24" s="88" t="s">
        <v>166</v>
      </c>
      <c r="B24" s="88" t="s">
        <v>167</v>
      </c>
      <c r="C24" s="87">
        <v>155</v>
      </c>
      <c r="I24" s="86"/>
      <c r="J24" s="85"/>
      <c r="K24" s="85"/>
      <c r="L24" s="85"/>
      <c r="M24" s="86"/>
      <c r="N24" s="86"/>
    </row>
    <row r="25" spans="1:14" ht="15.6" customHeight="1">
      <c r="A25" s="88" t="s">
        <v>168</v>
      </c>
      <c r="B25" s="88" t="s">
        <v>169</v>
      </c>
      <c r="C25" s="87">
        <v>72</v>
      </c>
      <c r="I25" s="86"/>
      <c r="J25" s="85"/>
      <c r="K25" s="85"/>
      <c r="L25" s="85"/>
      <c r="M25" s="86"/>
      <c r="N25" s="86"/>
    </row>
    <row r="26" spans="1:14" ht="15.6" customHeight="1">
      <c r="A26" s="88" t="s">
        <v>170</v>
      </c>
      <c r="B26" s="88" t="s">
        <v>171</v>
      </c>
      <c r="C26" s="87">
        <v>696</v>
      </c>
      <c r="I26" s="86"/>
      <c r="J26" s="85"/>
      <c r="K26" s="85"/>
      <c r="L26" s="85"/>
      <c r="M26" s="86"/>
      <c r="N26" s="86"/>
    </row>
    <row r="27" spans="1:14" s="102" customFormat="1" ht="15.6" customHeight="1">
      <c r="A27" s="88" t="s">
        <v>172</v>
      </c>
      <c r="B27" s="88" t="s">
        <v>173</v>
      </c>
      <c r="C27" s="87">
        <v>32463</v>
      </c>
      <c r="I27" s="86"/>
      <c r="J27" s="103"/>
      <c r="K27" s="103"/>
      <c r="L27" s="103"/>
      <c r="M27" s="86"/>
      <c r="N27" s="86"/>
    </row>
    <row r="28" spans="1:14" ht="15.6" customHeight="1">
      <c r="A28" s="89" t="s">
        <v>174</v>
      </c>
      <c r="B28" s="89" t="s">
        <v>175</v>
      </c>
      <c r="C28" s="90">
        <v>2068</v>
      </c>
      <c r="I28" s="86"/>
      <c r="J28" s="85"/>
      <c r="K28" s="85"/>
      <c r="L28" s="85"/>
      <c r="M28" s="86"/>
      <c r="N28" s="86"/>
    </row>
    <row r="29" spans="1:14" ht="15.6" customHeight="1">
      <c r="A29" s="105" t="s">
        <v>386</v>
      </c>
      <c r="B29" s="91" t="s">
        <v>176</v>
      </c>
      <c r="C29" s="92">
        <v>1005</v>
      </c>
      <c r="I29" s="86"/>
      <c r="J29" s="85"/>
      <c r="K29" s="85"/>
      <c r="L29" s="85"/>
      <c r="M29" s="86"/>
      <c r="N29" s="86"/>
    </row>
    <row r="30" spans="1:14" ht="15.6" customHeight="1">
      <c r="A30" s="91" t="s">
        <v>177</v>
      </c>
      <c r="B30" s="91" t="s">
        <v>178</v>
      </c>
      <c r="C30" s="92">
        <v>312</v>
      </c>
      <c r="I30" s="86"/>
      <c r="J30" s="85"/>
      <c r="K30" s="85"/>
      <c r="L30" s="85"/>
      <c r="M30" s="86"/>
      <c r="N30" s="86"/>
    </row>
    <row r="31" spans="1:14" ht="15.6" customHeight="1">
      <c r="A31" s="91" t="s">
        <v>179</v>
      </c>
      <c r="B31" s="91" t="s">
        <v>180</v>
      </c>
      <c r="C31" s="92">
        <v>1315</v>
      </c>
      <c r="I31" s="86"/>
      <c r="J31" s="85"/>
      <c r="K31" s="85"/>
      <c r="L31" s="85"/>
      <c r="M31" s="86"/>
      <c r="N31" s="86"/>
    </row>
    <row r="32" spans="1:14" ht="15.6" customHeight="1">
      <c r="A32" s="91" t="s">
        <v>181</v>
      </c>
      <c r="B32" s="82" t="s">
        <v>182</v>
      </c>
      <c r="C32" s="83">
        <v>4681</v>
      </c>
      <c r="I32" s="86"/>
      <c r="J32" s="85"/>
      <c r="K32" s="85"/>
      <c r="L32" s="85"/>
      <c r="M32" s="86"/>
      <c r="N32" s="86"/>
    </row>
    <row r="33" spans="1:14" ht="15.6" customHeight="1">
      <c r="A33" s="93" t="s">
        <v>183</v>
      </c>
      <c r="B33" s="93" t="s">
        <v>184</v>
      </c>
      <c r="C33" s="94">
        <f>SUM(C34:C35)</f>
        <v>326</v>
      </c>
      <c r="I33" s="86"/>
      <c r="J33" s="85"/>
      <c r="K33" s="86"/>
      <c r="L33" s="85"/>
      <c r="M33" s="86"/>
      <c r="N33" s="86"/>
    </row>
    <row r="34" spans="1:14" ht="15.6" customHeight="1">
      <c r="A34" s="88" t="s">
        <v>185</v>
      </c>
      <c r="B34" s="88" t="s">
        <v>186</v>
      </c>
      <c r="C34" s="87">
        <v>311</v>
      </c>
      <c r="I34" s="86"/>
      <c r="J34" s="85"/>
      <c r="K34" s="86"/>
      <c r="L34" s="85"/>
      <c r="M34" s="86"/>
      <c r="N34" s="86"/>
    </row>
    <row r="35" spans="1:14" ht="15.6" customHeight="1">
      <c r="A35" s="88" t="s">
        <v>187</v>
      </c>
      <c r="B35" s="88" t="s">
        <v>188</v>
      </c>
      <c r="C35" s="87">
        <v>15</v>
      </c>
      <c r="I35" s="86"/>
      <c r="J35" s="85"/>
      <c r="K35" s="86"/>
      <c r="L35" s="85"/>
      <c r="M35" s="86"/>
      <c r="N35" s="86"/>
    </row>
    <row r="36" spans="1:14" ht="15.6" customHeight="1">
      <c r="A36" s="88" t="s">
        <v>189</v>
      </c>
      <c r="B36" s="88" t="s">
        <v>190</v>
      </c>
      <c r="C36" s="87">
        <f>SUM(C37:C38)</f>
        <v>30514</v>
      </c>
      <c r="I36" s="86"/>
      <c r="J36" s="85"/>
      <c r="K36" s="86"/>
      <c r="L36" s="85"/>
      <c r="M36" s="86"/>
      <c r="N36" s="86"/>
    </row>
    <row r="37" spans="1:14" ht="15.6" customHeight="1">
      <c r="A37" s="88" t="s">
        <v>191</v>
      </c>
      <c r="B37" s="88" t="s">
        <v>192</v>
      </c>
      <c r="C37" s="87">
        <v>29228</v>
      </c>
      <c r="I37" s="86"/>
      <c r="J37" s="85"/>
      <c r="K37" s="86"/>
      <c r="L37" s="85"/>
      <c r="M37" s="86"/>
      <c r="N37" s="86"/>
    </row>
    <row r="38" spans="1:14" ht="15.6" customHeight="1">
      <c r="A38" s="88" t="s">
        <v>193</v>
      </c>
      <c r="B38" s="88" t="s">
        <v>194</v>
      </c>
      <c r="C38" s="87">
        <v>1286</v>
      </c>
      <c r="I38" s="86"/>
      <c r="J38" s="85"/>
      <c r="K38" s="86"/>
      <c r="L38" s="85"/>
      <c r="M38" s="86"/>
      <c r="N38" s="86"/>
    </row>
    <row r="39" spans="1:14" ht="15.6" customHeight="1">
      <c r="A39" s="88" t="s">
        <v>195</v>
      </c>
      <c r="B39" s="88" t="s">
        <v>196</v>
      </c>
      <c r="C39" s="87">
        <f>SUM(C40:C46)</f>
        <v>79826</v>
      </c>
      <c r="D39" s="95"/>
      <c r="I39" s="86"/>
      <c r="J39" s="85"/>
      <c r="K39" s="86"/>
      <c r="L39" s="85"/>
      <c r="M39" s="86"/>
      <c r="N39" s="86"/>
    </row>
    <row r="40" spans="1:14" ht="15.6" customHeight="1">
      <c r="A40" s="88" t="s">
        <v>197</v>
      </c>
      <c r="B40" s="88" t="s">
        <v>198</v>
      </c>
      <c r="C40" s="87">
        <v>6618</v>
      </c>
      <c r="I40" s="86"/>
      <c r="J40" s="85"/>
      <c r="K40" s="86"/>
      <c r="L40" s="85"/>
      <c r="M40" s="86"/>
      <c r="N40" s="86"/>
    </row>
    <row r="41" spans="1:14" s="102" customFormat="1" ht="15.6" customHeight="1">
      <c r="A41" s="88" t="s">
        <v>199</v>
      </c>
      <c r="B41" s="88" t="s">
        <v>200</v>
      </c>
      <c r="C41" s="87">
        <v>60992</v>
      </c>
      <c r="I41" s="86"/>
      <c r="J41" s="103"/>
      <c r="K41" s="86"/>
      <c r="L41" s="103"/>
      <c r="M41" s="86"/>
      <c r="N41" s="86"/>
    </row>
    <row r="42" spans="1:14" s="102" customFormat="1" ht="15.6" customHeight="1">
      <c r="A42" s="88" t="s">
        <v>201</v>
      </c>
      <c r="B42" s="88" t="s">
        <v>202</v>
      </c>
      <c r="C42" s="87">
        <v>1395</v>
      </c>
      <c r="I42" s="86"/>
      <c r="J42" s="103"/>
      <c r="K42" s="86"/>
      <c r="L42" s="103"/>
      <c r="M42" s="86"/>
      <c r="N42" s="86"/>
    </row>
    <row r="43" spans="1:14" s="102" customFormat="1" ht="15.6" customHeight="1">
      <c r="A43" s="88" t="s">
        <v>203</v>
      </c>
      <c r="B43" s="88" t="s">
        <v>204</v>
      </c>
      <c r="C43" s="87">
        <v>491</v>
      </c>
      <c r="I43" s="86"/>
      <c r="J43" s="103"/>
      <c r="K43" s="86"/>
      <c r="L43" s="103"/>
      <c r="M43" s="86"/>
      <c r="N43" s="86"/>
    </row>
    <row r="44" spans="1:14" s="102" customFormat="1" ht="15.6" customHeight="1">
      <c r="A44" s="88" t="s">
        <v>205</v>
      </c>
      <c r="B44" s="88" t="s">
        <v>206</v>
      </c>
      <c r="C44" s="87">
        <v>1330</v>
      </c>
      <c r="I44" s="86"/>
      <c r="J44" s="103"/>
      <c r="K44" s="86"/>
      <c r="L44" s="103"/>
      <c r="M44" s="86"/>
      <c r="N44" s="86"/>
    </row>
    <row r="45" spans="1:14" s="102" customFormat="1" ht="15.6" customHeight="1">
      <c r="A45" s="88" t="s">
        <v>207</v>
      </c>
      <c r="B45" s="88" t="s">
        <v>208</v>
      </c>
      <c r="C45" s="87">
        <v>9000</v>
      </c>
      <c r="I45" s="86"/>
      <c r="J45" s="103"/>
      <c r="K45" s="86"/>
      <c r="L45" s="103"/>
      <c r="M45" s="86"/>
      <c r="N45" s="86"/>
    </row>
    <row r="46" spans="1:14" ht="15.6" hidden="1" customHeight="1">
      <c r="A46" s="88" t="s">
        <v>209</v>
      </c>
      <c r="B46" s="88" t="s">
        <v>210</v>
      </c>
      <c r="C46" s="87">
        <v>0</v>
      </c>
      <c r="I46" s="86"/>
      <c r="J46" s="85"/>
      <c r="K46" s="86"/>
      <c r="L46" s="85"/>
      <c r="M46" s="86"/>
      <c r="N46" s="86"/>
    </row>
    <row r="47" spans="1:14" ht="15.6" customHeight="1">
      <c r="A47" s="88" t="s">
        <v>211</v>
      </c>
      <c r="B47" s="88" t="s">
        <v>212</v>
      </c>
      <c r="C47" s="87">
        <f>SUM(C48:C50)</f>
        <v>7907</v>
      </c>
      <c r="D47" s="95"/>
      <c r="I47" s="86"/>
      <c r="J47" s="85"/>
      <c r="K47" s="86"/>
      <c r="L47" s="85"/>
      <c r="M47" s="86"/>
      <c r="N47" s="86"/>
    </row>
    <row r="48" spans="1:14" ht="15.6" customHeight="1">
      <c r="A48" s="88" t="s">
        <v>213</v>
      </c>
      <c r="B48" s="88" t="s">
        <v>214</v>
      </c>
      <c r="C48" s="87">
        <v>198</v>
      </c>
      <c r="I48" s="86"/>
      <c r="J48" s="85"/>
      <c r="K48" s="86"/>
      <c r="L48" s="85"/>
      <c r="M48" s="86"/>
      <c r="N48" s="86"/>
    </row>
    <row r="49" spans="1:14" ht="15.6" customHeight="1">
      <c r="A49" s="88" t="s">
        <v>215</v>
      </c>
      <c r="B49" s="88" t="s">
        <v>216</v>
      </c>
      <c r="C49" s="87">
        <v>7362</v>
      </c>
      <c r="I49" s="86"/>
      <c r="J49" s="85"/>
      <c r="K49" s="86"/>
      <c r="L49" s="85"/>
      <c r="M49" s="86"/>
      <c r="N49" s="86"/>
    </row>
    <row r="50" spans="1:14" ht="15.6" customHeight="1">
      <c r="A50" s="88" t="s">
        <v>217</v>
      </c>
      <c r="B50" s="88" t="s">
        <v>218</v>
      </c>
      <c r="C50" s="87">
        <v>347</v>
      </c>
      <c r="I50" s="86"/>
      <c r="J50" s="85"/>
      <c r="K50" s="86"/>
      <c r="L50" s="85"/>
      <c r="M50" s="86"/>
      <c r="N50" s="86"/>
    </row>
    <row r="51" spans="1:14" ht="15.6" customHeight="1">
      <c r="A51" s="88" t="s">
        <v>219</v>
      </c>
      <c r="B51" s="88" t="s">
        <v>220</v>
      </c>
      <c r="C51" s="87">
        <f>SUM(C52:C57)</f>
        <v>4945</v>
      </c>
      <c r="D51" s="95"/>
      <c r="I51" s="86"/>
      <c r="J51" s="85"/>
      <c r="K51" s="86"/>
      <c r="L51" s="85"/>
      <c r="M51" s="86"/>
      <c r="N51" s="86"/>
    </row>
    <row r="52" spans="1:14" ht="15.6" customHeight="1">
      <c r="A52" s="88" t="s">
        <v>221</v>
      </c>
      <c r="B52" s="88" t="s">
        <v>222</v>
      </c>
      <c r="C52" s="87">
        <v>2992</v>
      </c>
      <c r="I52" s="86"/>
      <c r="J52" s="85"/>
      <c r="K52" s="86"/>
      <c r="L52" s="85"/>
      <c r="M52" s="86"/>
      <c r="N52" s="86"/>
    </row>
    <row r="53" spans="1:14" ht="15.6" customHeight="1">
      <c r="A53" s="88" t="s">
        <v>223</v>
      </c>
      <c r="B53" s="88" t="s">
        <v>224</v>
      </c>
      <c r="C53" s="87">
        <v>152</v>
      </c>
      <c r="I53" s="86"/>
      <c r="J53" s="85"/>
      <c r="K53" s="86"/>
      <c r="L53" s="85"/>
      <c r="M53" s="86"/>
      <c r="N53" s="86"/>
    </row>
    <row r="54" spans="1:14" ht="15.6" customHeight="1">
      <c r="A54" s="88" t="s">
        <v>225</v>
      </c>
      <c r="B54" s="88" t="s">
        <v>226</v>
      </c>
      <c r="C54" s="87">
        <v>505</v>
      </c>
      <c r="I54" s="86"/>
      <c r="J54" s="85"/>
      <c r="K54" s="86"/>
      <c r="L54" s="85"/>
      <c r="M54" s="86"/>
      <c r="N54" s="86"/>
    </row>
    <row r="55" spans="1:14" ht="15.6" customHeight="1">
      <c r="A55" s="88" t="s">
        <v>227</v>
      </c>
      <c r="B55" s="88" t="s">
        <v>228</v>
      </c>
      <c r="C55" s="87">
        <v>947</v>
      </c>
      <c r="I55" s="86"/>
      <c r="J55" s="85"/>
      <c r="K55" s="86"/>
      <c r="L55" s="85"/>
      <c r="M55" s="86"/>
      <c r="N55" s="86"/>
    </row>
    <row r="56" spans="1:14" ht="15.6" hidden="1" customHeight="1">
      <c r="A56" s="88" t="s">
        <v>229</v>
      </c>
      <c r="B56" s="88" t="s">
        <v>230</v>
      </c>
      <c r="C56" s="87">
        <v>0</v>
      </c>
      <c r="I56" s="86"/>
      <c r="J56" s="85"/>
      <c r="K56" s="86"/>
      <c r="L56" s="85"/>
      <c r="M56" s="86"/>
      <c r="N56" s="86"/>
    </row>
    <row r="57" spans="1:14" ht="15.6" customHeight="1">
      <c r="A57" s="88" t="s">
        <v>231</v>
      </c>
      <c r="B57" s="88" t="s">
        <v>232</v>
      </c>
      <c r="C57" s="87">
        <v>349</v>
      </c>
      <c r="I57" s="86"/>
      <c r="J57" s="85"/>
      <c r="K57" s="86"/>
      <c r="L57" s="85"/>
      <c r="M57" s="86"/>
      <c r="N57" s="86"/>
    </row>
    <row r="58" spans="1:14" ht="15.6" customHeight="1">
      <c r="A58" s="88" t="s">
        <v>233</v>
      </c>
      <c r="B58" s="88" t="s">
        <v>234</v>
      </c>
      <c r="C58" s="87">
        <f>SUM(C59:C74)</f>
        <v>47680</v>
      </c>
      <c r="D58" s="95"/>
      <c r="I58" s="86"/>
      <c r="J58" s="85"/>
      <c r="K58" s="86"/>
      <c r="L58" s="85"/>
      <c r="M58" s="86"/>
      <c r="N58" s="86"/>
    </row>
    <row r="59" spans="1:14" ht="15.6" customHeight="1">
      <c r="A59" s="88" t="s">
        <v>235</v>
      </c>
      <c r="B59" s="88" t="s">
        <v>236</v>
      </c>
      <c r="C59" s="87">
        <v>2650</v>
      </c>
      <c r="I59" s="86"/>
      <c r="J59" s="85"/>
      <c r="K59" s="86"/>
      <c r="L59" s="85"/>
      <c r="M59" s="86"/>
      <c r="N59" s="86"/>
    </row>
    <row r="60" spans="1:14" ht="15.6" customHeight="1">
      <c r="A60" s="88" t="s">
        <v>237</v>
      </c>
      <c r="B60" s="88" t="s">
        <v>238</v>
      </c>
      <c r="C60" s="87">
        <v>1301</v>
      </c>
      <c r="I60" s="86"/>
      <c r="J60" s="85"/>
      <c r="K60" s="86"/>
      <c r="L60" s="85"/>
      <c r="M60" s="86"/>
      <c r="N60" s="86"/>
    </row>
    <row r="61" spans="1:14" ht="15.6" customHeight="1">
      <c r="A61" s="88" t="s">
        <v>239</v>
      </c>
      <c r="B61" s="88" t="s">
        <v>240</v>
      </c>
      <c r="C61" s="87">
        <v>22349</v>
      </c>
      <c r="I61" s="86"/>
      <c r="J61" s="85"/>
      <c r="K61" s="86"/>
      <c r="L61" s="85"/>
      <c r="M61" s="86"/>
      <c r="N61" s="86"/>
    </row>
    <row r="62" spans="1:14" ht="15.6" customHeight="1">
      <c r="A62" s="88" t="s">
        <v>241</v>
      </c>
      <c r="B62" s="88" t="s">
        <v>242</v>
      </c>
      <c r="C62" s="87">
        <v>444</v>
      </c>
      <c r="I62" s="86"/>
      <c r="J62" s="85"/>
      <c r="K62" s="86"/>
      <c r="L62" s="85"/>
      <c r="M62" s="86"/>
      <c r="N62" s="86"/>
    </row>
    <row r="63" spans="1:14" ht="15.6" customHeight="1">
      <c r="A63" s="88" t="s">
        <v>243</v>
      </c>
      <c r="B63" s="88" t="s">
        <v>244</v>
      </c>
      <c r="C63" s="87">
        <v>2270</v>
      </c>
      <c r="I63" s="86"/>
      <c r="J63" s="85"/>
      <c r="K63" s="86"/>
      <c r="L63" s="85"/>
      <c r="M63" s="86"/>
      <c r="N63" s="86"/>
    </row>
    <row r="64" spans="1:14" ht="15.6" customHeight="1">
      <c r="A64" s="88" t="s">
        <v>245</v>
      </c>
      <c r="B64" s="88" t="s">
        <v>246</v>
      </c>
      <c r="C64" s="87">
        <v>2046</v>
      </c>
      <c r="I64" s="86"/>
      <c r="J64" s="85"/>
      <c r="K64" s="86"/>
      <c r="L64" s="85"/>
      <c r="M64" s="86"/>
      <c r="N64" s="86"/>
    </row>
    <row r="65" spans="1:14" ht="15.6" customHeight="1">
      <c r="A65" s="88" t="s">
        <v>247</v>
      </c>
      <c r="B65" s="88" t="s">
        <v>248</v>
      </c>
      <c r="C65" s="87">
        <v>3062</v>
      </c>
      <c r="I65" s="86"/>
      <c r="J65" s="85"/>
      <c r="K65" s="86"/>
      <c r="L65" s="85"/>
      <c r="M65" s="86"/>
      <c r="N65" s="86"/>
    </row>
    <row r="66" spans="1:14" ht="15.6" customHeight="1">
      <c r="A66" s="88" t="s">
        <v>249</v>
      </c>
      <c r="B66" s="88" t="s">
        <v>250</v>
      </c>
      <c r="C66" s="87">
        <v>1878</v>
      </c>
      <c r="I66" s="86"/>
      <c r="J66" s="85"/>
      <c r="K66" s="86"/>
      <c r="L66" s="85"/>
      <c r="M66" s="86"/>
      <c r="N66" s="86"/>
    </row>
    <row r="67" spans="1:14" ht="15.6" customHeight="1">
      <c r="A67" s="88" t="s">
        <v>251</v>
      </c>
      <c r="B67" s="88" t="s">
        <v>252</v>
      </c>
      <c r="C67" s="87">
        <v>96</v>
      </c>
      <c r="I67" s="86"/>
      <c r="J67" s="85"/>
      <c r="K67" s="86"/>
      <c r="L67" s="85"/>
      <c r="M67" s="86"/>
      <c r="N67" s="86"/>
    </row>
    <row r="68" spans="1:14" ht="15.6" customHeight="1">
      <c r="A68" s="88" t="s">
        <v>253</v>
      </c>
      <c r="B68" s="88" t="s">
        <v>254</v>
      </c>
      <c r="C68" s="87">
        <v>6673</v>
      </c>
      <c r="I68" s="86"/>
      <c r="J68" s="85"/>
      <c r="K68" s="86"/>
      <c r="L68" s="85"/>
      <c r="M68" s="86"/>
      <c r="N68" s="86"/>
    </row>
    <row r="69" spans="1:14" ht="15.6" customHeight="1">
      <c r="A69" s="88" t="s">
        <v>255</v>
      </c>
      <c r="B69" s="88" t="s">
        <v>256</v>
      </c>
      <c r="C69" s="87">
        <v>158</v>
      </c>
      <c r="I69" s="86"/>
      <c r="J69" s="85"/>
      <c r="K69" s="86"/>
      <c r="L69" s="85"/>
      <c r="M69" s="86"/>
      <c r="N69" s="86"/>
    </row>
    <row r="70" spans="1:14" ht="15.6" customHeight="1">
      <c r="A70" s="88" t="s">
        <v>257</v>
      </c>
      <c r="B70" s="88" t="s">
        <v>258</v>
      </c>
      <c r="C70" s="87">
        <v>256</v>
      </c>
      <c r="I70" s="86"/>
      <c r="J70" s="85"/>
      <c r="K70" s="86"/>
      <c r="L70" s="85"/>
      <c r="M70" s="86"/>
      <c r="N70" s="86"/>
    </row>
    <row r="71" spans="1:14" ht="15.6" customHeight="1">
      <c r="A71" s="88" t="s">
        <v>259</v>
      </c>
      <c r="B71" s="88" t="s">
        <v>260</v>
      </c>
      <c r="C71" s="87">
        <v>27</v>
      </c>
      <c r="I71" s="86"/>
      <c r="J71" s="85"/>
      <c r="K71" s="86"/>
      <c r="L71" s="85"/>
      <c r="M71" s="86"/>
      <c r="N71" s="86"/>
    </row>
    <row r="72" spans="1:14" ht="15.6" customHeight="1">
      <c r="A72" s="88" t="s">
        <v>261</v>
      </c>
      <c r="B72" s="88" t="s">
        <v>262</v>
      </c>
      <c r="C72" s="87">
        <v>3635</v>
      </c>
      <c r="I72" s="86"/>
      <c r="J72" s="85"/>
      <c r="K72" s="86"/>
      <c r="L72" s="85"/>
      <c r="M72" s="86"/>
      <c r="N72" s="86"/>
    </row>
    <row r="73" spans="1:14" ht="15.6" customHeight="1">
      <c r="A73" s="88" t="s">
        <v>263</v>
      </c>
      <c r="B73" s="96" t="s">
        <v>264</v>
      </c>
      <c r="C73" s="97">
        <v>85</v>
      </c>
      <c r="I73" s="86"/>
      <c r="J73" s="85"/>
      <c r="K73" s="86"/>
      <c r="L73" s="85"/>
      <c r="M73" s="86"/>
      <c r="N73" s="86"/>
    </row>
    <row r="74" spans="1:14" ht="15.6" customHeight="1">
      <c r="A74" s="88" t="s">
        <v>265</v>
      </c>
      <c r="B74" s="88" t="s">
        <v>266</v>
      </c>
      <c r="C74" s="87">
        <v>750</v>
      </c>
      <c r="I74" s="86"/>
      <c r="J74" s="85"/>
      <c r="K74" s="86"/>
      <c r="L74" s="85"/>
      <c r="M74" s="86"/>
      <c r="N74" s="86"/>
    </row>
    <row r="75" spans="1:14" ht="15.6" customHeight="1">
      <c r="A75" s="88" t="s">
        <v>267</v>
      </c>
      <c r="B75" s="88" t="s">
        <v>268</v>
      </c>
      <c r="C75" s="87">
        <f>SUM(C76:C84)</f>
        <v>31246</v>
      </c>
      <c r="I75" s="86"/>
      <c r="J75" s="85"/>
      <c r="K75" s="86"/>
      <c r="L75" s="85"/>
      <c r="M75" s="86"/>
      <c r="N75" s="86"/>
    </row>
    <row r="76" spans="1:14" ht="15.6" customHeight="1">
      <c r="A76" s="88" t="s">
        <v>269</v>
      </c>
      <c r="B76" s="88" t="s">
        <v>270</v>
      </c>
      <c r="C76" s="87">
        <v>1104</v>
      </c>
      <c r="I76" s="86"/>
      <c r="J76" s="85"/>
      <c r="K76" s="86"/>
      <c r="L76" s="85"/>
      <c r="M76" s="86"/>
      <c r="N76" s="86"/>
    </row>
    <row r="77" spans="1:14" ht="15.6" customHeight="1">
      <c r="A77" s="88" t="s">
        <v>271</v>
      </c>
      <c r="B77" s="88" t="s">
        <v>272</v>
      </c>
      <c r="C77" s="87">
        <v>1968</v>
      </c>
      <c r="I77" s="86"/>
      <c r="J77" s="85"/>
      <c r="K77" s="86"/>
      <c r="L77" s="85"/>
      <c r="M77" s="86"/>
      <c r="N77" s="86"/>
    </row>
    <row r="78" spans="1:14" ht="15.6" customHeight="1">
      <c r="A78" s="88" t="s">
        <v>273</v>
      </c>
      <c r="B78" s="88" t="s">
        <v>274</v>
      </c>
      <c r="C78" s="87">
        <v>1719</v>
      </c>
      <c r="I78" s="86"/>
      <c r="J78" s="85"/>
      <c r="K78" s="86"/>
      <c r="L78" s="85"/>
      <c r="M78" s="86"/>
      <c r="N78" s="86"/>
    </row>
    <row r="79" spans="1:14" ht="15.6" customHeight="1">
      <c r="A79" s="88" t="s">
        <v>275</v>
      </c>
      <c r="B79" s="88" t="s">
        <v>276</v>
      </c>
      <c r="C79" s="87">
        <v>5237</v>
      </c>
      <c r="I79" s="86"/>
      <c r="J79" s="85"/>
      <c r="K79" s="86"/>
      <c r="L79" s="85"/>
      <c r="M79" s="86"/>
      <c r="N79" s="86"/>
    </row>
    <row r="80" spans="1:14" ht="15.6" customHeight="1">
      <c r="A80" s="88" t="s">
        <v>277</v>
      </c>
      <c r="B80" s="88" t="s">
        <v>278</v>
      </c>
      <c r="C80" s="87">
        <v>10</v>
      </c>
      <c r="I80" s="86"/>
      <c r="J80" s="85"/>
      <c r="K80" s="86"/>
      <c r="L80" s="85"/>
      <c r="M80" s="86"/>
      <c r="N80" s="86"/>
    </row>
    <row r="81" spans="1:14" ht="15.6" customHeight="1">
      <c r="A81" s="88" t="s">
        <v>279</v>
      </c>
      <c r="B81" s="88" t="s">
        <v>280</v>
      </c>
      <c r="C81" s="87">
        <v>1207</v>
      </c>
      <c r="I81" s="86"/>
      <c r="J81" s="85"/>
      <c r="K81" s="86"/>
      <c r="L81" s="85"/>
      <c r="M81" s="86"/>
      <c r="N81" s="86"/>
    </row>
    <row r="82" spans="1:14" ht="15.6" customHeight="1">
      <c r="A82" s="88" t="s">
        <v>281</v>
      </c>
      <c r="B82" s="88" t="s">
        <v>282</v>
      </c>
      <c r="C82" s="87">
        <v>15943</v>
      </c>
      <c r="I82" s="86"/>
      <c r="J82" s="85"/>
      <c r="K82" s="86"/>
      <c r="L82" s="85"/>
      <c r="M82" s="86"/>
      <c r="N82" s="86"/>
    </row>
    <row r="83" spans="1:14" ht="15.6" customHeight="1">
      <c r="A83" s="88" t="s">
        <v>283</v>
      </c>
      <c r="B83" s="88" t="s">
        <v>284</v>
      </c>
      <c r="C83" s="87">
        <v>3063</v>
      </c>
      <c r="I83" s="86"/>
      <c r="J83" s="85"/>
      <c r="K83" s="86"/>
      <c r="L83" s="85"/>
      <c r="M83" s="86"/>
      <c r="N83" s="86"/>
    </row>
    <row r="84" spans="1:14" ht="15.6" customHeight="1">
      <c r="A84" s="88" t="s">
        <v>285</v>
      </c>
      <c r="B84" s="88" t="s">
        <v>286</v>
      </c>
      <c r="C84" s="87">
        <v>995</v>
      </c>
      <c r="I84" s="86"/>
      <c r="J84" s="85"/>
      <c r="K84" s="86"/>
      <c r="L84" s="85"/>
      <c r="M84" s="86"/>
      <c r="N84" s="86"/>
    </row>
    <row r="85" spans="1:14" ht="15.6" customHeight="1">
      <c r="A85" s="88" t="s">
        <v>287</v>
      </c>
      <c r="B85" s="88" t="s">
        <v>288</v>
      </c>
      <c r="C85" s="87">
        <f>SUM(C86:C90)</f>
        <v>1466</v>
      </c>
      <c r="I85" s="86"/>
      <c r="J85" s="85"/>
      <c r="K85" s="86"/>
      <c r="L85" s="85"/>
      <c r="M85" s="86"/>
      <c r="N85" s="86"/>
    </row>
    <row r="86" spans="1:14" ht="15.6" customHeight="1">
      <c r="A86" s="88" t="s">
        <v>289</v>
      </c>
      <c r="B86" s="88" t="s">
        <v>290</v>
      </c>
      <c r="C86" s="87">
        <v>961</v>
      </c>
      <c r="I86" s="86"/>
      <c r="J86" s="85"/>
      <c r="K86" s="86"/>
      <c r="L86" s="85"/>
      <c r="M86" s="86"/>
      <c r="N86" s="86"/>
    </row>
    <row r="87" spans="1:14" ht="15.6" customHeight="1">
      <c r="A87" s="88" t="s">
        <v>291</v>
      </c>
      <c r="B87" s="88" t="s">
        <v>292</v>
      </c>
      <c r="C87" s="87">
        <v>13</v>
      </c>
      <c r="I87" s="86"/>
      <c r="J87" s="85"/>
      <c r="K87" s="86"/>
      <c r="L87" s="85"/>
      <c r="M87" s="86"/>
      <c r="N87" s="86"/>
    </row>
    <row r="88" spans="1:14" ht="15.6" hidden="1" customHeight="1">
      <c r="A88" s="88" t="s">
        <v>293</v>
      </c>
      <c r="B88" s="88" t="s">
        <v>294</v>
      </c>
      <c r="C88" s="87">
        <v>0</v>
      </c>
      <c r="I88" s="86"/>
      <c r="J88" s="85"/>
      <c r="K88" s="86"/>
      <c r="L88" s="85"/>
      <c r="M88" s="86"/>
      <c r="N88" s="86"/>
    </row>
    <row r="89" spans="1:14" ht="15.6" hidden="1" customHeight="1">
      <c r="A89" s="88" t="s">
        <v>295</v>
      </c>
      <c r="B89" s="88" t="s">
        <v>296</v>
      </c>
      <c r="C89" s="87">
        <v>0</v>
      </c>
      <c r="I89" s="86"/>
      <c r="J89" s="85"/>
      <c r="K89" s="86"/>
      <c r="L89" s="85"/>
      <c r="M89" s="86"/>
      <c r="N89" s="86"/>
    </row>
    <row r="90" spans="1:14" ht="15.6" customHeight="1">
      <c r="A90" s="88" t="s">
        <v>297</v>
      </c>
      <c r="B90" s="88" t="s">
        <v>298</v>
      </c>
      <c r="C90" s="87">
        <v>492</v>
      </c>
      <c r="I90" s="86"/>
      <c r="J90" s="85"/>
      <c r="K90" s="86"/>
      <c r="L90" s="85"/>
      <c r="M90" s="86"/>
      <c r="N90" s="86"/>
    </row>
    <row r="91" spans="1:14" ht="15.6" customHeight="1">
      <c r="A91" s="88" t="s">
        <v>299</v>
      </c>
      <c r="B91" s="88" t="s">
        <v>300</v>
      </c>
      <c r="C91" s="87">
        <f>SUM(C92:C95)</f>
        <v>48868</v>
      </c>
      <c r="I91" s="86"/>
      <c r="J91" s="85"/>
      <c r="K91" s="86"/>
      <c r="L91" s="85"/>
      <c r="M91" s="86"/>
      <c r="N91" s="86"/>
    </row>
    <row r="92" spans="1:14" ht="15.6" customHeight="1">
      <c r="A92" s="88" t="s">
        <v>301</v>
      </c>
      <c r="B92" s="88" t="s">
        <v>302</v>
      </c>
      <c r="C92" s="87">
        <v>7120</v>
      </c>
      <c r="I92" s="86"/>
      <c r="J92" s="85"/>
      <c r="K92" s="86"/>
      <c r="L92" s="85"/>
      <c r="M92" s="86"/>
      <c r="N92" s="86"/>
    </row>
    <row r="93" spans="1:14" ht="15.6" customHeight="1">
      <c r="A93" s="88" t="s">
        <v>303</v>
      </c>
      <c r="B93" s="88" t="s">
        <v>304</v>
      </c>
      <c r="C93" s="87">
        <v>1681</v>
      </c>
      <c r="I93" s="86"/>
      <c r="J93" s="85"/>
      <c r="K93" s="86"/>
      <c r="L93" s="85"/>
      <c r="M93" s="86"/>
      <c r="N93" s="86"/>
    </row>
    <row r="94" spans="1:14" ht="15.6" customHeight="1">
      <c r="A94" s="88" t="s">
        <v>305</v>
      </c>
      <c r="B94" s="88" t="s">
        <v>306</v>
      </c>
      <c r="C94" s="87">
        <v>27575</v>
      </c>
      <c r="I94" s="86"/>
      <c r="J94" s="85"/>
      <c r="K94" s="86"/>
      <c r="L94" s="85"/>
      <c r="M94" s="86"/>
      <c r="N94" s="86"/>
    </row>
    <row r="95" spans="1:14" ht="15.6" customHeight="1">
      <c r="A95" s="88" t="s">
        <v>307</v>
      </c>
      <c r="B95" s="88" t="s">
        <v>308</v>
      </c>
      <c r="C95" s="87">
        <v>12492</v>
      </c>
      <c r="I95" s="86"/>
      <c r="J95" s="85"/>
      <c r="K95" s="86"/>
      <c r="L95" s="85"/>
      <c r="M95" s="86"/>
      <c r="N95" s="86"/>
    </row>
    <row r="96" spans="1:14" ht="15.6" customHeight="1">
      <c r="A96" s="88" t="s">
        <v>309</v>
      </c>
      <c r="B96" s="88" t="s">
        <v>310</v>
      </c>
      <c r="C96" s="87">
        <f>SUM(C97:C101)</f>
        <v>23445</v>
      </c>
      <c r="I96" s="86"/>
      <c r="J96" s="85"/>
      <c r="K96" s="86"/>
      <c r="L96" s="85"/>
      <c r="M96" s="86"/>
      <c r="N96" s="86"/>
    </row>
    <row r="97" spans="1:14" ht="15.6" customHeight="1">
      <c r="A97" s="88" t="s">
        <v>311</v>
      </c>
      <c r="B97" s="88" t="s">
        <v>312</v>
      </c>
      <c r="C97" s="87">
        <v>4131</v>
      </c>
      <c r="I97" s="86"/>
      <c r="J97" s="85"/>
      <c r="K97" s="86"/>
      <c r="L97" s="85"/>
      <c r="M97" s="86"/>
      <c r="N97" s="86"/>
    </row>
    <row r="98" spans="1:14" ht="15.6" customHeight="1">
      <c r="A98" s="88" t="s">
        <v>313</v>
      </c>
      <c r="B98" s="88" t="s">
        <v>314</v>
      </c>
      <c r="C98" s="87">
        <v>15398</v>
      </c>
      <c r="I98" s="86"/>
      <c r="J98" s="85"/>
      <c r="K98" s="86"/>
      <c r="L98" s="85"/>
      <c r="M98" s="86"/>
      <c r="N98" s="86"/>
    </row>
    <row r="99" spans="1:14" ht="15.6" customHeight="1">
      <c r="A99" s="88" t="s">
        <v>315</v>
      </c>
      <c r="B99" s="88" t="s">
        <v>316</v>
      </c>
      <c r="C99" s="87">
        <v>3110</v>
      </c>
      <c r="I99" s="86"/>
      <c r="J99" s="85"/>
      <c r="K99" s="86"/>
      <c r="L99" s="85"/>
      <c r="M99" s="86"/>
      <c r="N99" s="86"/>
    </row>
    <row r="100" spans="1:14" s="102" customFormat="1" ht="15.6" customHeight="1">
      <c r="A100" s="88" t="s">
        <v>317</v>
      </c>
      <c r="B100" s="88" t="s">
        <v>318</v>
      </c>
      <c r="C100" s="87">
        <v>766</v>
      </c>
      <c r="I100" s="86"/>
      <c r="J100" s="103"/>
      <c r="K100" s="86"/>
      <c r="L100" s="103"/>
      <c r="M100" s="86"/>
      <c r="N100" s="86"/>
    </row>
    <row r="101" spans="1:14" s="102" customFormat="1" ht="15.6" customHeight="1">
      <c r="A101" s="88" t="s">
        <v>319</v>
      </c>
      <c r="B101" s="88" t="s">
        <v>320</v>
      </c>
      <c r="C101" s="87">
        <v>40</v>
      </c>
      <c r="I101" s="86"/>
      <c r="J101" s="103"/>
      <c r="K101" s="86"/>
      <c r="L101" s="103"/>
      <c r="M101" s="86"/>
      <c r="N101" s="86"/>
    </row>
    <row r="102" spans="1:14" ht="15.6" customHeight="1">
      <c r="A102" s="88" t="s">
        <v>321</v>
      </c>
      <c r="B102" s="88" t="s">
        <v>322</v>
      </c>
      <c r="C102" s="87">
        <v>1361</v>
      </c>
      <c r="I102" s="86"/>
      <c r="J102" s="85"/>
      <c r="K102" s="86"/>
      <c r="L102" s="85"/>
      <c r="M102" s="86"/>
      <c r="N102" s="86"/>
    </row>
    <row r="103" spans="1:14" ht="15.6" customHeight="1">
      <c r="A103" s="88" t="s">
        <v>323</v>
      </c>
      <c r="B103" s="88" t="s">
        <v>324</v>
      </c>
      <c r="C103" s="87">
        <v>1361</v>
      </c>
      <c r="I103" s="86"/>
      <c r="J103" s="85"/>
      <c r="K103" s="86"/>
      <c r="L103" s="85"/>
      <c r="M103" s="86"/>
      <c r="N103" s="86"/>
    </row>
    <row r="104" spans="1:14" ht="15.6" hidden="1" customHeight="1">
      <c r="A104" s="88" t="s">
        <v>325</v>
      </c>
      <c r="B104" s="88" t="s">
        <v>326</v>
      </c>
      <c r="C104" s="87">
        <v>0</v>
      </c>
      <c r="I104" s="86"/>
      <c r="J104" s="85"/>
      <c r="K104" s="86"/>
      <c r="L104" s="85"/>
      <c r="M104" s="86"/>
      <c r="N104" s="86"/>
    </row>
    <row r="105" spans="1:14" ht="15.6" hidden="1" customHeight="1">
      <c r="A105" s="88" t="s">
        <v>327</v>
      </c>
      <c r="B105" s="88" t="s">
        <v>328</v>
      </c>
      <c r="C105" s="87">
        <v>0</v>
      </c>
      <c r="I105" s="86"/>
      <c r="J105" s="85"/>
      <c r="K105" s="86"/>
      <c r="L105" s="85"/>
      <c r="M105" s="86"/>
      <c r="N105" s="86"/>
    </row>
    <row r="106" spans="1:14" ht="15.6" hidden="1" customHeight="1">
      <c r="A106" s="88" t="s">
        <v>329</v>
      </c>
      <c r="B106" s="88" t="s">
        <v>330</v>
      </c>
      <c r="C106" s="87">
        <v>0</v>
      </c>
      <c r="I106" s="86"/>
      <c r="J106" s="85"/>
      <c r="K106" s="86"/>
      <c r="L106" s="85"/>
      <c r="M106" s="86"/>
      <c r="N106" s="86"/>
    </row>
    <row r="107" spans="1:14" ht="15.6" hidden="1" customHeight="1">
      <c r="A107" s="88" t="s">
        <v>331</v>
      </c>
      <c r="B107" s="88" t="s">
        <v>332</v>
      </c>
      <c r="C107" s="87">
        <v>0</v>
      </c>
      <c r="I107" s="86"/>
      <c r="J107" s="85"/>
      <c r="K107" s="86"/>
      <c r="L107" s="85"/>
      <c r="M107" s="86"/>
      <c r="N107" s="86"/>
    </row>
    <row r="108" spans="1:14" ht="15.6" hidden="1" customHeight="1">
      <c r="A108" s="88" t="s">
        <v>333</v>
      </c>
      <c r="B108" s="88" t="s">
        <v>334</v>
      </c>
      <c r="C108" s="87">
        <v>0</v>
      </c>
      <c r="I108" s="86"/>
      <c r="J108" s="85"/>
      <c r="K108" s="86"/>
      <c r="L108" s="85"/>
      <c r="M108" s="86"/>
      <c r="N108" s="86"/>
    </row>
    <row r="109" spans="1:14" ht="15.6" hidden="1" customHeight="1">
      <c r="A109" s="88" t="s">
        <v>335</v>
      </c>
      <c r="B109" s="88" t="s">
        <v>336</v>
      </c>
      <c r="C109" s="87">
        <v>0</v>
      </c>
      <c r="I109" s="86"/>
      <c r="J109" s="85"/>
      <c r="K109" s="86"/>
      <c r="L109" s="85"/>
      <c r="M109" s="86"/>
      <c r="N109" s="86"/>
    </row>
    <row r="110" spans="1:14" ht="15.6" customHeight="1">
      <c r="A110" s="88" t="s">
        <v>337</v>
      </c>
      <c r="B110" s="88" t="s">
        <v>338</v>
      </c>
      <c r="C110" s="87">
        <f>SUM(C111:C112)</f>
        <v>1516</v>
      </c>
      <c r="I110" s="86"/>
      <c r="J110" s="85"/>
      <c r="K110" s="86"/>
      <c r="L110" s="85"/>
      <c r="M110" s="86"/>
      <c r="N110" s="86"/>
    </row>
    <row r="111" spans="1:14" ht="15.6" customHeight="1">
      <c r="A111" s="88" t="s">
        <v>339</v>
      </c>
      <c r="B111" s="88" t="s">
        <v>340</v>
      </c>
      <c r="C111" s="87">
        <v>1428</v>
      </c>
      <c r="I111" s="86"/>
      <c r="J111" s="85"/>
      <c r="K111" s="86"/>
      <c r="L111" s="85"/>
      <c r="M111" s="86"/>
      <c r="N111" s="86"/>
    </row>
    <row r="112" spans="1:14" ht="15.6" customHeight="1">
      <c r="A112" s="88" t="s">
        <v>341</v>
      </c>
      <c r="B112" s="88" t="s">
        <v>342</v>
      </c>
      <c r="C112" s="87">
        <v>88</v>
      </c>
      <c r="I112" s="86"/>
      <c r="J112" s="85"/>
      <c r="K112" s="86"/>
      <c r="L112" s="85"/>
      <c r="M112" s="86"/>
      <c r="N112" s="86"/>
    </row>
    <row r="113" spans="1:14" ht="15.6" customHeight="1">
      <c r="A113" s="88" t="s">
        <v>343</v>
      </c>
      <c r="B113" s="88" t="s">
        <v>344</v>
      </c>
      <c r="C113" s="87">
        <f>SUM(C114:C115)</f>
        <v>13755</v>
      </c>
      <c r="I113" s="85"/>
      <c r="J113" s="85"/>
      <c r="K113" s="86"/>
      <c r="L113" s="85"/>
      <c r="M113" s="86"/>
      <c r="N113" s="86"/>
    </row>
    <row r="114" spans="1:14" ht="15.6" customHeight="1">
      <c r="A114" s="88" t="s">
        <v>345</v>
      </c>
      <c r="B114" s="88" t="s">
        <v>346</v>
      </c>
      <c r="C114" s="87">
        <v>160</v>
      </c>
      <c r="I114" s="85"/>
      <c r="J114" s="85"/>
      <c r="K114" s="86"/>
      <c r="L114" s="85"/>
      <c r="M114" s="86"/>
      <c r="N114" s="86"/>
    </row>
    <row r="115" spans="1:14" ht="15.6" customHeight="1">
      <c r="A115" s="88" t="s">
        <v>347</v>
      </c>
      <c r="B115" s="88" t="s">
        <v>348</v>
      </c>
      <c r="C115" s="87">
        <v>13595</v>
      </c>
      <c r="I115" s="85"/>
      <c r="J115" s="85"/>
      <c r="K115" s="86"/>
      <c r="L115" s="85"/>
      <c r="M115" s="86"/>
      <c r="N115" s="86"/>
    </row>
    <row r="116" spans="1:14" ht="15.6" customHeight="1">
      <c r="A116" s="88" t="s">
        <v>349</v>
      </c>
      <c r="B116" s="88" t="s">
        <v>350</v>
      </c>
      <c r="C116" s="87">
        <f>SUM(C117:C118)</f>
        <v>892</v>
      </c>
      <c r="I116" s="85"/>
      <c r="J116" s="85"/>
      <c r="K116" s="86"/>
      <c r="L116" s="85"/>
      <c r="M116" s="86"/>
      <c r="N116" s="86"/>
    </row>
    <row r="117" spans="1:14" ht="15.6" customHeight="1">
      <c r="A117" s="88" t="s">
        <v>351</v>
      </c>
      <c r="B117" s="88" t="s">
        <v>352</v>
      </c>
      <c r="C117" s="87">
        <v>106</v>
      </c>
      <c r="I117" s="85"/>
      <c r="J117" s="85"/>
      <c r="K117" s="86"/>
      <c r="L117" s="85"/>
      <c r="M117" s="86"/>
      <c r="N117" s="86"/>
    </row>
    <row r="118" spans="1:14" ht="15.6" customHeight="1">
      <c r="A118" s="88" t="s">
        <v>353</v>
      </c>
      <c r="B118" s="88" t="s">
        <v>354</v>
      </c>
      <c r="C118" s="87">
        <v>786</v>
      </c>
      <c r="I118" s="85"/>
      <c r="J118" s="85"/>
      <c r="K118" s="86"/>
      <c r="L118" s="85"/>
      <c r="M118" s="86"/>
      <c r="N118" s="86"/>
    </row>
    <row r="119" spans="1:14" ht="15.6" customHeight="1">
      <c r="A119" s="88">
        <v>224</v>
      </c>
      <c r="B119" s="88" t="s">
        <v>355</v>
      </c>
      <c r="C119" s="87">
        <f>SUM(C120:C122)</f>
        <v>2578</v>
      </c>
      <c r="I119" s="85"/>
      <c r="J119" s="85"/>
      <c r="K119" s="86"/>
      <c r="L119" s="85"/>
      <c r="M119" s="86"/>
      <c r="N119" s="86"/>
    </row>
    <row r="120" spans="1:14" s="102" customFormat="1" ht="15.6" customHeight="1">
      <c r="A120" s="88" t="s">
        <v>356</v>
      </c>
      <c r="B120" s="88" t="s">
        <v>357</v>
      </c>
      <c r="C120" s="87">
        <v>428</v>
      </c>
      <c r="I120" s="103"/>
      <c r="J120" s="103"/>
      <c r="K120" s="86"/>
      <c r="L120" s="103"/>
      <c r="M120" s="86"/>
      <c r="N120" s="86"/>
    </row>
    <row r="121" spans="1:14" ht="15.6" customHeight="1">
      <c r="A121" s="88" t="s">
        <v>358</v>
      </c>
      <c r="B121" s="88" t="s">
        <v>359</v>
      </c>
      <c r="C121" s="87">
        <v>2100</v>
      </c>
      <c r="I121" s="85"/>
      <c r="J121" s="85"/>
      <c r="K121" s="86"/>
      <c r="L121" s="85"/>
      <c r="M121" s="86"/>
      <c r="N121" s="86"/>
    </row>
    <row r="122" spans="1:14" ht="15.6" customHeight="1">
      <c r="A122" s="88" t="s">
        <v>360</v>
      </c>
      <c r="B122" s="88" t="s">
        <v>361</v>
      </c>
      <c r="C122" s="87">
        <v>50</v>
      </c>
      <c r="I122" s="85"/>
      <c r="J122" s="85"/>
      <c r="K122" s="86"/>
      <c r="L122" s="85"/>
      <c r="M122" s="86"/>
      <c r="N122" s="86"/>
    </row>
    <row r="123" spans="1:14" ht="15.6" customHeight="1">
      <c r="A123" s="88" t="s">
        <v>362</v>
      </c>
      <c r="B123" s="88" t="s">
        <v>363</v>
      </c>
      <c r="C123" s="87">
        <v>12836</v>
      </c>
      <c r="I123" s="85"/>
      <c r="J123" s="85"/>
      <c r="K123" s="86"/>
      <c r="L123" s="85"/>
      <c r="M123" s="86"/>
      <c r="N123" s="86"/>
    </row>
    <row r="124" spans="1:14" ht="15.6" customHeight="1">
      <c r="A124" s="98" t="s">
        <v>364</v>
      </c>
      <c r="B124" s="88" t="s">
        <v>363</v>
      </c>
      <c r="C124" s="87">
        <v>12836</v>
      </c>
      <c r="I124" s="85"/>
      <c r="J124" s="85"/>
      <c r="K124" s="86"/>
      <c r="L124" s="85"/>
      <c r="M124" s="86"/>
      <c r="N124" s="86"/>
    </row>
    <row r="125" spans="1:14" ht="15.6" customHeight="1">
      <c r="A125" s="88" t="s">
        <v>365</v>
      </c>
      <c r="B125" s="88" t="s">
        <v>366</v>
      </c>
      <c r="C125" s="87">
        <v>22806</v>
      </c>
      <c r="I125" s="85"/>
      <c r="J125" s="85"/>
      <c r="K125" s="86"/>
      <c r="L125" s="85"/>
      <c r="M125" s="86"/>
      <c r="N125" s="86"/>
    </row>
    <row r="126" spans="1:14" ht="15.6" customHeight="1">
      <c r="A126" s="88" t="s">
        <v>367</v>
      </c>
      <c r="B126" s="88" t="s">
        <v>368</v>
      </c>
      <c r="C126" s="87">
        <v>22806</v>
      </c>
      <c r="I126" s="85"/>
      <c r="J126" s="85"/>
      <c r="K126" s="86"/>
      <c r="L126" s="85"/>
      <c r="M126" s="86"/>
      <c r="N126" s="86"/>
    </row>
    <row r="127" spans="1:14" ht="15.6" hidden="1" customHeight="1">
      <c r="A127" s="88" t="s">
        <v>369</v>
      </c>
      <c r="B127" s="88" t="s">
        <v>366</v>
      </c>
      <c r="C127" s="87">
        <v>0</v>
      </c>
      <c r="I127" s="85"/>
      <c r="J127" s="85"/>
      <c r="K127" s="86"/>
      <c r="L127" s="85"/>
      <c r="M127" s="86"/>
      <c r="N127" s="86"/>
    </row>
    <row r="128" spans="1:14" ht="15.6" customHeight="1">
      <c r="A128" s="88" t="s">
        <v>370</v>
      </c>
      <c r="B128" s="88" t="s">
        <v>371</v>
      </c>
      <c r="C128" s="87">
        <v>500</v>
      </c>
      <c r="I128" s="85"/>
      <c r="J128" s="85"/>
      <c r="K128" s="86"/>
      <c r="L128" s="85"/>
      <c r="M128" s="86"/>
      <c r="N128" s="86"/>
    </row>
    <row r="129" spans="1:14" ht="15.6" customHeight="1">
      <c r="A129" s="88" t="s">
        <v>372</v>
      </c>
      <c r="B129" s="88" t="s">
        <v>373</v>
      </c>
      <c r="C129" s="87">
        <v>500</v>
      </c>
      <c r="I129" s="85"/>
      <c r="J129" s="85"/>
      <c r="K129" s="86"/>
      <c r="L129" s="85"/>
      <c r="M129" s="86"/>
      <c r="N129" s="86"/>
    </row>
    <row r="130" spans="1:14" ht="15.6" customHeight="1">
      <c r="A130" s="125" t="s">
        <v>374</v>
      </c>
      <c r="B130" s="126"/>
      <c r="C130" s="87">
        <v>135</v>
      </c>
      <c r="I130" s="85"/>
      <c r="J130" s="85"/>
      <c r="K130" s="86"/>
      <c r="L130" s="85"/>
      <c r="M130" s="86"/>
      <c r="N130" s="86"/>
    </row>
    <row r="131" spans="1:14" s="102" customFormat="1" ht="15.6" customHeight="1">
      <c r="A131" s="88" t="s">
        <v>375</v>
      </c>
      <c r="B131" s="88" t="s">
        <v>374</v>
      </c>
      <c r="C131" s="87">
        <v>135</v>
      </c>
      <c r="I131" s="103"/>
      <c r="J131" s="103"/>
      <c r="K131" s="86"/>
      <c r="L131" s="103"/>
      <c r="M131" s="86"/>
      <c r="N131" s="86"/>
    </row>
    <row r="132" spans="1:14" s="102" customFormat="1" ht="15.6" customHeight="1">
      <c r="A132" s="88" t="s">
        <v>376</v>
      </c>
      <c r="B132" s="88" t="s">
        <v>377</v>
      </c>
      <c r="C132" s="87">
        <v>135</v>
      </c>
      <c r="I132" s="103"/>
      <c r="J132" s="103"/>
      <c r="K132" s="86"/>
      <c r="L132" s="103"/>
      <c r="M132" s="86"/>
      <c r="N132" s="86"/>
    </row>
    <row r="133" spans="1:14">
      <c r="I133" s="85"/>
      <c r="J133" s="85"/>
      <c r="K133" s="86"/>
      <c r="L133" s="85"/>
      <c r="M133" s="86"/>
      <c r="N133" s="86"/>
    </row>
    <row r="134" spans="1:14">
      <c r="I134" s="85"/>
      <c r="J134" s="85"/>
      <c r="K134" s="86"/>
      <c r="L134" s="85"/>
      <c r="M134" s="86"/>
      <c r="N134" s="86"/>
    </row>
    <row r="135" spans="1:14">
      <c r="I135" s="85"/>
      <c r="J135" s="85"/>
      <c r="K135" s="86"/>
      <c r="L135" s="85"/>
      <c r="M135" s="86"/>
      <c r="N135" s="86"/>
    </row>
    <row r="136" spans="1:14">
      <c r="I136" s="85"/>
      <c r="J136" s="85"/>
      <c r="K136" s="86"/>
      <c r="L136" s="85"/>
      <c r="M136" s="86"/>
      <c r="N136" s="86"/>
    </row>
    <row r="137" spans="1:14">
      <c r="I137" s="85"/>
      <c r="J137" s="85"/>
      <c r="K137" s="86"/>
      <c r="L137" s="85"/>
      <c r="M137" s="86"/>
      <c r="N137" s="86"/>
    </row>
    <row r="138" spans="1:14">
      <c r="I138" s="85"/>
      <c r="J138" s="85"/>
      <c r="K138" s="86"/>
      <c r="L138" s="85"/>
      <c r="M138" s="86"/>
      <c r="N138" s="86"/>
    </row>
    <row r="139" spans="1:14">
      <c r="I139" s="85"/>
      <c r="J139" s="85"/>
      <c r="K139" s="86"/>
      <c r="L139" s="85"/>
      <c r="M139" s="86"/>
      <c r="N139" s="86"/>
    </row>
    <row r="140" spans="1:14">
      <c r="I140" s="85"/>
      <c r="J140" s="85"/>
      <c r="K140" s="86"/>
      <c r="L140" s="85"/>
      <c r="M140" s="86"/>
      <c r="N140" s="86"/>
    </row>
    <row r="141" spans="1:14">
      <c r="I141" s="85"/>
      <c r="J141" s="85"/>
      <c r="K141" s="86"/>
      <c r="L141" s="85"/>
      <c r="M141" s="86"/>
      <c r="N141" s="86"/>
    </row>
    <row r="142" spans="1:14">
      <c r="I142" s="85"/>
      <c r="J142" s="85"/>
      <c r="K142" s="86"/>
      <c r="L142" s="85"/>
      <c r="M142" s="86"/>
      <c r="N142" s="86"/>
    </row>
    <row r="143" spans="1:14">
      <c r="I143" s="85"/>
      <c r="J143" s="85"/>
      <c r="K143" s="86"/>
      <c r="L143" s="85"/>
      <c r="M143" s="86"/>
      <c r="N143" s="86"/>
    </row>
    <row r="144" spans="1:14">
      <c r="I144" s="85"/>
      <c r="J144" s="85"/>
      <c r="K144" s="86"/>
      <c r="L144" s="85"/>
      <c r="M144" s="86"/>
      <c r="N144" s="86"/>
    </row>
    <row r="145" spans="9:14">
      <c r="I145" s="85"/>
      <c r="J145" s="85"/>
      <c r="K145" s="86"/>
      <c r="L145" s="85"/>
      <c r="M145" s="86"/>
      <c r="N145" s="86"/>
    </row>
    <row r="146" spans="9:14">
      <c r="I146" s="85"/>
      <c r="J146" s="85"/>
      <c r="K146" s="86"/>
      <c r="L146" s="85"/>
      <c r="M146" s="86"/>
      <c r="N146" s="86"/>
    </row>
    <row r="147" spans="9:14">
      <c r="I147" s="85"/>
      <c r="J147" s="85"/>
      <c r="K147" s="86"/>
      <c r="L147" s="85"/>
      <c r="M147" s="86"/>
      <c r="N147" s="86"/>
    </row>
    <row r="148" spans="9:14">
      <c r="I148" s="85"/>
      <c r="J148" s="85"/>
      <c r="K148" s="86"/>
      <c r="L148" s="85"/>
      <c r="M148" s="86"/>
      <c r="N148" s="86"/>
    </row>
    <row r="149" spans="9:14">
      <c r="I149" s="85"/>
      <c r="J149" s="85"/>
      <c r="K149" s="86"/>
      <c r="L149" s="85"/>
      <c r="M149" s="86"/>
      <c r="N149" s="86"/>
    </row>
    <row r="150" spans="9:14">
      <c r="I150" s="85"/>
      <c r="J150" s="85"/>
      <c r="K150" s="86"/>
      <c r="L150" s="85"/>
      <c r="M150" s="86"/>
      <c r="N150" s="86"/>
    </row>
    <row r="151" spans="9:14">
      <c r="I151" s="85"/>
      <c r="J151" s="85"/>
      <c r="K151" s="86"/>
      <c r="L151" s="85"/>
      <c r="M151" s="86"/>
      <c r="N151" s="86"/>
    </row>
    <row r="152" spans="9:14">
      <c r="I152" s="85"/>
      <c r="J152" s="85"/>
      <c r="K152" s="86"/>
      <c r="L152" s="85"/>
      <c r="M152" s="86"/>
      <c r="N152" s="86"/>
    </row>
    <row r="153" spans="9:14">
      <c r="I153" s="85"/>
      <c r="J153" s="85"/>
      <c r="K153" s="86"/>
      <c r="L153" s="85"/>
      <c r="M153" s="86"/>
      <c r="N153" s="86"/>
    </row>
    <row r="154" spans="9:14">
      <c r="I154" s="85"/>
      <c r="J154" s="85"/>
      <c r="K154" s="86"/>
      <c r="L154" s="85"/>
      <c r="M154" s="86"/>
      <c r="N154" s="86"/>
    </row>
    <row r="155" spans="9:14">
      <c r="I155" s="85"/>
      <c r="J155" s="85"/>
      <c r="K155" s="86"/>
      <c r="L155" s="85"/>
      <c r="M155" s="86"/>
      <c r="N155" s="86"/>
    </row>
    <row r="156" spans="9:14">
      <c r="I156" s="85"/>
      <c r="J156" s="85"/>
      <c r="K156" s="86"/>
      <c r="L156" s="85"/>
      <c r="M156" s="86"/>
      <c r="N156" s="86"/>
    </row>
    <row r="157" spans="9:14">
      <c r="I157" s="85"/>
      <c r="J157" s="85"/>
      <c r="K157" s="86"/>
      <c r="L157" s="85"/>
      <c r="M157" s="86"/>
      <c r="N157" s="86"/>
    </row>
    <row r="158" spans="9:14">
      <c r="I158" s="85"/>
      <c r="J158" s="85"/>
      <c r="K158" s="86"/>
      <c r="L158" s="85"/>
      <c r="M158" s="86"/>
      <c r="N158" s="86"/>
    </row>
    <row r="159" spans="9:14">
      <c r="I159" s="85"/>
      <c r="J159" s="85"/>
      <c r="K159" s="86"/>
      <c r="L159" s="85"/>
      <c r="M159" s="86"/>
      <c r="N159" s="86"/>
    </row>
    <row r="160" spans="9:14">
      <c r="I160" s="85"/>
      <c r="J160" s="85"/>
      <c r="K160" s="86"/>
      <c r="L160" s="85"/>
      <c r="M160" s="86"/>
      <c r="N160" s="86"/>
    </row>
    <row r="161" spans="9:14">
      <c r="I161" s="85"/>
      <c r="J161" s="85"/>
      <c r="K161" s="86"/>
      <c r="L161" s="85"/>
      <c r="M161" s="86"/>
      <c r="N161" s="86"/>
    </row>
    <row r="162" spans="9:14">
      <c r="I162" s="85"/>
      <c r="J162" s="85"/>
      <c r="K162" s="86"/>
      <c r="L162" s="85"/>
      <c r="M162" s="86"/>
      <c r="N162" s="86"/>
    </row>
    <row r="163" spans="9:14">
      <c r="I163" s="85"/>
      <c r="J163" s="85"/>
      <c r="K163" s="86"/>
      <c r="L163" s="85"/>
      <c r="M163" s="86"/>
      <c r="N163" s="86"/>
    </row>
    <row r="164" spans="9:14">
      <c r="I164" s="85"/>
      <c r="J164" s="85"/>
      <c r="K164" s="86"/>
      <c r="L164" s="85"/>
      <c r="M164" s="86"/>
      <c r="N164" s="86"/>
    </row>
    <row r="165" spans="9:14">
      <c r="I165" s="85"/>
      <c r="J165" s="85"/>
      <c r="K165" s="86"/>
      <c r="L165" s="85"/>
      <c r="M165" s="86"/>
      <c r="N165" s="86"/>
    </row>
    <row r="166" spans="9:14">
      <c r="I166" s="85"/>
      <c r="J166" s="85"/>
      <c r="K166" s="86"/>
      <c r="L166" s="85"/>
      <c r="M166" s="86"/>
      <c r="N166" s="86"/>
    </row>
    <row r="167" spans="9:14">
      <c r="I167" s="85"/>
      <c r="J167" s="85"/>
      <c r="K167" s="86"/>
      <c r="L167" s="85"/>
      <c r="M167" s="86"/>
      <c r="N167" s="86"/>
    </row>
    <row r="168" spans="9:14">
      <c r="I168" s="85"/>
      <c r="J168" s="85"/>
      <c r="K168" s="86"/>
      <c r="L168" s="85"/>
      <c r="M168" s="86"/>
      <c r="N168" s="86"/>
    </row>
    <row r="169" spans="9:14">
      <c r="I169" s="85"/>
      <c r="J169" s="85"/>
      <c r="K169" s="86"/>
      <c r="L169" s="85"/>
      <c r="M169" s="86"/>
      <c r="N169" s="86"/>
    </row>
    <row r="170" spans="9:14">
      <c r="I170" s="85"/>
      <c r="J170" s="85"/>
      <c r="K170" s="86"/>
      <c r="L170" s="85"/>
      <c r="M170" s="86"/>
      <c r="N170" s="85"/>
    </row>
    <row r="219" spans="9:9">
      <c r="I219" s="85"/>
    </row>
  </sheetData>
  <mergeCells count="8">
    <mergeCell ref="A8:B8"/>
    <mergeCell ref="A130:B130"/>
    <mergeCell ref="A2:C2"/>
    <mergeCell ref="A3:C3"/>
    <mergeCell ref="A4:A6"/>
    <mergeCell ref="B4:B6"/>
    <mergeCell ref="C4:C6"/>
    <mergeCell ref="A7:B7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2018一般公共预算收支</vt:lpstr>
      <vt:lpstr>2018政府性基金收支</vt:lpstr>
      <vt:lpstr>2018国有资本收支</vt:lpstr>
      <vt:lpstr>2019一般公共预算收支预算</vt:lpstr>
      <vt:lpstr>2019年盘龙区基金收支预算表</vt:lpstr>
      <vt:lpstr>2019国有资本收支预算</vt:lpstr>
      <vt:lpstr>2019年盘龙区级财政支出预算表</vt:lpstr>
      <vt:lpstr>'2019年盘龙区级财政支出预算表'!Print_Titles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Administrator</cp:lastModifiedBy>
  <cp:revision>1</cp:revision>
  <cp:lastPrinted>2019-02-12T06:39:51Z</cp:lastPrinted>
  <dcterms:created xsi:type="dcterms:W3CDTF">2016-01-13T11:03:51Z</dcterms:created>
  <dcterms:modified xsi:type="dcterms:W3CDTF">2019-02-15T08:14:33Z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