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6" windowHeight="6216" tabRatio="951" firstSheet="4" activeTab="8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 concurrentCalc="0"/>
</workbook>
</file>

<file path=xl/calcChain.xml><?xml version="1.0" encoding="utf-8"?>
<calcChain xmlns="http://schemas.openxmlformats.org/spreadsheetml/2006/main">
  <c r="M97" i="8"/>
  <c r="M98"/>
  <c r="M99"/>
  <c r="M100"/>
  <c r="M101"/>
  <c r="M102"/>
  <c r="M103"/>
  <c r="M104"/>
  <c r="M105"/>
  <c r="M106"/>
  <c r="M107"/>
  <c r="M108"/>
  <c r="M109"/>
  <c r="M110"/>
  <c r="M111"/>
  <c r="M112"/>
  <c r="M113"/>
  <c r="N22"/>
  <c r="N114"/>
  <c r="M114"/>
  <c r="D9"/>
  <c r="D10"/>
  <c r="D11"/>
  <c r="D12"/>
  <c r="E13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E114"/>
  <c r="D114"/>
  <c r="D8"/>
  <c r="O114"/>
  <c r="C6" i="9"/>
  <c r="B6"/>
  <c r="M10" i="8"/>
  <c r="M11"/>
  <c r="M12"/>
  <c r="M13"/>
  <c r="M14"/>
  <c r="M15"/>
  <c r="M16"/>
  <c r="M17"/>
  <c r="M18"/>
  <c r="M19"/>
  <c r="M20"/>
  <c r="M21"/>
  <c r="O22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O80"/>
  <c r="M80"/>
  <c r="M81"/>
  <c r="M82"/>
  <c r="M83"/>
  <c r="M84"/>
  <c r="M85"/>
  <c r="M86"/>
  <c r="M87"/>
  <c r="M88"/>
  <c r="M89"/>
  <c r="M90"/>
  <c r="M91"/>
  <c r="M92"/>
  <c r="M93"/>
  <c r="M94"/>
  <c r="M95"/>
  <c r="M96"/>
  <c r="F114"/>
  <c r="N80"/>
  <c r="O8"/>
  <c r="N8"/>
  <c r="M8"/>
  <c r="M9"/>
  <c r="F8"/>
  <c r="F13"/>
  <c r="F24"/>
  <c r="E24"/>
  <c r="E8"/>
  <c r="D10" i="6"/>
  <c r="D11"/>
  <c r="D12"/>
  <c r="D13"/>
  <c r="D14"/>
  <c r="D15"/>
  <c r="D16"/>
  <c r="D17"/>
  <c r="D18"/>
  <c r="D19"/>
  <c r="D20"/>
  <c r="D21"/>
  <c r="D22"/>
  <c r="D23"/>
  <c r="G24"/>
  <c r="F24"/>
  <c r="E24"/>
  <c r="D24"/>
  <c r="F25"/>
  <c r="E25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G9"/>
  <c r="F9"/>
  <c r="E9"/>
  <c r="D9"/>
  <c r="F10"/>
  <c r="E10"/>
  <c r="F11"/>
  <c r="E11"/>
  <c r="F12"/>
  <c r="E12"/>
  <c r="F13"/>
  <c r="E13"/>
  <c r="F14"/>
  <c r="E14"/>
  <c r="F15"/>
  <c r="E15"/>
  <c r="F16"/>
  <c r="E16"/>
  <c r="F17"/>
  <c r="E17"/>
  <c r="F18"/>
  <c r="E18"/>
  <c r="F19"/>
  <c r="E19"/>
  <c r="F20"/>
  <c r="E20"/>
  <c r="F21"/>
  <c r="E21"/>
  <c r="F22"/>
  <c r="E22"/>
  <c r="F23"/>
  <c r="E23"/>
  <c r="F26"/>
  <c r="E26"/>
  <c r="F27"/>
  <c r="E27"/>
  <c r="F28"/>
  <c r="E28"/>
  <c r="F29"/>
  <c r="E29"/>
  <c r="F30"/>
  <c r="E30"/>
  <c r="F31"/>
  <c r="E31"/>
  <c r="F32"/>
  <c r="E32"/>
  <c r="F33"/>
  <c r="E33"/>
  <c r="F34"/>
  <c r="E34"/>
  <c r="F35"/>
  <c r="E35"/>
  <c r="F36"/>
  <c r="E36"/>
  <c r="F37"/>
  <c r="E37"/>
  <c r="F38"/>
  <c r="E38"/>
  <c r="F39"/>
  <c r="E39"/>
  <c r="F40"/>
  <c r="E40"/>
  <c r="F41"/>
  <c r="E41"/>
  <c r="F42"/>
  <c r="E42"/>
  <c r="F43"/>
  <c r="E43"/>
  <c r="F44"/>
  <c r="E44"/>
  <c r="F45"/>
  <c r="E45"/>
  <c r="F46"/>
  <c r="E46"/>
  <c r="F47"/>
  <c r="E47"/>
  <c r="F48"/>
  <c r="E48"/>
  <c r="F49"/>
  <c r="E49"/>
  <c r="F50"/>
  <c r="E50"/>
  <c r="F51"/>
  <c r="E51"/>
  <c r="G10"/>
  <c r="F10" i="5"/>
  <c r="G10"/>
  <c r="H10"/>
  <c r="I10"/>
  <c r="J10"/>
  <c r="K10"/>
  <c r="L10"/>
  <c r="M10"/>
  <c r="N10"/>
  <c r="O10"/>
  <c r="P10"/>
  <c r="Q11"/>
  <c r="Q10"/>
  <c r="R10"/>
  <c r="S10"/>
  <c r="T10"/>
  <c r="U10"/>
  <c r="V10"/>
  <c r="W10"/>
  <c r="X10"/>
  <c r="Y10"/>
  <c r="Z10"/>
  <c r="AA10"/>
  <c r="AB10"/>
  <c r="R13"/>
  <c r="R14"/>
  <c r="R15"/>
  <c r="R16"/>
  <c r="R17"/>
  <c r="R18"/>
  <c r="R19"/>
  <c r="R20"/>
  <c r="R21"/>
  <c r="R22"/>
  <c r="R23"/>
  <c r="R24"/>
  <c r="R11"/>
  <c r="R12"/>
  <c r="Q13"/>
  <c r="Q14"/>
  <c r="Q15"/>
  <c r="Q16"/>
  <c r="Q17"/>
  <c r="Q18"/>
  <c r="Q19"/>
  <c r="Q20"/>
  <c r="Q21"/>
  <c r="Q22"/>
  <c r="Q23"/>
  <c r="Q24"/>
  <c r="F17"/>
  <c r="E17"/>
  <c r="E11"/>
  <c r="E10"/>
  <c r="E13"/>
  <c r="E14"/>
  <c r="E15"/>
  <c r="E16"/>
  <c r="F18"/>
  <c r="E18"/>
  <c r="F19"/>
  <c r="E19"/>
  <c r="F20"/>
  <c r="E20"/>
  <c r="E21"/>
  <c r="E22"/>
  <c r="E23"/>
  <c r="E24"/>
  <c r="F12"/>
  <c r="F13"/>
  <c r="F14"/>
  <c r="F15"/>
  <c r="F16"/>
  <c r="F21"/>
  <c r="F22"/>
  <c r="F23"/>
  <c r="F24"/>
  <c r="F11"/>
  <c r="Q12"/>
  <c r="E12"/>
  <c r="D32" i="4"/>
  <c r="D7"/>
  <c r="D26"/>
  <c r="D16"/>
  <c r="D15"/>
  <c r="D13"/>
  <c r="D8"/>
  <c r="B32"/>
  <c r="B7"/>
  <c r="B8"/>
  <c r="B9"/>
  <c r="C6" i="2"/>
  <c r="C29" i="3"/>
  <c r="C24"/>
  <c r="C14"/>
  <c r="C13"/>
  <c r="C11"/>
  <c r="C6"/>
  <c r="B30" i="1"/>
  <c r="C14" i="2"/>
  <c r="D30" i="1"/>
  <c r="D7"/>
  <c r="D15"/>
  <c r="D14"/>
  <c r="D25"/>
  <c r="D12"/>
  <c r="B7"/>
</calcChain>
</file>

<file path=xl/sharedStrings.xml><?xml version="1.0" encoding="utf-8"?>
<sst xmlns="http://schemas.openxmlformats.org/spreadsheetml/2006/main" count="918" uniqueCount="474">
  <si>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</si>
  <si>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</si>
  <si>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</si>
  <si>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</si>
  <si>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</si>
  <si>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</si>
  <si>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</si>
  <si>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</si>
  <si>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</si>
  <si>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</si>
  <si>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</si>
  <si>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</si>
  <si>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</si>
  <si>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</si>
  <si>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</si>
  <si>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</si>
  <si>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</si>
  <si>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</si>
  <si>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</si>
  <si>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</si>
  <si>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</si>
  <si>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</si>
  <si>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</si>
  <si>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</si>
  <si>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</si>
  <si>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</si>
  <si>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</si>
  <si>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</si>
  <si>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</si>
  <si>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</si>
  <si>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</si>
  <si>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</si>
  <si>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</si>
  <si>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</si>
  <si>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</si>
  <si>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</si>
  <si>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</si>
  <si>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</si>
  <si>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</si>
  <si>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</si>
  <si>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</si>
  <si>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</si>
  <si>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</si>
  <si>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</si>
  <si>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</si>
  <si>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</si>
  <si>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</si>
  <si>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</si>
  <si>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</si>
  <si>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</si>
  <si>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</si>
  <si>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</si>
  <si>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</si>
  <si>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</si>
  <si>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</si>
  <si>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</si>
  <si>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</si>
  <si>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</si>
  <si>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</si>
  <si>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</si>
  <si>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</si>
  <si>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</si>
  <si>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</si>
  <si>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</si>
  <si>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</si>
  <si>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</si>
  <si>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</si>
  <si>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</si>
  <si>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</si>
  <si>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</si>
  <si>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</si>
  <si>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</si>
  <si>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</si>
  <si>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</si>
  <si>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</si>
  <si>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</si>
  <si>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</si>
  <si>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</si>
  <si>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</si>
  <si>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</si>
  <si>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</si>
  <si>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</si>
  <si>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</si>
  <si>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</si>
  <si>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</si>
  <si>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</si>
  <si>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</si>
  <si>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</si>
  <si>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</si>
  <si>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</si>
  <si>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</si>
  <si>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</si>
  <si>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</si>
  <si>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</si>
  <si>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</si>
  <si>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</si>
  <si>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</si>
  <si>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</si>
  <si>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</si>
  <si>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</si>
  <si>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</si>
  <si>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</si>
  <si>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</si>
  <si>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</si>
  <si>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</si>
  <si>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</si>
  <si>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</si>
  <si>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</si>
  <si>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</si>
  <si>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</si>
  <si>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</si>
  <si>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</si>
  <si>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</si>
  <si>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</si>
  <si>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</si>
  <si>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</si>
  <si>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</si>
  <si>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</si>
  <si>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</si>
  <si>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</si>
  <si>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</si>
  <si>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</si>
  <si>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</si>
  <si>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</si>
  <si>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</si>
  <si>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</si>
  <si>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</si>
  <si>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</si>
  <si>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</si>
  <si>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</si>
  <si>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</si>
  <si>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</si>
  <si>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</si>
  <si>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</si>
  <si>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</si>
  <si>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</si>
  <si>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</si>
  <si>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</si>
  <si>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</si>
  <si>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</si>
  <si>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</si>
  <si>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</si>
  <si>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</si>
  <si>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</si>
  <si>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</si>
  <si>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</si>
  <si>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</si>
  <si>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</si>
  <si>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</si>
  <si>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</si>
  <si>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</si>
  <si>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</si>
  <si>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</si>
  <si>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</si>
  <si>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</si>
  <si>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</si>
  <si>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</si>
  <si>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</si>
  <si>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</si>
  <si>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</si>
  <si>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</si>
  <si>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</si>
  <si>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</si>
  <si>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</si>
  <si>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</si>
  <si>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</si>
  <si>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</si>
  <si>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</si>
  <si>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</si>
  <si>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</si>
  <si>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</si>
  <si>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</si>
  <si>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</si>
  <si>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</si>
  <si>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</si>
  <si>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</si>
  <si>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</si>
  <si>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</si>
  <si>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</si>
  <si>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</si>
  <si>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</si>
  <si>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</si>
  <si>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</si>
  <si>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</si>
  <si>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</si>
  <si>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</si>
  <si>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</si>
  <si>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</si>
  <si>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</si>
  <si>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</si>
  <si>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</si>
  <si>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</si>
  <si>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</si>
  <si>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</si>
  <si>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</si>
  <si>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</si>
  <si>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</si>
  <si>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</si>
  <si>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</si>
  <si>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</si>
  <si>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</si>
  <si>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</si>
  <si>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</si>
  <si>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</si>
  <si>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</si>
  <si>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</si>
  <si>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</si>
  <si>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</si>
  <si>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</si>
  <si>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</si>
  <si>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</si>
  <si>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</si>
  <si>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</si>
  <si>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</si>
  <si>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</si>
  <si>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</si>
  <si>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</si>
  <si>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</si>
  <si>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</si>
  <si>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</si>
  <si>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</si>
  <si>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</si>
  <si>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</si>
  <si>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</si>
  <si>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</si>
  <si>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</si>
  <si>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</si>
  <si>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</si>
  <si>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</si>
  <si>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</si>
  <si>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</si>
  <si>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</si>
  <si>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</si>
  <si>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</si>
  <si>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</si>
  <si>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</si>
  <si>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</si>
  <si>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</si>
  <si>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</si>
  <si>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</si>
  <si>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</si>
  <si>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</si>
  <si>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</si>
  <si>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</si>
  <si>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</si>
  <si>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</si>
  <si>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</si>
  <si>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</si>
  <si>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</si>
  <si>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</si>
  <si>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</si>
  <si>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</si>
  <si>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</si>
  <si>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</si>
  <si>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</si>
  <si>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</si>
  <si>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</si>
  <si>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</si>
  <si>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</si>
  <si>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</si>
  <si>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</si>
  <si>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</si>
  <si>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</si>
  <si>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</si>
  <si>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</si>
  <si>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</si>
  <si>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</si>
  <si>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</si>
  <si>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</si>
  <si>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</si>
  <si>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</si>
  <si>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</si>
  <si>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</si>
  <si>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</si>
  <si>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</si>
  <si>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</si>
  <si>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</si>
  <si>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</si>
  <si>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</si>
  <si>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</si>
  <si>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</si>
  <si>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</si>
  <si>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</si>
  <si>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</si>
  <si>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</si>
  <si>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</si>
  <si>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</si>
  <si>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</si>
  <si>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</si>
  <si>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</si>
  <si>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</si>
  <si>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</si>
  <si>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</si>
  <si>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</si>
  <si>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</si>
  <si>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</si>
  <si>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</si>
  <si>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</si>
  <si>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</si>
  <si>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</si>
  <si>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</si>
  <si>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</si>
  <si>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</si>
  <si>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</si>
  <si>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</si>
  <si>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</si>
  <si>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</si>
  <si>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</si>
  <si>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</si>
  <si>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</si>
  <si>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</si>
  <si>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</si>
  <si>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</si>
  <si>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</si>
  <si>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</si>
  <si>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</si>
  <si>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</si>
  <si>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</si>
  <si>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</si>
  <si>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</si>
  <si>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</si>
  <si>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</si>
  <si>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</si>
  <si>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</si>
  <si>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</si>
  <si>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</si>
  <si>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</si>
  <si>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</si>
  <si>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</si>
  <si>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</si>
  <si>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</si>
  <si>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</si>
  <si>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</si>
  <si>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</si>
  <si>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</si>
  <si>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</si>
  <si>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</si>
  <si>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</si>
  <si>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</si>
  <si>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</si>
  <si>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</si>
  <si>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</si>
  <si>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</si>
  <si>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</si>
  <si>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</si>
  <si>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</si>
  <si>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</si>
  <si>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</si>
  <si>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</si>
  <si>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</si>
  <si>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</si>
  <si>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</si>
  <si>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</si>
  <si>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</si>
  <si>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</si>
  <si>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</si>
  <si>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</si>
  <si>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</si>
  <si>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</si>
  <si>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</si>
  <si>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</si>
  <si>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</si>
  <si>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</si>
  <si>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</si>
  <si>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</si>
  <si>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</si>
  <si>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</si>
  <si>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</si>
  <si>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</si>
  <si>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</si>
  <si>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</si>
  <si>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</si>
  <si>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</si>
  <si>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</si>
  <si>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</si>
  <si>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</si>
  <si>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</si>
  <si>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</si>
  <si>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</si>
  <si>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</si>
  <si>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</si>
  <si>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</si>
  <si>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</si>
  <si>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</si>
  <si>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</si>
  <si>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</si>
  <si>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</si>
  <si>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</si>
  <si>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</si>
  <si>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</si>
  <si>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</si>
  <si>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</si>
  <si>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</si>
  <si>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</si>
  <si>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</si>
  <si>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</si>
  <si>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</si>
  <si>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</si>
  <si>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</si>
  <si>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</si>
  <si>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</si>
  <si>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</si>
  <si>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</si>
  <si>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</si>
  <si>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</si>
  <si>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</si>
  <si>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</si>
  <si>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</si>
  <si>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</si>
  <si>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</si>
  <si>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</si>
  <si>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</si>
  <si>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</si>
  <si>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</si>
  <si>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</si>
  <si>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</si>
  <si>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</si>
  <si>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</si>
  <si>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</si>
  <si>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</si>
  <si>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</si>
  <si>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</si>
  <si>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</si>
  <si>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</si>
  <si>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</si>
  <si>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</si>
  <si>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</si>
  <si>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</si>
  <si>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</si>
  <si>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</si>
  <si>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</si>
  <si>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</si>
  <si>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</si>
  <si>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</si>
  <si>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</si>
  <si>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</si>
  <si>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</si>
  <si>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</si>
  <si>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</si>
  <si>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单位名称：昆明市盘龙区政务服务管理局</t>
    <phoneticPr fontId="24" type="noConversion"/>
  </si>
  <si>
    <t>事业运行</t>
    <phoneticPr fontId="24" type="noConversion"/>
  </si>
  <si>
    <t>行政运行</t>
    <phoneticPr fontId="24" type="noConversion"/>
  </si>
  <si>
    <t>50</t>
    <phoneticPr fontId="24" type="noConversion"/>
  </si>
  <si>
    <t>03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</si>
  <si>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</si>
  <si>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</si>
  <si>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</si>
  <si>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t>01</t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</si>
  <si>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4" type="noConversion"/>
  </si>
  <si>
    <t>一般行政管理事务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</si>
  <si>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06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</si>
  <si>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4</t>
    </r>
    <phoneticPr fontId="24" type="noConversion"/>
  </si>
  <si>
    <t>科技成果转化与扩散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</si>
  <si>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08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</si>
  <si>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4" type="noConversion"/>
  </si>
  <si>
    <t>机关事业单位基本养老保险缴费支出</t>
  </si>
  <si>
    <t>06</t>
    <phoneticPr fontId="24" type="noConversion"/>
  </si>
  <si>
    <t>机关事业单位职业年金缴费支出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</si>
  <si>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10</t>
    </r>
    <phoneticPr fontId="2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</si>
  <si>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</si>
  <si>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t>行政单位医疗</t>
    <phoneticPr fontId="24" type="noConversion"/>
  </si>
  <si>
    <t>事业单位医疗</t>
    <phoneticPr fontId="24" type="noConversion"/>
  </si>
  <si>
    <t>公务员医疗补助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</si>
  <si>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21</t>
    </r>
    <phoneticPr fontId="24" type="noConversion"/>
  </si>
  <si>
    <t>住房公积金</t>
    <phoneticPr fontId="24" type="noConversion"/>
  </si>
  <si>
    <t>单位名称：昆明市盘龙区政务服务管理局</t>
    <phoneticPr fontId="24" type="noConversion"/>
  </si>
  <si>
    <t>单位名称：昆明市盘龙区政务服务管理局</t>
    <phoneticPr fontId="24" type="noConversion"/>
  </si>
  <si>
    <t>新增资产配置经费</t>
    <phoneticPr fontId="24" type="noConversion"/>
  </si>
  <si>
    <t>项目支出</t>
    <phoneticPr fontId="24" type="noConversion"/>
  </si>
  <si>
    <t>台</t>
    <phoneticPr fontId="24" type="noConversion"/>
  </si>
  <si>
    <t xml:space="preserve"> 台式计算机</t>
    <phoneticPr fontId="24" type="noConversion"/>
  </si>
  <si>
    <t>A02010104</t>
    <phoneticPr fontId="24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</si>
  <si>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 2019年“三公”经费预算数3万元与2018年一致，增减额为0，增减幅度为0。其中：1.因公出国（境）费0万元，比上年预算数增加（减少）0万元；2.公务接待费3万元，比上年预算数增加（减少）0万元；3.公务用车购置及运行费0万元，比上年预算数增加（减少）0万元。“三公”经费与上年度预算数一致，无增减变化。</t>
    <phoneticPr fontId="24" type="noConversion"/>
  </si>
  <si>
    <t>部门：昆明市盘龙区政务服务管理局</t>
    <phoneticPr fontId="24" type="noConversion"/>
  </si>
</sst>
</file>

<file path=xl/styles.xml><?xml version="1.0" encoding="utf-8"?>
<styleSheet xmlns="http://schemas.openxmlformats.org/spreadsheetml/2006/main">
  <numFmts count="3">
    <numFmt numFmtId="176" formatCode="yyyy\-mm\-dd"/>
    <numFmt numFmtId="177" formatCode="#,##0.00_ ;[Red]\-#,##0.00\ "/>
    <numFmt numFmtId="178" formatCode="#,##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2" fillId="0" borderId="0"/>
    <xf numFmtId="0" fontId="17" fillId="0" borderId="0">
      <alignment vertical="center"/>
    </xf>
    <xf numFmtId="0" fontId="1" fillId="0" borderId="0"/>
  </cellStyleXfs>
  <cellXfs count="16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23" fillId="0" borderId="0" xfId="3" applyFont="1" applyFill="1" applyBorder="1" applyAlignment="1"/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9" fontId="21" fillId="0" borderId="1" xfId="0" applyNumberFormat="1" applyFont="1" applyBorder="1" applyAlignment="1">
      <alignment horizontal="center" vertical="center" shrinkToFit="1"/>
    </xf>
    <xf numFmtId="178" fontId="21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178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5" fillId="0" borderId="1" xfId="0" applyNumberFormat="1" applyFont="1" applyFill="1" applyBorder="1" applyAlignment="1" applyProtection="1">
      <alignment horizontal="left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/>
    </xf>
    <xf numFmtId="177" fontId="25" fillId="0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topLeftCell="B1" zoomScale="138" zoomScaleNormal="138" workbookViewId="0">
      <selection activeCell="B33" sqref="B33"/>
    </sheetView>
  </sheetViews>
  <sheetFormatPr defaultColWidth="8" defaultRowHeight="14.25" customHeight="1"/>
  <cols>
    <col min="1" max="1" width="35.77734375" style="1" customWidth="1"/>
    <col min="2" max="2" width="37.77734375" style="1" customWidth="1"/>
    <col min="3" max="3" width="35.33203125" style="1" customWidth="1"/>
    <col min="4" max="4" width="40.33203125" style="1" customWidth="1"/>
    <col min="5" max="16384" width="8" style="1"/>
  </cols>
  <sheetData>
    <row r="1" spans="1:4" ht="12">
      <c r="A1" s="2"/>
      <c r="B1" s="2"/>
      <c r="C1" s="2"/>
    </row>
    <row r="2" spans="1:4" ht="20.399999999999999">
      <c r="A2" s="95" t="s">
        <v>0</v>
      </c>
      <c r="B2" s="95"/>
      <c r="C2" s="95"/>
      <c r="D2" s="95"/>
    </row>
    <row r="3" spans="1:4" ht="19.5" customHeight="1">
      <c r="A3" s="3" t="s">
        <v>439</v>
      </c>
      <c r="B3" s="61"/>
      <c r="C3" s="61"/>
      <c r="D3" s="14" t="s">
        <v>1</v>
      </c>
    </row>
    <row r="4" spans="1:4" ht="19.5" customHeight="1">
      <c r="A4" s="96" t="s">
        <v>2</v>
      </c>
      <c r="B4" s="96"/>
      <c r="C4" s="96" t="s">
        <v>3</v>
      </c>
      <c r="D4" s="96"/>
    </row>
    <row r="5" spans="1:4" ht="19.5" customHeight="1">
      <c r="A5" s="96" t="s">
        <v>4</v>
      </c>
      <c r="B5" s="96" t="s">
        <v>5</v>
      </c>
      <c r="C5" s="96" t="s">
        <v>6</v>
      </c>
      <c r="D5" s="96" t="s">
        <v>5</v>
      </c>
    </row>
    <row r="6" spans="1:4" ht="19.5" customHeight="1">
      <c r="A6" s="96"/>
      <c r="B6" s="96"/>
      <c r="C6" s="96"/>
      <c r="D6" s="96"/>
    </row>
    <row r="7" spans="1:4" ht="17.25" customHeight="1">
      <c r="A7" s="74" t="s">
        <v>7</v>
      </c>
      <c r="B7" s="69">
        <f>15227946/10000</f>
        <v>1522.7945999999999</v>
      </c>
      <c r="C7" s="68" t="s">
        <v>8</v>
      </c>
      <c r="D7" s="69">
        <f>(153240+286391+1151848+257702+12357492)/10000</f>
        <v>1420.6673000000001</v>
      </c>
    </row>
    <row r="8" spans="1:4" ht="17.25" customHeight="1">
      <c r="A8" s="70" t="s">
        <v>9</v>
      </c>
      <c r="B8" s="69"/>
      <c r="C8" s="68" t="s">
        <v>10</v>
      </c>
      <c r="D8" s="69"/>
    </row>
    <row r="9" spans="1:4" ht="17.25" customHeight="1">
      <c r="A9" s="70" t="s">
        <v>11</v>
      </c>
      <c r="B9" s="69"/>
      <c r="C9" s="68" t="s">
        <v>12</v>
      </c>
      <c r="D9" s="69"/>
    </row>
    <row r="10" spans="1:4" ht="17.25" customHeight="1">
      <c r="A10" s="70" t="s">
        <v>13</v>
      </c>
      <c r="B10" s="69"/>
      <c r="C10" s="68" t="s">
        <v>14</v>
      </c>
      <c r="D10" s="69"/>
    </row>
    <row r="11" spans="1:4" ht="17.25" customHeight="1">
      <c r="A11" s="70" t="s">
        <v>15</v>
      </c>
      <c r="B11" s="69"/>
      <c r="C11" s="68" t="s">
        <v>16</v>
      </c>
      <c r="D11" s="69"/>
    </row>
    <row r="12" spans="1:4" ht="17.25" customHeight="1">
      <c r="A12" s="70" t="s">
        <v>17</v>
      </c>
      <c r="B12" s="69"/>
      <c r="C12" s="68" t="s">
        <v>18</v>
      </c>
      <c r="D12" s="69">
        <f>157500/10000</f>
        <v>15.75</v>
      </c>
    </row>
    <row r="13" spans="1:4" ht="17.25" customHeight="1">
      <c r="A13" s="70" t="s">
        <v>19</v>
      </c>
      <c r="B13" s="69"/>
      <c r="C13" s="68" t="s">
        <v>20</v>
      </c>
      <c r="D13" s="69"/>
    </row>
    <row r="14" spans="1:4" ht="17.25" customHeight="1">
      <c r="A14" s="10"/>
      <c r="B14" s="69"/>
      <c r="C14" s="68" t="s">
        <v>21</v>
      </c>
      <c r="D14" s="69">
        <f>(298800+68174)/10000</f>
        <v>36.697400000000002</v>
      </c>
    </row>
    <row r="15" spans="1:4" ht="17.25" customHeight="1">
      <c r="A15" s="10"/>
      <c r="B15" s="69"/>
      <c r="C15" s="68" t="s">
        <v>22</v>
      </c>
      <c r="D15" s="69">
        <f>(114231+41364+78180)/10000</f>
        <v>23.377500000000001</v>
      </c>
    </row>
    <row r="16" spans="1:4" ht="17.25" customHeight="1">
      <c r="A16" s="10"/>
      <c r="B16" s="69"/>
      <c r="C16" s="68" t="s">
        <v>23</v>
      </c>
      <c r="D16" s="69"/>
    </row>
    <row r="17" spans="1:4" ht="17.25" customHeight="1">
      <c r="A17" s="10"/>
      <c r="B17" s="75"/>
      <c r="C17" s="68" t="s">
        <v>24</v>
      </c>
      <c r="D17" s="69"/>
    </row>
    <row r="18" spans="1:4" ht="17.25" customHeight="1">
      <c r="A18" s="10"/>
      <c r="B18" s="76"/>
      <c r="C18" s="68" t="s">
        <v>25</v>
      </c>
      <c r="D18" s="69"/>
    </row>
    <row r="19" spans="1:4" ht="17.25" customHeight="1">
      <c r="A19" s="10"/>
      <c r="B19" s="76"/>
      <c r="C19" s="68" t="s">
        <v>26</v>
      </c>
      <c r="D19" s="69"/>
    </row>
    <row r="20" spans="1:4" ht="17.25" customHeight="1">
      <c r="A20" s="10"/>
      <c r="B20" s="76"/>
      <c r="C20" s="70" t="s">
        <v>27</v>
      </c>
      <c r="D20" s="69"/>
    </row>
    <row r="21" spans="1:4" ht="17.25" customHeight="1">
      <c r="A21" s="77"/>
      <c r="B21" s="76"/>
      <c r="C21" s="70" t="s">
        <v>28</v>
      </c>
      <c r="D21" s="69"/>
    </row>
    <row r="22" spans="1:4" ht="17.25" customHeight="1">
      <c r="A22" s="68"/>
      <c r="B22" s="76"/>
      <c r="C22" s="70" t="s">
        <v>29</v>
      </c>
      <c r="D22" s="69"/>
    </row>
    <row r="23" spans="1:4" ht="17.25" customHeight="1">
      <c r="A23" s="68"/>
      <c r="B23" s="76"/>
      <c r="C23" s="70" t="s">
        <v>30</v>
      </c>
      <c r="D23" s="69"/>
    </row>
    <row r="24" spans="1:4" ht="17.25" customHeight="1">
      <c r="A24" s="68"/>
      <c r="B24" s="76"/>
      <c r="C24" s="70" t="s">
        <v>31</v>
      </c>
      <c r="D24" s="69"/>
    </row>
    <row r="25" spans="1:4" ht="17.25" customHeight="1">
      <c r="A25" s="68"/>
      <c r="B25" s="76"/>
      <c r="C25" s="70" t="s">
        <v>32</v>
      </c>
      <c r="D25" s="69">
        <f>263024/10000</f>
        <v>26.302399999999999</v>
      </c>
    </row>
    <row r="26" spans="1:4" ht="17.25" customHeight="1">
      <c r="A26" s="68"/>
      <c r="B26" s="76"/>
      <c r="C26" s="70" t="s">
        <v>33</v>
      </c>
      <c r="D26" s="69"/>
    </row>
    <row r="27" spans="1:4" ht="17.25" customHeight="1">
      <c r="A27" s="68"/>
      <c r="B27" s="76"/>
      <c r="C27" s="70" t="s">
        <v>34</v>
      </c>
      <c r="D27" s="69"/>
    </row>
    <row r="28" spans="1:4" ht="17.25" customHeight="1">
      <c r="A28" s="68"/>
      <c r="B28" s="76"/>
      <c r="C28" s="70" t="s">
        <v>35</v>
      </c>
      <c r="D28" s="69"/>
    </row>
    <row r="29" spans="1:4" ht="17.25" customHeight="1">
      <c r="A29" s="68"/>
      <c r="B29" s="76"/>
      <c r="C29" s="70" t="s">
        <v>36</v>
      </c>
      <c r="D29" s="69"/>
    </row>
    <row r="30" spans="1:4" ht="16.2" customHeight="1">
      <c r="A30" s="78" t="s">
        <v>37</v>
      </c>
      <c r="B30" s="79">
        <f>SUM(B7:B29)</f>
        <v>1522.7945999999999</v>
      </c>
      <c r="C30" s="40" t="s">
        <v>38</v>
      </c>
      <c r="D30" s="67">
        <f>SUM(D7:D29)</f>
        <v>1522.7946000000002</v>
      </c>
    </row>
    <row r="31" spans="1:4" ht="29.25" customHeight="1">
      <c r="A31" s="97"/>
      <c r="B31" s="97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4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D14"/>
  <sheetViews>
    <sheetView topLeftCell="A19" zoomScale="134" zoomScaleNormal="134" workbookViewId="0">
      <selection activeCell="E4" sqref="E1:H1048576"/>
    </sheetView>
  </sheetViews>
  <sheetFormatPr defaultColWidth="9" defaultRowHeight="14.4"/>
  <cols>
    <col min="1" max="1" width="6" customWidth="1"/>
    <col min="2" max="2" width="38.6640625" customWidth="1"/>
    <col min="3" max="3" width="38.88671875" customWidth="1"/>
    <col min="4" max="4" width="10.6640625" customWidth="1"/>
  </cols>
  <sheetData>
    <row r="1" spans="2:4" ht="20.100000000000001" customHeight="1">
      <c r="B1" s="98"/>
      <c r="C1" s="98"/>
      <c r="D1" s="98"/>
    </row>
    <row r="2" spans="2:4" ht="39.9" customHeight="1">
      <c r="B2" s="95" t="s">
        <v>39</v>
      </c>
      <c r="C2" s="95"/>
      <c r="D2" s="71"/>
    </row>
    <row r="3" spans="2:4" s="1" customFormat="1" ht="39" customHeight="1">
      <c r="B3" s="3" t="s">
        <v>439</v>
      </c>
      <c r="C3" s="13" t="s">
        <v>40</v>
      </c>
    </row>
    <row r="4" spans="2:4" s="1" customFormat="1" ht="27" customHeight="1">
      <c r="B4" s="99" t="s">
        <v>4</v>
      </c>
      <c r="C4" s="99" t="s">
        <v>41</v>
      </c>
    </row>
    <row r="5" spans="2:4" s="1" customFormat="1" ht="27" customHeight="1">
      <c r="B5" s="99"/>
      <c r="C5" s="99"/>
    </row>
    <row r="6" spans="2:4" s="1" customFormat="1" ht="31.95" customHeight="1">
      <c r="B6" s="72" t="s">
        <v>42</v>
      </c>
      <c r="C6" s="69">
        <f>15227946/10000</f>
        <v>1522.7945999999999</v>
      </c>
    </row>
    <row r="7" spans="2:4" s="1" customFormat="1" ht="31.95" customHeight="1">
      <c r="B7" s="73" t="s">
        <v>43</v>
      </c>
      <c r="C7" s="69"/>
    </row>
    <row r="8" spans="2:4" s="1" customFormat="1" ht="31.95" customHeight="1">
      <c r="B8" s="73" t="s">
        <v>44</v>
      </c>
      <c r="C8" s="69"/>
    </row>
    <row r="9" spans="2:4" s="1" customFormat="1" ht="31.95" customHeight="1">
      <c r="B9" s="73" t="s">
        <v>45</v>
      </c>
      <c r="C9" s="69"/>
    </row>
    <row r="10" spans="2:4" s="1" customFormat="1" ht="31.95" customHeight="1">
      <c r="B10" s="73" t="s">
        <v>46</v>
      </c>
      <c r="C10" s="69"/>
    </row>
    <row r="11" spans="2:4" s="1" customFormat="1" ht="31.95" customHeight="1">
      <c r="B11" s="73" t="s">
        <v>47</v>
      </c>
      <c r="C11" s="69"/>
    </row>
    <row r="12" spans="2:4" s="1" customFormat="1" ht="31.95" customHeight="1">
      <c r="B12" s="73" t="s">
        <v>48</v>
      </c>
      <c r="C12" s="69"/>
    </row>
    <row r="13" spans="2:4" s="1" customFormat="1" ht="31.95" customHeight="1">
      <c r="B13" s="10"/>
      <c r="C13" s="69"/>
    </row>
    <row r="14" spans="2:4" s="1" customFormat="1" ht="31.95" customHeight="1">
      <c r="B14" s="40" t="s">
        <v>37</v>
      </c>
      <c r="C14" s="67">
        <f>SUM(C6:C12)</f>
        <v>1522.7945999999999</v>
      </c>
    </row>
  </sheetData>
  <mergeCells count="4">
    <mergeCell ref="B1:D1"/>
    <mergeCell ref="B2:C2"/>
    <mergeCell ref="B4:B5"/>
    <mergeCell ref="C4:C5"/>
  </mergeCells>
  <phoneticPr fontId="24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zoomScaleNormal="100" workbookViewId="0">
      <selection activeCell="G12" sqref="G12"/>
    </sheetView>
  </sheetViews>
  <sheetFormatPr defaultColWidth="8" defaultRowHeight="14.25" customHeight="1"/>
  <cols>
    <col min="1" max="1" width="5" customWidth="1"/>
    <col min="2" max="2" width="37.44140625" style="1" customWidth="1"/>
    <col min="3" max="3" width="35.44140625" style="1" customWidth="1"/>
    <col min="4" max="16383" width="8" style="1"/>
  </cols>
  <sheetData>
    <row r="1" spans="2:3" s="1" customFormat="1" ht="12">
      <c r="B1" s="2"/>
    </row>
    <row r="2" spans="2:3" s="1" customFormat="1" ht="52.05" customHeight="1">
      <c r="B2" s="95" t="s">
        <v>49</v>
      </c>
      <c r="C2" s="95"/>
    </row>
    <row r="3" spans="2:3" s="1" customFormat="1" ht="19.5" customHeight="1">
      <c r="B3" s="3" t="s">
        <v>439</v>
      </c>
      <c r="C3" s="14" t="s">
        <v>1</v>
      </c>
    </row>
    <row r="4" spans="2:3" s="1" customFormat="1" ht="28.05" customHeight="1">
      <c r="B4" s="99" t="s">
        <v>6</v>
      </c>
      <c r="C4" s="99" t="s">
        <v>41</v>
      </c>
    </row>
    <row r="5" spans="2:3" s="1" customFormat="1" ht="28.05" customHeight="1">
      <c r="B5" s="99"/>
      <c r="C5" s="99"/>
    </row>
    <row r="6" spans="2:3" s="1" customFormat="1" ht="24" customHeight="1">
      <c r="B6" s="68" t="s">
        <v>8</v>
      </c>
      <c r="C6" s="69">
        <f>(153240+286391+1151848+257702+12357492)/10000</f>
        <v>1420.6673000000001</v>
      </c>
    </row>
    <row r="7" spans="2:3" s="1" customFormat="1" ht="24" customHeight="1">
      <c r="B7" s="68" t="s">
        <v>10</v>
      </c>
      <c r="C7" s="69"/>
    </row>
    <row r="8" spans="2:3" s="1" customFormat="1" ht="24" customHeight="1">
      <c r="B8" s="68" t="s">
        <v>12</v>
      </c>
      <c r="C8" s="69"/>
    </row>
    <row r="9" spans="2:3" s="1" customFormat="1" ht="24" customHeight="1">
      <c r="B9" s="68" t="s">
        <v>14</v>
      </c>
      <c r="C9" s="69"/>
    </row>
    <row r="10" spans="2:3" s="1" customFormat="1" ht="24" customHeight="1">
      <c r="B10" s="68" t="s">
        <v>16</v>
      </c>
      <c r="C10" s="69"/>
    </row>
    <row r="11" spans="2:3" s="1" customFormat="1" ht="24" customHeight="1">
      <c r="B11" s="68" t="s">
        <v>18</v>
      </c>
      <c r="C11" s="69">
        <f>157500/10000</f>
        <v>15.75</v>
      </c>
    </row>
    <row r="12" spans="2:3" s="1" customFormat="1" ht="24" customHeight="1">
      <c r="B12" s="68" t="s">
        <v>20</v>
      </c>
      <c r="C12" s="69"/>
    </row>
    <row r="13" spans="2:3" s="1" customFormat="1" ht="24" customHeight="1">
      <c r="B13" s="68" t="s">
        <v>21</v>
      </c>
      <c r="C13" s="69">
        <f>(298800+68174)/10000</f>
        <v>36.697400000000002</v>
      </c>
    </row>
    <row r="14" spans="2:3" s="1" customFormat="1" ht="24" customHeight="1">
      <c r="B14" s="68" t="s">
        <v>22</v>
      </c>
      <c r="C14" s="69">
        <f>(114231+41364+78180)/10000</f>
        <v>23.377500000000001</v>
      </c>
    </row>
    <row r="15" spans="2:3" s="1" customFormat="1" ht="24" customHeight="1">
      <c r="B15" s="68" t="s">
        <v>23</v>
      </c>
      <c r="C15" s="69"/>
    </row>
    <row r="16" spans="2:3" s="1" customFormat="1" ht="24" customHeight="1">
      <c r="B16" s="68" t="s">
        <v>24</v>
      </c>
      <c r="C16" s="69"/>
    </row>
    <row r="17" spans="2:3" s="1" customFormat="1" ht="24" customHeight="1">
      <c r="B17" s="68" t="s">
        <v>25</v>
      </c>
      <c r="C17" s="69"/>
    </row>
    <row r="18" spans="2:3" s="1" customFormat="1" ht="24" customHeight="1">
      <c r="B18" s="68" t="s">
        <v>26</v>
      </c>
      <c r="C18" s="69"/>
    </row>
    <row r="19" spans="2:3" s="1" customFormat="1" ht="24" customHeight="1">
      <c r="B19" s="70" t="s">
        <v>27</v>
      </c>
      <c r="C19" s="69"/>
    </row>
    <row r="20" spans="2:3" s="1" customFormat="1" ht="24" customHeight="1">
      <c r="B20" s="70" t="s">
        <v>28</v>
      </c>
      <c r="C20" s="69"/>
    </row>
    <row r="21" spans="2:3" s="1" customFormat="1" ht="24" customHeight="1">
      <c r="B21" s="70" t="s">
        <v>29</v>
      </c>
      <c r="C21" s="69"/>
    </row>
    <row r="22" spans="2:3" s="1" customFormat="1" ht="24" customHeight="1">
      <c r="B22" s="70" t="s">
        <v>30</v>
      </c>
      <c r="C22" s="69"/>
    </row>
    <row r="23" spans="2:3" s="1" customFormat="1" ht="24" customHeight="1">
      <c r="B23" s="70" t="s">
        <v>31</v>
      </c>
      <c r="C23" s="69"/>
    </row>
    <row r="24" spans="2:3" s="1" customFormat="1" ht="24" customHeight="1">
      <c r="B24" s="70" t="s">
        <v>32</v>
      </c>
      <c r="C24" s="69">
        <f>263024/10000</f>
        <v>26.302399999999999</v>
      </c>
    </row>
    <row r="25" spans="2:3" s="1" customFormat="1" ht="24" customHeight="1">
      <c r="B25" s="70" t="s">
        <v>33</v>
      </c>
      <c r="C25" s="69"/>
    </row>
    <row r="26" spans="2:3" s="1" customFormat="1" ht="24" customHeight="1">
      <c r="B26" s="70" t="s">
        <v>34</v>
      </c>
      <c r="C26" s="69"/>
    </row>
    <row r="27" spans="2:3" s="1" customFormat="1" ht="24" customHeight="1">
      <c r="B27" s="70" t="s">
        <v>35</v>
      </c>
      <c r="C27" s="69"/>
    </row>
    <row r="28" spans="2:3" s="1" customFormat="1" ht="24" customHeight="1">
      <c r="B28" s="70" t="s">
        <v>36</v>
      </c>
      <c r="C28" s="69"/>
    </row>
    <row r="29" spans="2:3" s="1" customFormat="1" ht="24.6" customHeight="1">
      <c r="B29" s="40" t="s">
        <v>38</v>
      </c>
      <c r="C29" s="67">
        <f>SUM(C6:C28)</f>
        <v>1522.7946000000002</v>
      </c>
    </row>
    <row r="30" spans="2:3" s="1" customFormat="1" ht="29.25" customHeight="1"/>
  </sheetData>
  <mergeCells count="3">
    <mergeCell ref="B2:C2"/>
    <mergeCell ref="B4:B5"/>
    <mergeCell ref="C4:C5"/>
  </mergeCells>
  <phoneticPr fontId="24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workbookViewId="0">
      <selection activeCell="A3" sqref="A3"/>
    </sheetView>
  </sheetViews>
  <sheetFormatPr defaultColWidth="8" defaultRowHeight="14.25" customHeight="1"/>
  <cols>
    <col min="1" max="1" width="35.5546875" style="16" customWidth="1"/>
    <col min="2" max="2" width="34" style="16" customWidth="1"/>
    <col min="3" max="3" width="42.44140625" style="16" customWidth="1"/>
    <col min="4" max="4" width="31.88671875" style="16" customWidth="1"/>
    <col min="5" max="16384" width="8" style="16"/>
  </cols>
  <sheetData>
    <row r="1" spans="1:4" ht="12">
      <c r="A1" s="60"/>
      <c r="B1" s="60"/>
      <c r="C1" s="60"/>
    </row>
    <row r="2" spans="1:4" ht="33" customHeight="1">
      <c r="A2" s="95" t="s">
        <v>50</v>
      </c>
      <c r="B2" s="95"/>
      <c r="C2" s="95"/>
      <c r="D2" s="95"/>
    </row>
    <row r="3" spans="1:4" ht="31.8" customHeight="1">
      <c r="A3" s="3" t="s">
        <v>439</v>
      </c>
      <c r="B3" s="61"/>
      <c r="C3" s="61"/>
      <c r="D3" s="14" t="s">
        <v>1</v>
      </c>
    </row>
    <row r="4" spans="1:4" ht="25.95" customHeight="1">
      <c r="A4" s="96" t="s">
        <v>2</v>
      </c>
      <c r="B4" s="96"/>
      <c r="C4" s="96" t="s">
        <v>3</v>
      </c>
      <c r="D4" s="96"/>
    </row>
    <row r="5" spans="1:4" ht="25.95" customHeight="1">
      <c r="A5" s="96" t="s">
        <v>4</v>
      </c>
      <c r="B5" s="100" t="s">
        <v>5</v>
      </c>
      <c r="C5" s="96" t="s">
        <v>51</v>
      </c>
      <c r="D5" s="100" t="s">
        <v>5</v>
      </c>
    </row>
    <row r="6" spans="1:4" ht="25.95" customHeight="1">
      <c r="A6" s="96"/>
      <c r="B6" s="100"/>
      <c r="C6" s="96"/>
      <c r="D6" s="100"/>
    </row>
    <row r="7" spans="1:4" ht="25.95" customHeight="1">
      <c r="A7" s="62" t="s">
        <v>52</v>
      </c>
      <c r="B7" s="63">
        <f>B8+B15+B16</f>
        <v>1522.7945999999999</v>
      </c>
      <c r="C7" s="64" t="s">
        <v>53</v>
      </c>
      <c r="D7" s="63">
        <f>SUM(D8:D30)</f>
        <v>1522.7946000000002</v>
      </c>
    </row>
    <row r="8" spans="1:4" ht="25.95" customHeight="1">
      <c r="A8" s="62" t="s">
        <v>54</v>
      </c>
      <c r="B8" s="63">
        <f>SUM(B9:B14)</f>
        <v>1522.7945999999999</v>
      </c>
      <c r="C8" s="65" t="s">
        <v>55</v>
      </c>
      <c r="D8" s="69">
        <f>(153240+286391+1151848+257702+12357492)/10000</f>
        <v>1420.6673000000001</v>
      </c>
    </row>
    <row r="9" spans="1:4" ht="25.95" customHeight="1">
      <c r="A9" s="62" t="s">
        <v>56</v>
      </c>
      <c r="B9" s="69">
        <f>15227946/10000</f>
        <v>1522.7945999999999</v>
      </c>
      <c r="C9" s="65" t="s">
        <v>57</v>
      </c>
      <c r="D9" s="69"/>
    </row>
    <row r="10" spans="1:4" ht="25.95" customHeight="1">
      <c r="A10" s="62" t="s">
        <v>58</v>
      </c>
      <c r="B10" s="63"/>
      <c r="C10" s="65" t="s">
        <v>59</v>
      </c>
      <c r="D10" s="69"/>
    </row>
    <row r="11" spans="1:4" ht="25.95" customHeight="1">
      <c r="A11" s="62" t="s">
        <v>60</v>
      </c>
      <c r="B11" s="63"/>
      <c r="C11" s="65" t="s">
        <v>61</v>
      </c>
      <c r="D11" s="69"/>
    </row>
    <row r="12" spans="1:4" ht="25.95" customHeight="1">
      <c r="A12" s="62" t="s">
        <v>62</v>
      </c>
      <c r="B12" s="63"/>
      <c r="C12" s="65" t="s">
        <v>63</v>
      </c>
      <c r="D12" s="69"/>
    </row>
    <row r="13" spans="1:4" ht="25.95" customHeight="1">
      <c r="A13" s="62" t="s">
        <v>64</v>
      </c>
      <c r="B13" s="63"/>
      <c r="C13" s="65" t="s">
        <v>65</v>
      </c>
      <c r="D13" s="69">
        <f>157500/10000</f>
        <v>15.75</v>
      </c>
    </row>
    <row r="14" spans="1:4" ht="25.95" customHeight="1">
      <c r="A14" s="62" t="s">
        <v>66</v>
      </c>
      <c r="B14" s="63"/>
      <c r="C14" s="65" t="s">
        <v>67</v>
      </c>
      <c r="D14" s="69"/>
    </row>
    <row r="15" spans="1:4" ht="25.95" customHeight="1">
      <c r="A15" s="62" t="s">
        <v>68</v>
      </c>
      <c r="B15" s="64"/>
      <c r="C15" s="65" t="s">
        <v>69</v>
      </c>
      <c r="D15" s="69">
        <f>(298800+68174)/10000</f>
        <v>36.697400000000002</v>
      </c>
    </row>
    <row r="16" spans="1:4" ht="25.95" customHeight="1">
      <c r="A16" s="62" t="s">
        <v>70</v>
      </c>
      <c r="B16" s="63"/>
      <c r="C16" s="65" t="s">
        <v>71</v>
      </c>
      <c r="D16" s="69">
        <f>(114231+41364+78180)/10000</f>
        <v>23.377500000000001</v>
      </c>
    </row>
    <row r="17" spans="1:4" ht="25.95" customHeight="1">
      <c r="A17" s="62" t="s">
        <v>72</v>
      </c>
      <c r="B17" s="63"/>
      <c r="C17" s="65" t="s">
        <v>73</v>
      </c>
      <c r="D17" s="69"/>
    </row>
    <row r="18" spans="1:4" ht="25.95" customHeight="1">
      <c r="A18" s="62"/>
      <c r="B18" s="63"/>
      <c r="C18" s="65" t="s">
        <v>74</v>
      </c>
      <c r="D18" s="69"/>
    </row>
    <row r="19" spans="1:4" ht="25.95" customHeight="1">
      <c r="A19" s="62"/>
      <c r="B19" s="63"/>
      <c r="C19" s="65" t="s">
        <v>75</v>
      </c>
      <c r="D19" s="69"/>
    </row>
    <row r="20" spans="1:4" ht="25.95" customHeight="1">
      <c r="A20" s="62"/>
      <c r="B20" s="63"/>
      <c r="C20" s="65" t="s">
        <v>76</v>
      </c>
      <c r="D20" s="69"/>
    </row>
    <row r="21" spans="1:4" ht="25.95" customHeight="1">
      <c r="A21" s="62"/>
      <c r="B21" s="63"/>
      <c r="C21" s="62" t="s">
        <v>77</v>
      </c>
      <c r="D21" s="69"/>
    </row>
    <row r="22" spans="1:4" ht="25.95" customHeight="1">
      <c r="A22" s="62"/>
      <c r="B22" s="66"/>
      <c r="C22" s="62" t="s">
        <v>78</v>
      </c>
      <c r="D22" s="69"/>
    </row>
    <row r="23" spans="1:4" ht="25.95" customHeight="1">
      <c r="A23" s="62"/>
      <c r="B23" s="66"/>
      <c r="C23" s="62" t="s">
        <v>79</v>
      </c>
      <c r="D23" s="69"/>
    </row>
    <row r="24" spans="1:4" ht="25.95" customHeight="1">
      <c r="A24" s="62"/>
      <c r="B24" s="66"/>
      <c r="C24" s="62" t="s">
        <v>80</v>
      </c>
      <c r="D24" s="69"/>
    </row>
    <row r="25" spans="1:4" ht="25.95" customHeight="1">
      <c r="A25" s="64"/>
      <c r="B25" s="66"/>
      <c r="C25" s="62" t="s">
        <v>81</v>
      </c>
      <c r="D25" s="69"/>
    </row>
    <row r="26" spans="1:4" ht="25.95" customHeight="1">
      <c r="A26" s="65"/>
      <c r="B26" s="66"/>
      <c r="C26" s="62" t="s">
        <v>82</v>
      </c>
      <c r="D26" s="69">
        <f>263024/10000</f>
        <v>26.302399999999999</v>
      </c>
    </row>
    <row r="27" spans="1:4" ht="25.95" customHeight="1">
      <c r="A27" s="64"/>
      <c r="B27" s="66"/>
      <c r="C27" s="62" t="s">
        <v>83</v>
      </c>
      <c r="D27" s="69"/>
    </row>
    <row r="28" spans="1:4" ht="25.95" customHeight="1">
      <c r="A28" s="64"/>
      <c r="B28" s="66"/>
      <c r="C28" s="62" t="s">
        <v>84</v>
      </c>
      <c r="D28" s="69"/>
    </row>
    <row r="29" spans="1:4" ht="25.95" customHeight="1">
      <c r="A29" s="65"/>
      <c r="B29" s="66"/>
      <c r="C29" s="62" t="s">
        <v>85</v>
      </c>
      <c r="D29" s="69"/>
    </row>
    <row r="30" spans="1:4" ht="25.95" customHeight="1">
      <c r="A30" s="65"/>
      <c r="B30" s="66"/>
      <c r="C30" s="62" t="s">
        <v>86</v>
      </c>
      <c r="D30" s="69"/>
    </row>
    <row r="31" spans="1:4" ht="25.95" customHeight="1">
      <c r="A31" s="65"/>
      <c r="B31" s="66"/>
      <c r="C31" s="62" t="s">
        <v>87</v>
      </c>
      <c r="D31" s="63"/>
    </row>
    <row r="32" spans="1:4" ht="25.95" customHeight="1">
      <c r="A32" s="40" t="s">
        <v>37</v>
      </c>
      <c r="B32" s="67">
        <f>B7+B17</f>
        <v>1522.7945999999999</v>
      </c>
      <c r="C32" s="40" t="s">
        <v>38</v>
      </c>
      <c r="D32" s="67">
        <f>D7+D31</f>
        <v>1522.7946000000002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59027777777777801" right="0.59027777777777801" top="0.196527777777778" bottom="0.196527777777778" header="0.196527777777778" footer="0.196527777777778"/>
  <pageSetup paperSize="9" scale="72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4"/>
  <sheetViews>
    <sheetView topLeftCell="K6" zoomScaleNormal="100" workbookViewId="0">
      <selection activeCell="E10" sqref="E10"/>
    </sheetView>
  </sheetViews>
  <sheetFormatPr defaultColWidth="9" defaultRowHeight="14.4"/>
  <cols>
    <col min="1" max="3" width="6.77734375" customWidth="1"/>
    <col min="4" max="4" width="13.33203125" customWidth="1"/>
    <col min="27" max="28" width="10.77734375" bestFit="1" customWidth="1"/>
  </cols>
  <sheetData>
    <row r="1" spans="1:28" ht="29.4" customHeight="1">
      <c r="A1" s="95" t="s">
        <v>88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</row>
    <row r="2" spans="1:28">
      <c r="A2" s="80" t="s">
        <v>439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59" t="s">
        <v>40</v>
      </c>
    </row>
    <row r="3" spans="1:28" ht="29.4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28" ht="27.6" customHeight="1">
      <c r="A4" s="106" t="s">
        <v>89</v>
      </c>
      <c r="B4" s="114"/>
      <c r="C4" s="115"/>
      <c r="D4" s="103" t="s">
        <v>90</v>
      </c>
      <c r="E4" s="106" t="s">
        <v>91</v>
      </c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8"/>
      <c r="AA4" s="106" t="s">
        <v>92</v>
      </c>
      <c r="AB4" s="115"/>
    </row>
    <row r="5" spans="1:28" ht="21.6" customHeight="1">
      <c r="A5" s="116"/>
      <c r="B5" s="117"/>
      <c r="C5" s="118"/>
      <c r="D5" s="104"/>
      <c r="E5" s="106" t="s">
        <v>93</v>
      </c>
      <c r="F5" s="107"/>
      <c r="G5" s="107"/>
      <c r="H5" s="107"/>
      <c r="I5" s="107"/>
      <c r="J5" s="107"/>
      <c r="K5" s="107"/>
      <c r="L5" s="107"/>
      <c r="M5" s="107"/>
      <c r="N5" s="108"/>
      <c r="O5" s="103" t="s">
        <v>94</v>
      </c>
      <c r="P5" s="103" t="s">
        <v>95</v>
      </c>
      <c r="Q5" s="106" t="s">
        <v>96</v>
      </c>
      <c r="R5" s="107"/>
      <c r="S5" s="107"/>
      <c r="T5" s="107"/>
      <c r="U5" s="107"/>
      <c r="V5" s="107"/>
      <c r="W5" s="107"/>
      <c r="X5" s="107"/>
      <c r="Y5" s="107"/>
      <c r="Z5" s="108"/>
      <c r="AA5" s="119"/>
      <c r="AB5" s="121"/>
    </row>
    <row r="6" spans="1:28" ht="22.2" customHeight="1">
      <c r="A6" s="119"/>
      <c r="B6" s="120"/>
      <c r="C6" s="121"/>
      <c r="D6" s="104"/>
      <c r="E6" s="103" t="s">
        <v>97</v>
      </c>
      <c r="F6" s="106" t="s">
        <v>98</v>
      </c>
      <c r="G6" s="107"/>
      <c r="H6" s="107"/>
      <c r="I6" s="108"/>
      <c r="J6" s="109" t="s">
        <v>99</v>
      </c>
      <c r="K6" s="110"/>
      <c r="L6" s="110"/>
      <c r="M6" s="111"/>
      <c r="N6" s="103" t="s">
        <v>100</v>
      </c>
      <c r="O6" s="104"/>
      <c r="P6" s="104"/>
      <c r="Q6" s="103" t="s">
        <v>97</v>
      </c>
      <c r="R6" s="106" t="s">
        <v>98</v>
      </c>
      <c r="S6" s="107"/>
      <c r="T6" s="107"/>
      <c r="U6" s="108"/>
      <c r="V6" s="106" t="s">
        <v>99</v>
      </c>
      <c r="W6" s="107"/>
      <c r="X6" s="107"/>
      <c r="Y6" s="108"/>
      <c r="Z6" s="103" t="s">
        <v>100</v>
      </c>
      <c r="AA6" s="103" t="s">
        <v>101</v>
      </c>
      <c r="AB6" s="103" t="s">
        <v>102</v>
      </c>
    </row>
    <row r="7" spans="1:28" ht="20.399999999999999" customHeight="1">
      <c r="A7" s="103" t="s">
        <v>103</v>
      </c>
      <c r="B7" s="103" t="s">
        <v>104</v>
      </c>
      <c r="C7" s="103" t="s">
        <v>105</v>
      </c>
      <c r="D7" s="104"/>
      <c r="E7" s="104"/>
      <c r="F7" s="103" t="s">
        <v>101</v>
      </c>
      <c r="G7" s="109" t="s">
        <v>106</v>
      </c>
      <c r="H7" s="111"/>
      <c r="I7" s="112" t="s">
        <v>107</v>
      </c>
      <c r="J7" s="103" t="s">
        <v>97</v>
      </c>
      <c r="K7" s="103" t="s">
        <v>108</v>
      </c>
      <c r="L7" s="103" t="s">
        <v>109</v>
      </c>
      <c r="M7" s="103" t="s">
        <v>110</v>
      </c>
      <c r="N7" s="104"/>
      <c r="O7" s="104"/>
      <c r="P7" s="104"/>
      <c r="Q7" s="104"/>
      <c r="R7" s="101" t="s">
        <v>101</v>
      </c>
      <c r="S7" s="109" t="s">
        <v>106</v>
      </c>
      <c r="T7" s="111"/>
      <c r="U7" s="112" t="s">
        <v>107</v>
      </c>
      <c r="V7" s="101" t="s">
        <v>101</v>
      </c>
      <c r="W7" s="101" t="s">
        <v>108</v>
      </c>
      <c r="X7" s="101" t="s">
        <v>109</v>
      </c>
      <c r="Y7" s="101" t="s">
        <v>110</v>
      </c>
      <c r="Z7" s="104"/>
      <c r="AA7" s="104"/>
      <c r="AB7" s="104"/>
    </row>
    <row r="8" spans="1:28" ht="34.200000000000003" customHeight="1">
      <c r="A8" s="105"/>
      <c r="B8" s="105"/>
      <c r="C8" s="105"/>
      <c r="D8" s="105"/>
      <c r="E8" s="105"/>
      <c r="F8" s="105"/>
      <c r="G8" s="56" t="s">
        <v>111</v>
      </c>
      <c r="H8" s="56" t="s">
        <v>112</v>
      </c>
      <c r="I8" s="113"/>
      <c r="J8" s="105"/>
      <c r="K8" s="105"/>
      <c r="L8" s="105"/>
      <c r="M8" s="105"/>
      <c r="N8" s="105"/>
      <c r="O8" s="105"/>
      <c r="P8" s="105"/>
      <c r="Q8" s="105"/>
      <c r="R8" s="102"/>
      <c r="S8" s="56" t="s">
        <v>111</v>
      </c>
      <c r="T8" s="56" t="s">
        <v>112</v>
      </c>
      <c r="U8" s="113"/>
      <c r="V8" s="102"/>
      <c r="W8" s="102"/>
      <c r="X8" s="102"/>
      <c r="Y8" s="102"/>
      <c r="Z8" s="105"/>
      <c r="AA8" s="105"/>
      <c r="AB8" s="105"/>
    </row>
    <row r="9" spans="1:28" ht="19.8" customHeight="1">
      <c r="A9" s="55" t="s">
        <v>113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  <c r="O9" s="55" t="s">
        <v>127</v>
      </c>
      <c r="P9" s="55" t="s">
        <v>128</v>
      </c>
      <c r="Q9" s="55" t="s">
        <v>129</v>
      </c>
      <c r="R9" s="55" t="s">
        <v>130</v>
      </c>
      <c r="S9" s="55" t="s">
        <v>131</v>
      </c>
      <c r="T9" s="55" t="s">
        <v>132</v>
      </c>
      <c r="U9" s="55" t="s">
        <v>133</v>
      </c>
      <c r="V9" s="55" t="s">
        <v>134</v>
      </c>
      <c r="W9" s="55" t="s">
        <v>135</v>
      </c>
      <c r="X9" s="55" t="s">
        <v>136</v>
      </c>
      <c r="Y9" s="55" t="s">
        <v>137</v>
      </c>
      <c r="Z9" s="55" t="s">
        <v>138</v>
      </c>
      <c r="AA9" s="55" t="s">
        <v>139</v>
      </c>
      <c r="AB9" s="55" t="s">
        <v>140</v>
      </c>
    </row>
    <row r="10" spans="1:28" ht="24" customHeight="1">
      <c r="A10" s="57"/>
      <c r="B10" s="57"/>
      <c r="C10" s="57"/>
      <c r="D10" s="58" t="s">
        <v>97</v>
      </c>
      <c r="E10" s="90">
        <f>SUM(E11:E24)</f>
        <v>271.28999999999996</v>
      </c>
      <c r="F10" s="90">
        <f t="shared" ref="F10:AB10" si="0">SUM(F11:F24)</f>
        <v>243.64999999999998</v>
      </c>
      <c r="G10" s="90">
        <f t="shared" si="0"/>
        <v>119.4</v>
      </c>
      <c r="H10" s="90">
        <f t="shared" si="0"/>
        <v>37.869999999999997</v>
      </c>
      <c r="I10" s="90">
        <f t="shared" si="0"/>
        <v>86.38000000000001</v>
      </c>
      <c r="J10" s="90">
        <f t="shared" si="0"/>
        <v>27.64</v>
      </c>
      <c r="K10" s="90">
        <f t="shared" si="0"/>
        <v>0</v>
      </c>
      <c r="L10" s="90">
        <f t="shared" si="0"/>
        <v>0</v>
      </c>
      <c r="M10" s="90">
        <f t="shared" si="0"/>
        <v>9.7799999999999994</v>
      </c>
      <c r="N10" s="90">
        <f t="shared" si="0"/>
        <v>0</v>
      </c>
      <c r="O10" s="90">
        <f t="shared" si="0"/>
        <v>0</v>
      </c>
      <c r="P10" s="90">
        <f t="shared" si="0"/>
        <v>0</v>
      </c>
      <c r="Q10" s="90">
        <f t="shared" si="0"/>
        <v>271.28999999999996</v>
      </c>
      <c r="R10" s="90">
        <f t="shared" si="0"/>
        <v>243.64999999999998</v>
      </c>
      <c r="S10" s="90">
        <f t="shared" si="0"/>
        <v>119.4</v>
      </c>
      <c r="T10" s="90">
        <f t="shared" si="0"/>
        <v>37.869999999999997</v>
      </c>
      <c r="U10" s="90">
        <f t="shared" si="0"/>
        <v>86.38000000000001</v>
      </c>
      <c r="V10" s="90">
        <f t="shared" si="0"/>
        <v>27.64</v>
      </c>
      <c r="W10" s="90">
        <f t="shared" si="0"/>
        <v>0</v>
      </c>
      <c r="X10" s="90">
        <f t="shared" si="0"/>
        <v>0</v>
      </c>
      <c r="Y10" s="90">
        <f t="shared" si="0"/>
        <v>9.7799999999999994</v>
      </c>
      <c r="Z10" s="90">
        <f t="shared" si="0"/>
        <v>0</v>
      </c>
      <c r="AA10" s="90">
        <f t="shared" si="0"/>
        <v>1251.5</v>
      </c>
      <c r="AB10" s="90">
        <f t="shared" si="0"/>
        <v>1251.5</v>
      </c>
    </row>
    <row r="11" spans="1:28" s="82" customFormat="1" ht="24" customHeight="1">
      <c r="A11" s="81">
        <v>201</v>
      </c>
      <c r="B11" s="85" t="s">
        <v>443</v>
      </c>
      <c r="C11" s="85" t="s">
        <v>447</v>
      </c>
      <c r="D11" s="84" t="s">
        <v>441</v>
      </c>
      <c r="E11" s="86">
        <f>F11+J11</f>
        <v>140.95000000000002</v>
      </c>
      <c r="F11" s="86">
        <f>G11+H11+I11</f>
        <v>119.4</v>
      </c>
      <c r="G11" s="86">
        <v>119.4</v>
      </c>
      <c r="H11" s="86"/>
      <c r="I11" s="86"/>
      <c r="J11" s="86">
        <v>21.55</v>
      </c>
      <c r="K11" s="86"/>
      <c r="L11" s="86"/>
      <c r="M11" s="86">
        <v>9.7799999999999994</v>
      </c>
      <c r="N11" s="86"/>
      <c r="O11" s="86">
        <v>0</v>
      </c>
      <c r="P11" s="86">
        <v>0</v>
      </c>
      <c r="Q11" s="86">
        <f>R11+V11</f>
        <v>140.95000000000002</v>
      </c>
      <c r="R11" s="86">
        <f>S11+T11+U11</f>
        <v>119.4</v>
      </c>
      <c r="S11" s="86">
        <v>119.4</v>
      </c>
      <c r="T11" s="86"/>
      <c r="U11" s="86"/>
      <c r="V11" s="86">
        <v>21.55</v>
      </c>
      <c r="W11" s="83"/>
      <c r="X11" s="83"/>
      <c r="Y11" s="83">
        <v>9.7799999999999994</v>
      </c>
      <c r="Z11" s="83"/>
      <c r="AA11" s="83"/>
      <c r="AB11" s="83"/>
    </row>
    <row r="12" spans="1:28" s="82" customFormat="1" ht="24" customHeight="1">
      <c r="A12" s="85" t="s">
        <v>444</v>
      </c>
      <c r="B12" s="85" t="s">
        <v>445</v>
      </c>
      <c r="C12" s="85" t="s">
        <v>442</v>
      </c>
      <c r="D12" s="84" t="s">
        <v>440</v>
      </c>
      <c r="E12" s="86">
        <f>F12+J12</f>
        <v>43.959999999999994</v>
      </c>
      <c r="F12" s="86">
        <f t="shared" ref="F12:F24" si="1">G12+H12+I12</f>
        <v>37.869999999999997</v>
      </c>
      <c r="G12" s="86"/>
      <c r="H12" s="86">
        <v>37.869999999999997</v>
      </c>
      <c r="I12" s="86"/>
      <c r="J12" s="86">
        <v>6.09</v>
      </c>
      <c r="K12" s="86"/>
      <c r="L12" s="86"/>
      <c r="M12" s="86"/>
      <c r="N12" s="86"/>
      <c r="O12" s="86">
        <v>0</v>
      </c>
      <c r="P12" s="86">
        <v>0</v>
      </c>
      <c r="Q12" s="86">
        <f>R12+V12</f>
        <v>43.959999999999994</v>
      </c>
      <c r="R12" s="86">
        <f>S12+T12+U12</f>
        <v>37.869999999999997</v>
      </c>
      <c r="S12" s="86"/>
      <c r="T12" s="86">
        <v>37.869999999999997</v>
      </c>
      <c r="U12" s="86"/>
      <c r="V12" s="86">
        <v>6.09</v>
      </c>
      <c r="W12" s="83"/>
      <c r="X12" s="83"/>
      <c r="Y12" s="83"/>
      <c r="Z12" s="83"/>
      <c r="AA12" s="83"/>
      <c r="AB12" s="83"/>
    </row>
    <row r="13" spans="1:28" s="82" customFormat="1" ht="24" customHeight="1">
      <c r="A13" s="85" t="s">
        <v>444</v>
      </c>
      <c r="B13" s="85" t="s">
        <v>445</v>
      </c>
      <c r="C13" s="85" t="s">
        <v>448</v>
      </c>
      <c r="D13" s="87" t="s">
        <v>449</v>
      </c>
      <c r="E13" s="86">
        <f t="shared" ref="E13:E24" si="2">F13+J13</f>
        <v>0</v>
      </c>
      <c r="F13" s="86">
        <f t="shared" si="1"/>
        <v>0</v>
      </c>
      <c r="G13" s="86"/>
      <c r="H13" s="86"/>
      <c r="I13" s="86"/>
      <c r="J13" s="86"/>
      <c r="K13" s="86"/>
      <c r="L13" s="86"/>
      <c r="M13" s="86"/>
      <c r="N13" s="86"/>
      <c r="O13" s="86">
        <v>0</v>
      </c>
      <c r="P13" s="86">
        <v>0</v>
      </c>
      <c r="Q13" s="86">
        <f t="shared" ref="Q13:Q24" si="3">R13+V13</f>
        <v>0</v>
      </c>
      <c r="R13" s="86">
        <f t="shared" ref="R13:R24" si="4">S13+T13+U13</f>
        <v>0</v>
      </c>
      <c r="S13" s="86"/>
      <c r="T13" s="86"/>
      <c r="U13" s="86"/>
      <c r="V13" s="86"/>
      <c r="W13" s="83"/>
      <c r="X13" s="83"/>
      <c r="Y13" s="83"/>
      <c r="Z13" s="83"/>
      <c r="AA13" s="83">
        <v>1235.75</v>
      </c>
      <c r="AB13" s="83">
        <v>1235.75</v>
      </c>
    </row>
    <row r="14" spans="1:28" s="82" customFormat="1" ht="34.200000000000003" customHeight="1">
      <c r="A14" s="85" t="s">
        <v>450</v>
      </c>
      <c r="B14" s="85" t="s">
        <v>451</v>
      </c>
      <c r="C14" s="85" t="s">
        <v>451</v>
      </c>
      <c r="D14" s="88" t="s">
        <v>452</v>
      </c>
      <c r="E14" s="86">
        <f t="shared" si="2"/>
        <v>0</v>
      </c>
      <c r="F14" s="86">
        <f t="shared" si="1"/>
        <v>0</v>
      </c>
      <c r="G14" s="86"/>
      <c r="H14" s="86"/>
      <c r="I14" s="86"/>
      <c r="J14" s="86"/>
      <c r="K14" s="86"/>
      <c r="L14" s="86"/>
      <c r="M14" s="86"/>
      <c r="N14" s="86"/>
      <c r="O14" s="86">
        <v>0</v>
      </c>
      <c r="P14" s="86">
        <v>0</v>
      </c>
      <c r="Q14" s="86">
        <f t="shared" si="3"/>
        <v>0</v>
      </c>
      <c r="R14" s="86">
        <f t="shared" si="4"/>
        <v>0</v>
      </c>
      <c r="S14" s="86"/>
      <c r="T14" s="86"/>
      <c r="U14" s="86"/>
      <c r="V14" s="86"/>
      <c r="W14" s="83"/>
      <c r="X14" s="83"/>
      <c r="Y14" s="83"/>
      <c r="Z14" s="83"/>
      <c r="AA14" s="83">
        <v>15.75</v>
      </c>
      <c r="AB14" s="83">
        <v>15.75</v>
      </c>
    </row>
    <row r="15" spans="1:28" s="82" customFormat="1" ht="45" customHeight="1">
      <c r="A15" s="85" t="s">
        <v>453</v>
      </c>
      <c r="B15" s="85" t="s">
        <v>454</v>
      </c>
      <c r="C15" s="85" t="s">
        <v>454</v>
      </c>
      <c r="D15" s="89" t="s">
        <v>455</v>
      </c>
      <c r="E15" s="86">
        <f t="shared" si="2"/>
        <v>29.88</v>
      </c>
      <c r="F15" s="86">
        <f t="shared" si="1"/>
        <v>29.88</v>
      </c>
      <c r="G15" s="86"/>
      <c r="H15" s="86"/>
      <c r="I15" s="86">
        <v>29.88</v>
      </c>
      <c r="J15" s="86"/>
      <c r="K15" s="86"/>
      <c r="L15" s="86"/>
      <c r="M15" s="86"/>
      <c r="N15" s="86"/>
      <c r="O15" s="86">
        <v>0</v>
      </c>
      <c r="P15" s="86">
        <v>0</v>
      </c>
      <c r="Q15" s="86">
        <f t="shared" si="3"/>
        <v>29.88</v>
      </c>
      <c r="R15" s="86">
        <f t="shared" si="4"/>
        <v>29.88</v>
      </c>
      <c r="S15" s="86"/>
      <c r="T15" s="86"/>
      <c r="U15" s="86">
        <v>29.88</v>
      </c>
      <c r="V15" s="86"/>
      <c r="W15" s="83"/>
      <c r="X15" s="83"/>
      <c r="Y15" s="83"/>
      <c r="Z15" s="83"/>
      <c r="AA15" s="83"/>
      <c r="AB15" s="83"/>
    </row>
    <row r="16" spans="1:28" s="82" customFormat="1" ht="43.2" customHeight="1">
      <c r="A16" s="85" t="s">
        <v>453</v>
      </c>
      <c r="B16" s="85" t="s">
        <v>454</v>
      </c>
      <c r="C16" s="85" t="s">
        <v>456</v>
      </c>
      <c r="D16" s="88" t="s">
        <v>457</v>
      </c>
      <c r="E16" s="86">
        <f t="shared" si="2"/>
        <v>6.82</v>
      </c>
      <c r="F16" s="86">
        <f t="shared" si="1"/>
        <v>6.82</v>
      </c>
      <c r="G16" s="86"/>
      <c r="H16" s="86"/>
      <c r="I16" s="86">
        <v>6.82</v>
      </c>
      <c r="J16" s="86"/>
      <c r="K16" s="86"/>
      <c r="L16" s="86"/>
      <c r="M16" s="86"/>
      <c r="N16" s="86"/>
      <c r="O16" s="86">
        <v>0</v>
      </c>
      <c r="P16" s="86">
        <v>0</v>
      </c>
      <c r="Q16" s="86">
        <f t="shared" si="3"/>
        <v>6.82</v>
      </c>
      <c r="R16" s="86">
        <f t="shared" si="4"/>
        <v>6.82</v>
      </c>
      <c r="S16" s="86"/>
      <c r="T16" s="86"/>
      <c r="U16" s="86">
        <v>6.82</v>
      </c>
      <c r="V16" s="86"/>
      <c r="W16" s="83"/>
      <c r="X16" s="83"/>
      <c r="Y16" s="83"/>
      <c r="Z16" s="83"/>
      <c r="AA16" s="83"/>
      <c r="AB16" s="83"/>
    </row>
    <row r="17" spans="1:28" s="82" customFormat="1" ht="24" customHeight="1">
      <c r="A17" s="85" t="s">
        <v>458</v>
      </c>
      <c r="B17" s="85" t="s">
        <v>459</v>
      </c>
      <c r="C17" s="85" t="s">
        <v>446</v>
      </c>
      <c r="D17" s="84" t="s">
        <v>460</v>
      </c>
      <c r="E17" s="86">
        <f t="shared" si="2"/>
        <v>11.42</v>
      </c>
      <c r="F17" s="86">
        <f t="shared" si="1"/>
        <v>11.42</v>
      </c>
      <c r="G17" s="86"/>
      <c r="H17" s="86"/>
      <c r="I17" s="86">
        <v>11.42</v>
      </c>
      <c r="J17" s="86"/>
      <c r="K17" s="86"/>
      <c r="L17" s="86"/>
      <c r="M17" s="86"/>
      <c r="N17" s="86"/>
      <c r="O17" s="86">
        <v>0</v>
      </c>
      <c r="P17" s="86">
        <v>0</v>
      </c>
      <c r="Q17" s="86">
        <f t="shared" si="3"/>
        <v>11.42</v>
      </c>
      <c r="R17" s="86">
        <f t="shared" si="4"/>
        <v>11.42</v>
      </c>
      <c r="S17" s="86"/>
      <c r="T17" s="86"/>
      <c r="U17" s="86">
        <v>11.42</v>
      </c>
      <c r="V17" s="86"/>
      <c r="W17" s="83"/>
      <c r="X17" s="83"/>
      <c r="Y17" s="83"/>
      <c r="Z17" s="83"/>
      <c r="AA17" s="83"/>
      <c r="AB17" s="83"/>
    </row>
    <row r="18" spans="1:28" s="82" customFormat="1" ht="24" customHeight="1">
      <c r="A18" s="85" t="s">
        <v>458</v>
      </c>
      <c r="B18" s="85" t="s">
        <v>459</v>
      </c>
      <c r="C18" s="85" t="s">
        <v>448</v>
      </c>
      <c r="D18" s="84" t="s">
        <v>461</v>
      </c>
      <c r="E18" s="86">
        <f t="shared" si="2"/>
        <v>4.1399999999999997</v>
      </c>
      <c r="F18" s="86">
        <f t="shared" si="1"/>
        <v>4.1399999999999997</v>
      </c>
      <c r="G18" s="86"/>
      <c r="H18" s="86"/>
      <c r="I18" s="86">
        <v>4.1399999999999997</v>
      </c>
      <c r="J18" s="86"/>
      <c r="K18" s="86"/>
      <c r="L18" s="86"/>
      <c r="M18" s="86"/>
      <c r="N18" s="86"/>
      <c r="O18" s="86">
        <v>0</v>
      </c>
      <c r="P18" s="86">
        <v>0</v>
      </c>
      <c r="Q18" s="86">
        <f t="shared" si="3"/>
        <v>4.1399999999999997</v>
      </c>
      <c r="R18" s="86">
        <f t="shared" si="4"/>
        <v>4.1399999999999997</v>
      </c>
      <c r="S18" s="86"/>
      <c r="T18" s="86"/>
      <c r="U18" s="86">
        <v>4.1399999999999997</v>
      </c>
      <c r="V18" s="86"/>
      <c r="W18" s="83"/>
      <c r="X18" s="83"/>
      <c r="Y18" s="83"/>
      <c r="Z18" s="83"/>
      <c r="AA18" s="83"/>
      <c r="AB18" s="83"/>
    </row>
    <row r="19" spans="1:28" s="82" customFormat="1" ht="24" customHeight="1">
      <c r="A19" s="85" t="s">
        <v>458</v>
      </c>
      <c r="B19" s="85" t="s">
        <v>459</v>
      </c>
      <c r="C19" s="85" t="s">
        <v>445</v>
      </c>
      <c r="D19" s="84" t="s">
        <v>462</v>
      </c>
      <c r="E19" s="86">
        <f t="shared" si="2"/>
        <v>7.82</v>
      </c>
      <c r="F19" s="86">
        <f t="shared" si="1"/>
        <v>7.82</v>
      </c>
      <c r="G19" s="86"/>
      <c r="H19" s="86"/>
      <c r="I19" s="86">
        <v>7.82</v>
      </c>
      <c r="J19" s="86"/>
      <c r="K19" s="86"/>
      <c r="L19" s="86"/>
      <c r="M19" s="86"/>
      <c r="N19" s="86"/>
      <c r="O19" s="86">
        <v>0</v>
      </c>
      <c r="P19" s="86">
        <v>0</v>
      </c>
      <c r="Q19" s="86">
        <f t="shared" si="3"/>
        <v>7.82</v>
      </c>
      <c r="R19" s="86">
        <f t="shared" si="4"/>
        <v>7.82</v>
      </c>
      <c r="S19" s="86"/>
      <c r="T19" s="86"/>
      <c r="U19" s="86">
        <v>7.82</v>
      </c>
      <c r="V19" s="86"/>
      <c r="W19" s="83"/>
      <c r="X19" s="83"/>
      <c r="Y19" s="83"/>
      <c r="Z19" s="83"/>
      <c r="AA19" s="83"/>
      <c r="AB19" s="83"/>
    </row>
    <row r="20" spans="1:28" s="82" customFormat="1" ht="24" customHeight="1">
      <c r="A20" s="85" t="s">
        <v>463</v>
      </c>
      <c r="B20" s="85" t="s">
        <v>448</v>
      </c>
      <c r="C20" s="85" t="s">
        <v>446</v>
      </c>
      <c r="D20" s="84" t="s">
        <v>464</v>
      </c>
      <c r="E20" s="86">
        <f t="shared" si="2"/>
        <v>26.3</v>
      </c>
      <c r="F20" s="86">
        <f t="shared" si="1"/>
        <v>26.3</v>
      </c>
      <c r="G20" s="86"/>
      <c r="H20" s="86"/>
      <c r="I20" s="86">
        <v>26.3</v>
      </c>
      <c r="J20" s="86"/>
      <c r="K20" s="86"/>
      <c r="L20" s="86"/>
      <c r="M20" s="86"/>
      <c r="N20" s="86"/>
      <c r="O20" s="86">
        <v>0</v>
      </c>
      <c r="P20" s="86">
        <v>0</v>
      </c>
      <c r="Q20" s="86">
        <f t="shared" si="3"/>
        <v>26.3</v>
      </c>
      <c r="R20" s="86">
        <f t="shared" si="4"/>
        <v>26.3</v>
      </c>
      <c r="S20" s="86"/>
      <c r="T20" s="86"/>
      <c r="U20" s="86">
        <v>26.3</v>
      </c>
      <c r="V20" s="86"/>
      <c r="W20" s="83"/>
      <c r="X20" s="83"/>
      <c r="Y20" s="83"/>
      <c r="Z20" s="83"/>
      <c r="AA20" s="83"/>
      <c r="AB20" s="83"/>
    </row>
    <row r="21" spans="1:28" s="82" customFormat="1" ht="24" customHeight="1">
      <c r="A21" s="81"/>
      <c r="B21" s="81"/>
      <c r="C21" s="81"/>
      <c r="D21" s="83"/>
      <c r="E21" s="86">
        <f t="shared" si="2"/>
        <v>0</v>
      </c>
      <c r="F21" s="86">
        <f t="shared" si="1"/>
        <v>0</v>
      </c>
      <c r="G21" s="86"/>
      <c r="H21" s="86"/>
      <c r="I21" s="86"/>
      <c r="J21" s="86"/>
      <c r="K21" s="86"/>
      <c r="L21" s="86"/>
      <c r="M21" s="86"/>
      <c r="N21" s="86"/>
      <c r="O21" s="86">
        <v>0</v>
      </c>
      <c r="P21" s="86">
        <v>0</v>
      </c>
      <c r="Q21" s="86">
        <f t="shared" si="3"/>
        <v>0</v>
      </c>
      <c r="R21" s="86">
        <f t="shared" si="4"/>
        <v>0</v>
      </c>
      <c r="S21" s="86"/>
      <c r="T21" s="86"/>
      <c r="U21" s="86"/>
      <c r="V21" s="86"/>
      <c r="W21" s="83"/>
      <c r="X21" s="83"/>
      <c r="Y21" s="83"/>
      <c r="Z21" s="83"/>
      <c r="AA21" s="83"/>
      <c r="AB21" s="83"/>
    </row>
    <row r="22" spans="1:28" s="82" customFormat="1" ht="24" customHeight="1">
      <c r="A22" s="81"/>
      <c r="B22" s="81"/>
      <c r="C22" s="81"/>
      <c r="D22" s="83"/>
      <c r="E22" s="86">
        <f t="shared" si="2"/>
        <v>0</v>
      </c>
      <c r="F22" s="86">
        <f t="shared" si="1"/>
        <v>0</v>
      </c>
      <c r="G22" s="86"/>
      <c r="H22" s="86"/>
      <c r="I22" s="86"/>
      <c r="J22" s="86"/>
      <c r="K22" s="86"/>
      <c r="L22" s="86"/>
      <c r="M22" s="86"/>
      <c r="N22" s="86"/>
      <c r="O22" s="86">
        <v>0</v>
      </c>
      <c r="P22" s="86">
        <v>0</v>
      </c>
      <c r="Q22" s="86">
        <f t="shared" si="3"/>
        <v>0</v>
      </c>
      <c r="R22" s="86">
        <f t="shared" si="4"/>
        <v>0</v>
      </c>
      <c r="S22" s="86"/>
      <c r="T22" s="86"/>
      <c r="U22" s="86"/>
      <c r="V22" s="86"/>
      <c r="W22" s="83"/>
      <c r="X22" s="83"/>
      <c r="Y22" s="83"/>
      <c r="Z22" s="83"/>
      <c r="AA22" s="83"/>
      <c r="AB22" s="83"/>
    </row>
    <row r="23" spans="1:28" s="82" customFormat="1" ht="24" customHeight="1">
      <c r="A23" s="81"/>
      <c r="B23" s="81"/>
      <c r="C23" s="81"/>
      <c r="D23" s="83"/>
      <c r="E23" s="86">
        <f t="shared" si="2"/>
        <v>0</v>
      </c>
      <c r="F23" s="86">
        <f t="shared" si="1"/>
        <v>0</v>
      </c>
      <c r="G23" s="86"/>
      <c r="H23" s="86"/>
      <c r="I23" s="86"/>
      <c r="J23" s="86"/>
      <c r="K23" s="86"/>
      <c r="L23" s="86"/>
      <c r="M23" s="86"/>
      <c r="N23" s="86"/>
      <c r="O23" s="86">
        <v>0</v>
      </c>
      <c r="P23" s="86">
        <v>0</v>
      </c>
      <c r="Q23" s="86">
        <f t="shared" si="3"/>
        <v>0</v>
      </c>
      <c r="R23" s="86">
        <f t="shared" si="4"/>
        <v>0</v>
      </c>
      <c r="S23" s="86"/>
      <c r="T23" s="86"/>
      <c r="U23" s="86"/>
      <c r="V23" s="86"/>
      <c r="W23" s="83"/>
      <c r="X23" s="83"/>
      <c r="Y23" s="83"/>
      <c r="Z23" s="83"/>
      <c r="AA23" s="83"/>
      <c r="AB23" s="83"/>
    </row>
    <row r="24" spans="1:28" s="82" customFormat="1" ht="24" customHeight="1">
      <c r="A24" s="81"/>
      <c r="B24" s="81"/>
      <c r="C24" s="81"/>
      <c r="D24" s="83"/>
      <c r="E24" s="86">
        <f t="shared" si="2"/>
        <v>0</v>
      </c>
      <c r="F24" s="86">
        <f t="shared" si="1"/>
        <v>0</v>
      </c>
      <c r="G24" s="86"/>
      <c r="H24" s="86"/>
      <c r="I24" s="86"/>
      <c r="J24" s="86"/>
      <c r="K24" s="86"/>
      <c r="L24" s="86"/>
      <c r="M24" s="86"/>
      <c r="N24" s="86"/>
      <c r="O24" s="86">
        <v>0</v>
      </c>
      <c r="P24" s="86">
        <v>0</v>
      </c>
      <c r="Q24" s="86">
        <f t="shared" si="3"/>
        <v>0</v>
      </c>
      <c r="R24" s="86">
        <f t="shared" si="4"/>
        <v>0</v>
      </c>
      <c r="S24" s="86"/>
      <c r="T24" s="86"/>
      <c r="U24" s="86"/>
      <c r="V24" s="86"/>
      <c r="W24" s="83"/>
      <c r="X24" s="83"/>
      <c r="Y24" s="83"/>
      <c r="Z24" s="83"/>
      <c r="AA24" s="83"/>
      <c r="AB24" s="83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4" type="noConversion"/>
  <pageMargins left="0.75138888888888899" right="0.75138888888888899" top="1" bottom="1" header="0.51180555555555596" footer="0.51180555555555596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topLeftCell="A13" workbookViewId="0">
      <selection activeCell="H26" sqref="H26"/>
    </sheetView>
  </sheetViews>
  <sheetFormatPr defaultColWidth="9" defaultRowHeight="14.4"/>
  <cols>
    <col min="1" max="1" width="5.109375" customWidth="1"/>
    <col min="2" max="2" width="6.44140625" customWidth="1"/>
    <col min="3" max="3" width="32.33203125" customWidth="1"/>
    <col min="4" max="4" width="13.33203125" customWidth="1"/>
    <col min="5" max="5" width="12.6640625" customWidth="1"/>
    <col min="6" max="6" width="8.6640625" customWidth="1"/>
    <col min="7" max="7" width="8.33203125" customWidth="1"/>
    <col min="8" max="8" width="10.44140625" customWidth="1"/>
    <col min="9" max="9" width="8.6640625" customWidth="1"/>
  </cols>
  <sheetData>
    <row r="1" spans="1:19" ht="15" customHeight="1">
      <c r="A1" s="43"/>
      <c r="B1" s="43"/>
      <c r="C1" s="44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9" ht="34.049999999999997" customHeight="1">
      <c r="A2" s="95" t="s">
        <v>141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20.100000000000001" customHeight="1">
      <c r="A3" s="80" t="s">
        <v>465</v>
      </c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122" t="s">
        <v>40</v>
      </c>
      <c r="S3" s="122"/>
    </row>
    <row r="4" spans="1:19" ht="48" customHeight="1">
      <c r="A4" s="143" t="s">
        <v>142</v>
      </c>
      <c r="B4" s="149"/>
      <c r="C4" s="143" t="s">
        <v>143</v>
      </c>
      <c r="D4" s="99" t="s">
        <v>144</v>
      </c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20.100000000000001" customHeight="1">
      <c r="A5" s="145"/>
      <c r="B5" s="150"/>
      <c r="C5" s="144"/>
      <c r="D5" s="146" t="s">
        <v>145</v>
      </c>
      <c r="E5" s="123" t="s">
        <v>146</v>
      </c>
      <c r="F5" s="124"/>
      <c r="G5" s="124"/>
      <c r="H5" s="124"/>
      <c r="I5" s="124"/>
      <c r="J5" s="124"/>
      <c r="K5" s="124"/>
      <c r="L5" s="124"/>
      <c r="M5" s="124"/>
      <c r="N5" s="124"/>
      <c r="O5" s="125"/>
      <c r="P5" s="132" t="s">
        <v>147</v>
      </c>
      <c r="Q5" s="133"/>
      <c r="R5" s="133"/>
      <c r="S5" s="134"/>
    </row>
    <row r="6" spans="1:19" ht="20.100000000000001" customHeight="1">
      <c r="A6" s="141" t="s">
        <v>103</v>
      </c>
      <c r="B6" s="141" t="s">
        <v>104</v>
      </c>
      <c r="C6" s="144"/>
      <c r="D6" s="147"/>
      <c r="E6" s="129" t="s">
        <v>97</v>
      </c>
      <c r="F6" s="126" t="s">
        <v>148</v>
      </c>
      <c r="G6" s="127"/>
      <c r="H6" s="127"/>
      <c r="I6" s="127"/>
      <c r="J6" s="127"/>
      <c r="K6" s="127"/>
      <c r="L6" s="127"/>
      <c r="M6" s="128"/>
      <c r="N6" s="131" t="s">
        <v>149</v>
      </c>
      <c r="O6" s="131" t="s">
        <v>150</v>
      </c>
      <c r="P6" s="135"/>
      <c r="Q6" s="136"/>
      <c r="R6" s="136"/>
      <c r="S6" s="137"/>
    </row>
    <row r="7" spans="1:19" ht="67.05" customHeight="1">
      <c r="A7" s="142"/>
      <c r="B7" s="142"/>
      <c r="C7" s="145"/>
      <c r="D7" s="148"/>
      <c r="E7" s="130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31"/>
      <c r="O7" s="131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7">
        <v>1</v>
      </c>
      <c r="B8" s="47">
        <v>2</v>
      </c>
      <c r="C8" s="48">
        <v>3</v>
      </c>
      <c r="D8" s="47">
        <v>4</v>
      </c>
      <c r="E8" s="47">
        <v>5</v>
      </c>
      <c r="F8" s="47">
        <v>6</v>
      </c>
      <c r="G8" s="47">
        <v>7</v>
      </c>
      <c r="H8" s="48">
        <v>8</v>
      </c>
      <c r="I8" s="47">
        <v>9</v>
      </c>
      <c r="J8" s="47">
        <v>10</v>
      </c>
      <c r="K8" s="47">
        <v>11</v>
      </c>
      <c r="L8" s="47">
        <v>12</v>
      </c>
      <c r="M8" s="48">
        <v>13</v>
      </c>
      <c r="N8" s="47">
        <v>14</v>
      </c>
      <c r="O8" s="47">
        <v>15</v>
      </c>
      <c r="P8" s="47">
        <v>16</v>
      </c>
      <c r="Q8" s="47">
        <v>17</v>
      </c>
      <c r="R8" s="48">
        <v>18</v>
      </c>
      <c r="S8" s="47">
        <v>19</v>
      </c>
    </row>
    <row r="9" spans="1:19" ht="20.100000000000001" customHeight="1">
      <c r="A9" s="138" t="s">
        <v>465</v>
      </c>
      <c r="B9" s="139"/>
      <c r="C9" s="140"/>
      <c r="D9" s="47">
        <f>E9+P9</f>
        <v>271.28999999999996</v>
      </c>
      <c r="E9" s="47">
        <f>F9+N9+O9</f>
        <v>271.28999999999996</v>
      </c>
      <c r="F9" s="47">
        <f>SUM(G9:M9)</f>
        <v>271.28999999999996</v>
      </c>
      <c r="G9" s="47">
        <f>G10+G24</f>
        <v>271.28999999999996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</row>
    <row r="10" spans="1:19" ht="18" customHeight="1">
      <c r="A10" s="49">
        <v>301</v>
      </c>
      <c r="B10" s="50" t="s">
        <v>161</v>
      </c>
      <c r="C10" s="51" t="s">
        <v>98</v>
      </c>
      <c r="D10" s="47">
        <f t="shared" ref="D10:D51" si="0">E10+P10</f>
        <v>243.64999999999995</v>
      </c>
      <c r="E10" s="47">
        <f t="shared" ref="E10:E51" si="1">F10+N10+O10</f>
        <v>243.64999999999995</v>
      </c>
      <c r="F10" s="47">
        <f t="shared" ref="F10:F51" si="2">SUM(G10:M10)</f>
        <v>243.64999999999995</v>
      </c>
      <c r="G10" s="52">
        <f>SUM(G11:G23)</f>
        <v>243.64999999999995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19" ht="18" customHeight="1">
      <c r="A11" s="53"/>
      <c r="B11" s="50" t="s">
        <v>162</v>
      </c>
      <c r="C11" s="54" t="s">
        <v>163</v>
      </c>
      <c r="D11" s="47">
        <f t="shared" si="0"/>
        <v>55.44</v>
      </c>
      <c r="E11" s="47">
        <f t="shared" si="1"/>
        <v>55.44</v>
      </c>
      <c r="F11" s="47">
        <f t="shared" si="2"/>
        <v>55.44</v>
      </c>
      <c r="G11" s="52">
        <v>55.44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19" ht="18" customHeight="1">
      <c r="A12" s="53"/>
      <c r="B12" s="50" t="s">
        <v>164</v>
      </c>
      <c r="C12" s="54" t="s">
        <v>165</v>
      </c>
      <c r="D12" s="47">
        <f t="shared" si="0"/>
        <v>70.739999999999995</v>
      </c>
      <c r="E12" s="47">
        <f t="shared" si="1"/>
        <v>70.739999999999995</v>
      </c>
      <c r="F12" s="47">
        <f t="shared" si="2"/>
        <v>70.739999999999995</v>
      </c>
      <c r="G12" s="52">
        <v>70.739999999999995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13" spans="1:19" ht="18" customHeight="1">
      <c r="A13" s="53"/>
      <c r="B13" s="50" t="s">
        <v>166</v>
      </c>
      <c r="C13" s="54" t="s">
        <v>167</v>
      </c>
      <c r="D13" s="47">
        <f t="shared" si="0"/>
        <v>4.62</v>
      </c>
      <c r="E13" s="47">
        <f t="shared" si="1"/>
        <v>4.62</v>
      </c>
      <c r="F13" s="47">
        <f t="shared" si="2"/>
        <v>4.62</v>
      </c>
      <c r="G13" s="52">
        <v>4.62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</row>
    <row r="14" spans="1:19" ht="18" customHeight="1">
      <c r="A14" s="53"/>
      <c r="B14" s="50" t="s">
        <v>168</v>
      </c>
      <c r="C14" s="54" t="s">
        <v>169</v>
      </c>
      <c r="D14" s="47">
        <f t="shared" si="0"/>
        <v>0</v>
      </c>
      <c r="E14" s="47">
        <f t="shared" si="1"/>
        <v>0</v>
      </c>
      <c r="F14" s="47">
        <f t="shared" si="2"/>
        <v>0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</row>
    <row r="15" spans="1:19" ht="18" customHeight="1">
      <c r="A15" s="53"/>
      <c r="B15" s="50" t="s">
        <v>170</v>
      </c>
      <c r="C15" s="54" t="s">
        <v>171</v>
      </c>
      <c r="D15" s="47">
        <f t="shared" si="0"/>
        <v>25.82</v>
      </c>
      <c r="E15" s="47">
        <f t="shared" si="1"/>
        <v>25.82</v>
      </c>
      <c r="F15" s="47">
        <f t="shared" si="2"/>
        <v>25.82</v>
      </c>
      <c r="G15" s="52">
        <v>25.82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</row>
    <row r="16" spans="1:19" ht="18" customHeight="1">
      <c r="A16" s="53"/>
      <c r="B16" s="50" t="s">
        <v>172</v>
      </c>
      <c r="C16" s="54" t="s">
        <v>173</v>
      </c>
      <c r="D16" s="47">
        <f t="shared" si="0"/>
        <v>29.88</v>
      </c>
      <c r="E16" s="47">
        <f t="shared" si="1"/>
        <v>29.88</v>
      </c>
      <c r="F16" s="47">
        <f t="shared" si="2"/>
        <v>29.88</v>
      </c>
      <c r="G16" s="52">
        <v>29.88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</row>
    <row r="17" spans="1:19" ht="18" customHeight="1">
      <c r="A17" s="53"/>
      <c r="B17" s="50" t="s">
        <v>174</v>
      </c>
      <c r="C17" s="54" t="s">
        <v>175</v>
      </c>
      <c r="D17" s="47">
        <f t="shared" si="0"/>
        <v>6.82</v>
      </c>
      <c r="E17" s="47">
        <f t="shared" si="1"/>
        <v>6.82</v>
      </c>
      <c r="F17" s="47">
        <f t="shared" si="2"/>
        <v>6.82</v>
      </c>
      <c r="G17" s="52">
        <v>6.82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</row>
    <row r="18" spans="1:19" ht="18" customHeight="1">
      <c r="A18" s="53"/>
      <c r="B18" s="50" t="s">
        <v>176</v>
      </c>
      <c r="C18" s="54" t="s">
        <v>177</v>
      </c>
      <c r="D18" s="47">
        <f t="shared" si="0"/>
        <v>14.79</v>
      </c>
      <c r="E18" s="47">
        <f t="shared" si="1"/>
        <v>14.79</v>
      </c>
      <c r="F18" s="47">
        <f t="shared" si="2"/>
        <v>14.79</v>
      </c>
      <c r="G18" s="52">
        <v>14.79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</row>
    <row r="19" spans="1:19" ht="18" customHeight="1">
      <c r="A19" s="53"/>
      <c r="B19" s="50" t="s">
        <v>178</v>
      </c>
      <c r="C19" s="54" t="s">
        <v>179</v>
      </c>
      <c r="D19" s="47">
        <f t="shared" si="0"/>
        <v>7.82</v>
      </c>
      <c r="E19" s="47">
        <f t="shared" si="1"/>
        <v>7.82</v>
      </c>
      <c r="F19" s="47">
        <f t="shared" si="2"/>
        <v>7.82</v>
      </c>
      <c r="G19" s="52">
        <v>7.82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</row>
    <row r="20" spans="1:19" ht="18" customHeight="1">
      <c r="A20" s="53"/>
      <c r="B20" s="50" t="s">
        <v>180</v>
      </c>
      <c r="C20" s="54" t="s">
        <v>181</v>
      </c>
      <c r="D20" s="47">
        <f t="shared" si="0"/>
        <v>1.42</v>
      </c>
      <c r="E20" s="47">
        <f t="shared" si="1"/>
        <v>1.42</v>
      </c>
      <c r="F20" s="47">
        <f t="shared" si="2"/>
        <v>1.42</v>
      </c>
      <c r="G20" s="52">
        <v>1.42</v>
      </c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</row>
    <row r="21" spans="1:19" ht="18" customHeight="1">
      <c r="A21" s="53"/>
      <c r="B21" s="50" t="s">
        <v>182</v>
      </c>
      <c r="C21" s="54" t="s">
        <v>183</v>
      </c>
      <c r="D21" s="47">
        <f t="shared" si="0"/>
        <v>26.3</v>
      </c>
      <c r="E21" s="47">
        <f t="shared" si="1"/>
        <v>26.3</v>
      </c>
      <c r="F21" s="47">
        <f t="shared" si="2"/>
        <v>26.3</v>
      </c>
      <c r="G21" s="52">
        <v>26.3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</row>
    <row r="22" spans="1:19" ht="18" customHeight="1">
      <c r="A22" s="53"/>
      <c r="B22" s="50" t="s">
        <v>184</v>
      </c>
      <c r="C22" s="54" t="s">
        <v>185</v>
      </c>
      <c r="D22" s="47">
        <f t="shared" si="0"/>
        <v>0</v>
      </c>
      <c r="E22" s="47">
        <f t="shared" si="1"/>
        <v>0</v>
      </c>
      <c r="F22" s="47">
        <f t="shared" si="2"/>
        <v>0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ht="18" customHeight="1">
      <c r="A23" s="53"/>
      <c r="B23" s="50" t="s">
        <v>186</v>
      </c>
      <c r="C23" s="54" t="s">
        <v>187</v>
      </c>
      <c r="D23" s="47">
        <f t="shared" si="0"/>
        <v>0</v>
      </c>
      <c r="E23" s="47">
        <f t="shared" si="1"/>
        <v>0</v>
      </c>
      <c r="F23" s="47">
        <f t="shared" si="2"/>
        <v>0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</row>
    <row r="24" spans="1:19" ht="18" customHeight="1">
      <c r="A24" s="49">
        <v>302</v>
      </c>
      <c r="B24" s="50"/>
      <c r="C24" s="51" t="s">
        <v>99</v>
      </c>
      <c r="D24" s="47">
        <f t="shared" si="0"/>
        <v>27.639999999999997</v>
      </c>
      <c r="E24" s="47">
        <f t="shared" si="1"/>
        <v>27.639999999999997</v>
      </c>
      <c r="F24" s="47">
        <f t="shared" si="2"/>
        <v>27.639999999999997</v>
      </c>
      <c r="G24" s="52">
        <f>SUM(G25:G51)</f>
        <v>27.639999999999997</v>
      </c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1:19" ht="18" customHeight="1">
      <c r="A25" s="53"/>
      <c r="B25" s="50" t="s">
        <v>162</v>
      </c>
      <c r="C25" s="54" t="s">
        <v>188</v>
      </c>
      <c r="D25" s="47">
        <f t="shared" si="0"/>
        <v>3.44</v>
      </c>
      <c r="E25" s="47">
        <f t="shared" si="1"/>
        <v>3.44</v>
      </c>
      <c r="F25" s="47">
        <f t="shared" si="2"/>
        <v>3.44</v>
      </c>
      <c r="G25" s="52">
        <v>3.44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</row>
    <row r="26" spans="1:19" ht="18" customHeight="1">
      <c r="A26" s="53"/>
      <c r="B26" s="50" t="s">
        <v>164</v>
      </c>
      <c r="C26" s="54" t="s">
        <v>189</v>
      </c>
      <c r="D26" s="47">
        <f t="shared" si="0"/>
        <v>0</v>
      </c>
      <c r="E26" s="47">
        <f t="shared" si="1"/>
        <v>0</v>
      </c>
      <c r="F26" s="47">
        <f t="shared" si="2"/>
        <v>0</v>
      </c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</row>
    <row r="27" spans="1:19" ht="18" customHeight="1">
      <c r="A27" s="53"/>
      <c r="B27" s="50" t="s">
        <v>166</v>
      </c>
      <c r="C27" s="54" t="s">
        <v>190</v>
      </c>
      <c r="D27" s="47">
        <f t="shared" si="0"/>
        <v>0</v>
      </c>
      <c r="E27" s="47">
        <f t="shared" si="1"/>
        <v>0</v>
      </c>
      <c r="F27" s="47">
        <f t="shared" si="2"/>
        <v>0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</row>
    <row r="28" spans="1:19" ht="18" customHeight="1">
      <c r="A28" s="53"/>
      <c r="B28" s="50" t="s">
        <v>191</v>
      </c>
      <c r="C28" s="54" t="s">
        <v>192</v>
      </c>
      <c r="D28" s="47">
        <f t="shared" si="0"/>
        <v>0</v>
      </c>
      <c r="E28" s="47">
        <f t="shared" si="1"/>
        <v>0</v>
      </c>
      <c r="F28" s="47">
        <f t="shared" si="2"/>
        <v>0</v>
      </c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</row>
    <row r="29" spans="1:19" ht="18" customHeight="1">
      <c r="A29" s="53"/>
      <c r="B29" s="50" t="s">
        <v>193</v>
      </c>
      <c r="C29" s="54" t="s">
        <v>194</v>
      </c>
      <c r="D29" s="47">
        <f t="shared" si="0"/>
        <v>0.6</v>
      </c>
      <c r="E29" s="47">
        <f t="shared" si="1"/>
        <v>0.6</v>
      </c>
      <c r="F29" s="47">
        <f t="shared" si="2"/>
        <v>0.6</v>
      </c>
      <c r="G29" s="52">
        <v>0.6</v>
      </c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</row>
    <row r="30" spans="1:19" ht="18" customHeight="1">
      <c r="A30" s="53"/>
      <c r="B30" s="50" t="s">
        <v>168</v>
      </c>
      <c r="C30" s="54" t="s">
        <v>195</v>
      </c>
      <c r="D30" s="47">
        <f t="shared" si="0"/>
        <v>0</v>
      </c>
      <c r="E30" s="47">
        <f t="shared" si="1"/>
        <v>0</v>
      </c>
      <c r="F30" s="47">
        <f t="shared" si="2"/>
        <v>0</v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</row>
    <row r="31" spans="1:19" ht="18" customHeight="1">
      <c r="A31" s="53"/>
      <c r="B31" s="50" t="s">
        <v>170</v>
      </c>
      <c r="C31" s="54" t="s">
        <v>196</v>
      </c>
      <c r="D31" s="47">
        <f t="shared" si="0"/>
        <v>1.55</v>
      </c>
      <c r="E31" s="47">
        <f t="shared" si="1"/>
        <v>1.55</v>
      </c>
      <c r="F31" s="47">
        <f t="shared" si="2"/>
        <v>1.55</v>
      </c>
      <c r="G31" s="52">
        <v>1.55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</row>
    <row r="32" spans="1:19" ht="18" customHeight="1">
      <c r="A32" s="53"/>
      <c r="B32" s="50" t="s">
        <v>172</v>
      </c>
      <c r="C32" s="54" t="s">
        <v>197</v>
      </c>
      <c r="D32" s="47">
        <f t="shared" si="0"/>
        <v>0</v>
      </c>
      <c r="E32" s="47">
        <f t="shared" si="1"/>
        <v>0</v>
      </c>
      <c r="F32" s="47">
        <f t="shared" si="2"/>
        <v>0</v>
      </c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19" ht="18" customHeight="1">
      <c r="A33" s="53"/>
      <c r="B33" s="50" t="s">
        <v>174</v>
      </c>
      <c r="C33" s="54" t="s">
        <v>198</v>
      </c>
      <c r="D33" s="47">
        <f t="shared" si="0"/>
        <v>0</v>
      </c>
      <c r="E33" s="47">
        <f t="shared" si="1"/>
        <v>0</v>
      </c>
      <c r="F33" s="47">
        <f t="shared" si="2"/>
        <v>0</v>
      </c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</row>
    <row r="34" spans="1:19" ht="18" customHeight="1">
      <c r="A34" s="53"/>
      <c r="B34" s="50" t="s">
        <v>178</v>
      </c>
      <c r="C34" s="54" t="s">
        <v>199</v>
      </c>
      <c r="D34" s="47">
        <f t="shared" si="0"/>
        <v>2.25</v>
      </c>
      <c r="E34" s="47">
        <f t="shared" si="1"/>
        <v>2.25</v>
      </c>
      <c r="F34" s="47">
        <f t="shared" si="2"/>
        <v>2.25</v>
      </c>
      <c r="G34" s="52">
        <v>2.25</v>
      </c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</row>
    <row r="35" spans="1:19" ht="18" customHeight="1">
      <c r="A35" s="53"/>
      <c r="B35" s="50" t="s">
        <v>180</v>
      </c>
      <c r="C35" s="54" t="s">
        <v>200</v>
      </c>
      <c r="D35" s="47">
        <f t="shared" si="0"/>
        <v>0</v>
      </c>
      <c r="E35" s="47">
        <f t="shared" si="1"/>
        <v>0</v>
      </c>
      <c r="F35" s="47">
        <f t="shared" si="2"/>
        <v>0</v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</row>
    <row r="36" spans="1:19" ht="18" customHeight="1">
      <c r="A36" s="53"/>
      <c r="B36" s="50" t="s">
        <v>182</v>
      </c>
      <c r="C36" s="54" t="s">
        <v>201</v>
      </c>
      <c r="D36" s="47">
        <f t="shared" si="0"/>
        <v>2.4</v>
      </c>
      <c r="E36" s="47">
        <f t="shared" si="1"/>
        <v>2.4</v>
      </c>
      <c r="F36" s="47">
        <f t="shared" si="2"/>
        <v>2.4</v>
      </c>
      <c r="G36" s="52">
        <v>2.4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</row>
    <row r="37" spans="1:19" ht="18" customHeight="1">
      <c r="A37" s="53"/>
      <c r="B37" s="50" t="s">
        <v>184</v>
      </c>
      <c r="C37" s="54" t="s">
        <v>202</v>
      </c>
      <c r="D37" s="47">
        <f t="shared" si="0"/>
        <v>0</v>
      </c>
      <c r="E37" s="47">
        <f t="shared" si="1"/>
        <v>0</v>
      </c>
      <c r="F37" s="47">
        <f t="shared" si="2"/>
        <v>0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</row>
    <row r="38" spans="1:19" ht="18" customHeight="1">
      <c r="A38" s="53"/>
      <c r="B38" s="50" t="s">
        <v>203</v>
      </c>
      <c r="C38" s="54" t="s">
        <v>204</v>
      </c>
      <c r="D38" s="47">
        <f t="shared" si="0"/>
        <v>0</v>
      </c>
      <c r="E38" s="47">
        <f t="shared" si="1"/>
        <v>0</v>
      </c>
      <c r="F38" s="47">
        <f t="shared" si="2"/>
        <v>0</v>
      </c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</row>
    <row r="39" spans="1:19" ht="18" customHeight="1">
      <c r="A39" s="53"/>
      <c r="B39" s="50" t="s">
        <v>205</v>
      </c>
      <c r="C39" s="54" t="s">
        <v>206</v>
      </c>
      <c r="D39" s="47">
        <f t="shared" si="0"/>
        <v>0.9</v>
      </c>
      <c r="E39" s="47">
        <f t="shared" si="1"/>
        <v>0.9</v>
      </c>
      <c r="F39" s="47">
        <f t="shared" si="2"/>
        <v>0.9</v>
      </c>
      <c r="G39" s="52">
        <v>0.9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</row>
    <row r="40" spans="1:19" ht="18" customHeight="1">
      <c r="A40" s="53"/>
      <c r="B40" s="50" t="s">
        <v>207</v>
      </c>
      <c r="C40" s="54" t="s">
        <v>208</v>
      </c>
      <c r="D40" s="47">
        <f t="shared" si="0"/>
        <v>0</v>
      </c>
      <c r="E40" s="47">
        <f t="shared" si="1"/>
        <v>0</v>
      </c>
      <c r="F40" s="47">
        <f t="shared" si="2"/>
        <v>0</v>
      </c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</row>
    <row r="41" spans="1:19" ht="18" customHeight="1">
      <c r="A41" s="53"/>
      <c r="B41" s="50" t="s">
        <v>209</v>
      </c>
      <c r="C41" s="54" t="s">
        <v>210</v>
      </c>
      <c r="D41" s="47">
        <f t="shared" si="0"/>
        <v>0</v>
      </c>
      <c r="E41" s="47">
        <f t="shared" si="1"/>
        <v>0</v>
      </c>
      <c r="F41" s="47">
        <f t="shared" si="2"/>
        <v>0</v>
      </c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18" customHeight="1">
      <c r="A42" s="53"/>
      <c r="B42" s="50" t="s">
        <v>211</v>
      </c>
      <c r="C42" s="54" t="s">
        <v>212</v>
      </c>
      <c r="D42" s="47">
        <f t="shared" si="0"/>
        <v>0</v>
      </c>
      <c r="E42" s="47">
        <f t="shared" si="1"/>
        <v>0</v>
      </c>
      <c r="F42" s="47">
        <f t="shared" si="2"/>
        <v>0</v>
      </c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8" customHeight="1">
      <c r="A43" s="53"/>
      <c r="B43" s="50" t="s">
        <v>213</v>
      </c>
      <c r="C43" s="54" t="s">
        <v>214</v>
      </c>
      <c r="D43" s="47">
        <f t="shared" si="0"/>
        <v>0</v>
      </c>
      <c r="E43" s="47">
        <f t="shared" si="1"/>
        <v>0</v>
      </c>
      <c r="F43" s="47">
        <f t="shared" si="2"/>
        <v>0</v>
      </c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18" customHeight="1">
      <c r="A44" s="53"/>
      <c r="B44" s="50" t="s">
        <v>215</v>
      </c>
      <c r="C44" s="54" t="s">
        <v>216</v>
      </c>
      <c r="D44" s="47">
        <f t="shared" si="0"/>
        <v>0</v>
      </c>
      <c r="E44" s="47">
        <f t="shared" si="1"/>
        <v>0</v>
      </c>
      <c r="F44" s="47">
        <f t="shared" si="2"/>
        <v>0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18" customHeight="1">
      <c r="A45" s="53"/>
      <c r="B45" s="50" t="s">
        <v>217</v>
      </c>
      <c r="C45" s="54" t="s">
        <v>218</v>
      </c>
      <c r="D45" s="47">
        <f t="shared" si="0"/>
        <v>0</v>
      </c>
      <c r="E45" s="47">
        <f t="shared" si="1"/>
        <v>0</v>
      </c>
      <c r="F45" s="47">
        <f t="shared" si="2"/>
        <v>0</v>
      </c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18" customHeight="1">
      <c r="A46" s="53"/>
      <c r="B46" s="50" t="s">
        <v>219</v>
      </c>
      <c r="C46" s="54" t="s">
        <v>220</v>
      </c>
      <c r="D46" s="47">
        <f t="shared" si="0"/>
        <v>0</v>
      </c>
      <c r="E46" s="47">
        <f t="shared" si="1"/>
        <v>0</v>
      </c>
      <c r="F46" s="47">
        <f t="shared" si="2"/>
        <v>0</v>
      </c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8" customHeight="1">
      <c r="A47" s="53"/>
      <c r="B47" s="50" t="s">
        <v>221</v>
      </c>
      <c r="C47" s="54" t="s">
        <v>222</v>
      </c>
      <c r="D47" s="47">
        <f t="shared" si="0"/>
        <v>4.74</v>
      </c>
      <c r="E47" s="47">
        <f t="shared" si="1"/>
        <v>4.74</v>
      </c>
      <c r="F47" s="47">
        <f t="shared" si="2"/>
        <v>4.74</v>
      </c>
      <c r="G47" s="52">
        <v>4.74</v>
      </c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  <row r="48" spans="1:19" ht="18" customHeight="1">
      <c r="A48" s="53"/>
      <c r="B48" s="50" t="s">
        <v>223</v>
      </c>
      <c r="C48" s="54" t="s">
        <v>224</v>
      </c>
      <c r="D48" s="47">
        <f t="shared" si="0"/>
        <v>1.92</v>
      </c>
      <c r="E48" s="47">
        <f t="shared" si="1"/>
        <v>1.92</v>
      </c>
      <c r="F48" s="47">
        <f t="shared" si="2"/>
        <v>1.92</v>
      </c>
      <c r="G48" s="52">
        <v>1.92</v>
      </c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</row>
    <row r="49" spans="1:19" ht="18" customHeight="1">
      <c r="A49" s="53"/>
      <c r="B49" s="50" t="s">
        <v>225</v>
      </c>
      <c r="C49" s="54" t="s">
        <v>226</v>
      </c>
      <c r="D49" s="47">
        <f t="shared" si="0"/>
        <v>9.7799999999999994</v>
      </c>
      <c r="E49" s="47">
        <f t="shared" si="1"/>
        <v>9.7799999999999994</v>
      </c>
      <c r="F49" s="47">
        <f t="shared" si="2"/>
        <v>9.7799999999999994</v>
      </c>
      <c r="G49" s="52">
        <v>9.7799999999999994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18" customHeight="1">
      <c r="A50" s="53"/>
      <c r="B50" s="50" t="s">
        <v>227</v>
      </c>
      <c r="C50" s="54" t="s">
        <v>228</v>
      </c>
      <c r="D50" s="47">
        <f t="shared" si="0"/>
        <v>0</v>
      </c>
      <c r="E50" s="47">
        <f t="shared" si="1"/>
        <v>0</v>
      </c>
      <c r="F50" s="47">
        <f t="shared" si="2"/>
        <v>0</v>
      </c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</row>
    <row r="51" spans="1:19" ht="18" customHeight="1">
      <c r="A51" s="53"/>
      <c r="B51" s="50" t="s">
        <v>186</v>
      </c>
      <c r="C51" s="54" t="s">
        <v>229</v>
      </c>
      <c r="D51" s="47">
        <f t="shared" si="0"/>
        <v>0.06</v>
      </c>
      <c r="E51" s="47">
        <f t="shared" si="1"/>
        <v>0.06</v>
      </c>
      <c r="F51" s="47">
        <f t="shared" si="2"/>
        <v>0.06</v>
      </c>
      <c r="G51" s="52">
        <v>0.06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</row>
    <row r="52" spans="1:19" ht="18" customHeight="1">
      <c r="A52" s="49">
        <v>303</v>
      </c>
      <c r="B52" s="50"/>
      <c r="C52" s="51" t="s">
        <v>100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</row>
    <row r="53" spans="1:19" ht="18" customHeight="1">
      <c r="A53" s="53"/>
      <c r="B53" s="50" t="s">
        <v>162</v>
      </c>
      <c r="C53" s="54" t="s">
        <v>230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</row>
    <row r="54" spans="1:19" ht="18" customHeight="1">
      <c r="A54" s="53"/>
      <c r="B54" s="50" t="s">
        <v>164</v>
      </c>
      <c r="C54" s="54" t="s">
        <v>231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</row>
    <row r="55" spans="1:19" ht="18" customHeight="1">
      <c r="A55" s="53"/>
      <c r="B55" s="50" t="s">
        <v>166</v>
      </c>
      <c r="C55" s="54" t="s">
        <v>232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</row>
    <row r="56" spans="1:19" ht="18" customHeight="1">
      <c r="A56" s="53"/>
      <c r="B56" s="50" t="s">
        <v>191</v>
      </c>
      <c r="C56" s="54" t="s">
        <v>233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</row>
    <row r="57" spans="1:19" ht="18" customHeight="1">
      <c r="A57" s="53"/>
      <c r="B57" s="50" t="s">
        <v>193</v>
      </c>
      <c r="C57" s="54" t="s">
        <v>234</v>
      </c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</row>
    <row r="58" spans="1:19" ht="18" customHeight="1">
      <c r="A58" s="53"/>
      <c r="B58" s="50" t="s">
        <v>168</v>
      </c>
      <c r="C58" s="54" t="s">
        <v>235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</row>
    <row r="59" spans="1:19" ht="18" customHeight="1">
      <c r="A59" s="53"/>
      <c r="B59" s="50" t="s">
        <v>170</v>
      </c>
      <c r="C59" s="54" t="s">
        <v>236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</row>
    <row r="60" spans="1:19" ht="18" customHeight="1">
      <c r="A60" s="53"/>
      <c r="B60" s="50" t="s">
        <v>172</v>
      </c>
      <c r="C60" s="54" t="s">
        <v>237</v>
      </c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</row>
    <row r="61" spans="1:19" ht="18" customHeight="1">
      <c r="A61" s="53"/>
      <c r="B61" s="50" t="s">
        <v>174</v>
      </c>
      <c r="C61" s="54" t="s">
        <v>238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</row>
    <row r="62" spans="1:19" ht="18" customHeight="1">
      <c r="A62" s="53"/>
      <c r="B62" s="50" t="s">
        <v>176</v>
      </c>
      <c r="C62" s="54" t="s">
        <v>239</v>
      </c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</row>
    <row r="63" spans="1:19" ht="18" customHeight="1">
      <c r="A63" s="53"/>
      <c r="B63" s="50" t="s">
        <v>186</v>
      </c>
      <c r="C63" s="54" t="s">
        <v>240</v>
      </c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4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workbookViewId="0">
      <selection activeCell="D12" sqref="D12"/>
    </sheetView>
  </sheetViews>
  <sheetFormatPr defaultColWidth="9" defaultRowHeight="14.4"/>
  <cols>
    <col min="1" max="3" width="6.33203125" customWidth="1"/>
    <col min="4" max="4" width="23.21875" customWidth="1"/>
    <col min="5" max="7" width="14.77734375" customWidth="1"/>
  </cols>
  <sheetData>
    <row r="1" spans="1:7" ht="37.950000000000003" customHeight="1">
      <c r="A1" s="95" t="s">
        <v>241</v>
      </c>
      <c r="B1" s="95"/>
      <c r="C1" s="95"/>
      <c r="D1" s="95"/>
      <c r="E1" s="95"/>
      <c r="F1" s="95"/>
      <c r="G1" s="95"/>
    </row>
    <row r="2" spans="1:7">
      <c r="A2" s="3" t="s">
        <v>465</v>
      </c>
      <c r="B2" s="32"/>
      <c r="C2" s="32"/>
      <c r="D2" s="32"/>
      <c r="E2" s="1"/>
      <c r="F2" s="1"/>
      <c r="G2" s="14" t="s">
        <v>1</v>
      </c>
    </row>
    <row r="3" spans="1:7">
      <c r="A3" s="151" t="s">
        <v>242</v>
      </c>
      <c r="B3" s="151"/>
      <c r="C3" s="151"/>
      <c r="D3" s="151"/>
      <c r="E3" s="123" t="s">
        <v>243</v>
      </c>
      <c r="F3" s="124"/>
      <c r="G3" s="125"/>
    </row>
    <row r="4" spans="1:7">
      <c r="A4" s="33" t="s">
        <v>103</v>
      </c>
      <c r="B4" s="33" t="s">
        <v>104</v>
      </c>
      <c r="C4" s="33" t="s">
        <v>105</v>
      </c>
      <c r="D4" s="33" t="s">
        <v>244</v>
      </c>
      <c r="E4" s="6" t="s">
        <v>97</v>
      </c>
      <c r="F4" s="6" t="s">
        <v>91</v>
      </c>
      <c r="G4" s="6" t="s">
        <v>92</v>
      </c>
    </row>
    <row r="5" spans="1:7">
      <c r="A5" s="33" t="s">
        <v>113</v>
      </c>
      <c r="B5" s="33" t="s">
        <v>114</v>
      </c>
      <c r="C5" s="33" t="s">
        <v>115</v>
      </c>
      <c r="D5" s="33" t="s">
        <v>116</v>
      </c>
      <c r="E5" s="33" t="s">
        <v>117</v>
      </c>
      <c r="F5" s="33" t="s">
        <v>118</v>
      </c>
      <c r="G5" s="33" t="s">
        <v>119</v>
      </c>
    </row>
    <row r="6" spans="1:7">
      <c r="A6" s="39"/>
      <c r="B6" s="39"/>
      <c r="C6" s="39"/>
      <c r="D6" s="42" t="s">
        <v>245</v>
      </c>
      <c r="E6" s="37"/>
      <c r="F6" s="37"/>
      <c r="G6" s="37"/>
    </row>
    <row r="7" spans="1:7">
      <c r="A7" s="39"/>
      <c r="B7" s="39"/>
      <c r="C7" s="39"/>
      <c r="D7" s="39"/>
      <c r="E7" s="37"/>
      <c r="F7" s="37"/>
      <c r="G7" s="37"/>
    </row>
    <row r="8" spans="1:7" ht="12" customHeight="1">
      <c r="A8" s="39"/>
      <c r="B8" s="39"/>
      <c r="C8" s="39"/>
      <c r="D8" s="39"/>
      <c r="E8" s="37"/>
      <c r="F8" s="37"/>
      <c r="G8" s="37"/>
    </row>
    <row r="9" spans="1:7">
      <c r="A9" s="39"/>
      <c r="B9" s="39"/>
      <c r="C9" s="39"/>
      <c r="D9" s="39"/>
      <c r="E9" s="37"/>
      <c r="F9" s="37"/>
      <c r="G9" s="37"/>
    </row>
    <row r="10" spans="1:7">
      <c r="A10" s="39"/>
      <c r="B10" s="39"/>
      <c r="C10" s="39"/>
      <c r="D10" s="39"/>
      <c r="E10" s="37"/>
      <c r="F10" s="37"/>
      <c r="G10" s="37"/>
    </row>
    <row r="11" spans="1:7">
      <c r="A11" s="39"/>
      <c r="B11" s="39"/>
      <c r="C11" s="39"/>
      <c r="D11" s="39"/>
      <c r="E11" s="37"/>
      <c r="F11" s="37"/>
      <c r="G11" s="37"/>
    </row>
    <row r="12" spans="1:7">
      <c r="A12" s="39"/>
      <c r="B12" s="39"/>
      <c r="C12" s="39"/>
      <c r="D12" s="39"/>
      <c r="E12" s="37"/>
      <c r="F12" s="37"/>
      <c r="G12" s="37"/>
    </row>
    <row r="13" spans="1:7">
      <c r="A13" s="39"/>
      <c r="B13" s="39"/>
      <c r="C13" s="39"/>
      <c r="D13" s="39"/>
      <c r="E13" s="37"/>
      <c r="F13" s="37"/>
      <c r="G13" s="37"/>
    </row>
    <row r="14" spans="1:7">
      <c r="A14" s="39"/>
      <c r="B14" s="39"/>
      <c r="C14" s="39"/>
      <c r="D14" s="39"/>
      <c r="E14" s="37"/>
      <c r="F14" s="37"/>
      <c r="G14" s="37"/>
    </row>
    <row r="15" spans="1:7">
      <c r="A15" s="39"/>
      <c r="B15" s="39"/>
      <c r="C15" s="39"/>
      <c r="D15" s="39"/>
      <c r="E15" s="37"/>
      <c r="F15" s="37"/>
      <c r="G15" s="37"/>
    </row>
    <row r="16" spans="1:7">
      <c r="A16" s="39"/>
      <c r="B16" s="39"/>
      <c r="C16" s="39"/>
      <c r="D16" s="39"/>
      <c r="E16" s="37"/>
      <c r="F16" s="37"/>
      <c r="G16" s="37"/>
    </row>
    <row r="17" spans="1:7">
      <c r="A17" s="39"/>
      <c r="B17" s="39"/>
      <c r="C17" s="39"/>
      <c r="D17" s="39"/>
      <c r="E17" s="37"/>
      <c r="F17" s="37"/>
      <c r="G17" s="37"/>
    </row>
    <row r="18" spans="1:7">
      <c r="A18" s="39"/>
      <c r="B18" s="39"/>
      <c r="C18" s="39"/>
      <c r="D18" s="39"/>
      <c r="E18" s="37"/>
      <c r="F18" s="37"/>
      <c r="G18" s="37"/>
    </row>
    <row r="19" spans="1:7">
      <c r="A19" s="39"/>
      <c r="B19" s="39"/>
      <c r="C19" s="39"/>
      <c r="D19" s="39"/>
      <c r="E19" s="37"/>
      <c r="F19" s="37"/>
      <c r="G19" s="37"/>
    </row>
    <row r="20" spans="1:7">
      <c r="A20" s="39"/>
      <c r="B20" s="39"/>
      <c r="C20" s="39"/>
      <c r="D20" s="39"/>
      <c r="E20" s="37"/>
      <c r="F20" s="37"/>
      <c r="G20" s="37"/>
    </row>
    <row r="21" spans="1:7">
      <c r="A21" s="39"/>
      <c r="B21" s="39"/>
      <c r="C21" s="39"/>
      <c r="D21" s="39"/>
      <c r="E21" s="37"/>
      <c r="F21" s="37"/>
      <c r="G21" s="37"/>
    </row>
    <row r="22" spans="1:7">
      <c r="A22" s="39"/>
      <c r="B22" s="39"/>
      <c r="C22" s="39"/>
      <c r="D22" s="39"/>
      <c r="E22" s="37"/>
      <c r="F22" s="37"/>
      <c r="G22" s="37"/>
    </row>
    <row r="23" spans="1:7">
      <c r="A23" s="39"/>
      <c r="B23" s="39"/>
      <c r="C23" s="39"/>
      <c r="D23" s="39"/>
      <c r="E23" s="37"/>
      <c r="F23" s="37"/>
      <c r="G23" s="37"/>
    </row>
    <row r="24" spans="1:7">
      <c r="A24" s="39"/>
      <c r="B24" s="39"/>
      <c r="C24" s="39"/>
      <c r="D24" s="39"/>
      <c r="E24" s="37"/>
      <c r="F24" s="37"/>
      <c r="G24" s="37"/>
    </row>
    <row r="25" spans="1:7">
      <c r="A25" s="39"/>
      <c r="B25" s="39"/>
      <c r="C25" s="39"/>
      <c r="D25" s="39"/>
      <c r="E25" s="37"/>
      <c r="F25" s="37"/>
      <c r="G25" s="37"/>
    </row>
    <row r="26" spans="1:7">
      <c r="A26" s="39"/>
      <c r="B26" s="39"/>
      <c r="C26" s="39"/>
      <c r="D26" s="39"/>
      <c r="E26" s="37"/>
      <c r="F26" s="37"/>
      <c r="G26" s="37"/>
    </row>
    <row r="27" spans="1:7">
      <c r="A27" s="39"/>
      <c r="B27" s="39"/>
      <c r="C27" s="39"/>
      <c r="D27" s="39"/>
      <c r="E27" s="37"/>
      <c r="F27" s="37"/>
      <c r="G27" s="37"/>
    </row>
    <row r="28" spans="1:7">
      <c r="A28" s="39"/>
      <c r="B28" s="39"/>
      <c r="C28" s="39"/>
      <c r="D28" s="39"/>
      <c r="E28" s="37"/>
      <c r="F28" s="37"/>
      <c r="G28" s="37"/>
    </row>
    <row r="29" spans="1:7">
      <c r="A29" s="39"/>
      <c r="B29" s="39"/>
      <c r="C29" s="39"/>
      <c r="D29" s="39"/>
      <c r="E29" s="37"/>
      <c r="F29" s="37"/>
      <c r="G29" s="37"/>
    </row>
    <row r="30" spans="1:7">
      <c r="A30" s="39"/>
      <c r="B30" s="39"/>
      <c r="C30" s="39"/>
      <c r="D30" s="39"/>
      <c r="E30" s="37"/>
      <c r="F30" s="37"/>
      <c r="G30" s="37"/>
    </row>
    <row r="31" spans="1:7">
      <c r="A31" s="39"/>
      <c r="B31" s="39"/>
      <c r="C31" s="39"/>
      <c r="D31" s="39"/>
      <c r="E31" s="37"/>
      <c r="F31" s="37"/>
      <c r="G31" s="37"/>
    </row>
    <row r="32" spans="1:7">
      <c r="A32" s="39"/>
      <c r="B32" s="39"/>
      <c r="C32" s="39"/>
      <c r="D32" s="39"/>
      <c r="E32" s="37"/>
      <c r="F32" s="37"/>
      <c r="G32" s="37"/>
    </row>
    <row r="33" spans="1:7">
      <c r="A33" s="39"/>
      <c r="B33" s="39"/>
      <c r="C33" s="39"/>
      <c r="D33" s="39"/>
      <c r="E33" s="37"/>
      <c r="F33" s="37"/>
      <c r="G33" s="37"/>
    </row>
    <row r="34" spans="1:7">
      <c r="A34" s="39"/>
      <c r="B34" s="39"/>
      <c r="C34" s="39"/>
      <c r="D34" s="39"/>
      <c r="E34" s="37"/>
      <c r="F34" s="37"/>
      <c r="G34" s="37"/>
    </row>
    <row r="35" spans="1:7">
      <c r="A35" s="39"/>
      <c r="B35" s="39"/>
      <c r="C35" s="39"/>
      <c r="D35" s="39"/>
      <c r="E35" s="37"/>
      <c r="F35" s="37"/>
      <c r="G35" s="37"/>
    </row>
    <row r="36" spans="1:7">
      <c r="A36" s="39"/>
      <c r="B36" s="39"/>
      <c r="C36" s="39"/>
      <c r="D36" s="39"/>
      <c r="E36" s="37"/>
      <c r="F36" s="37"/>
      <c r="G36" s="37"/>
    </row>
    <row r="37" spans="1:7">
      <c r="A37" s="39"/>
      <c r="B37" s="39"/>
      <c r="C37" s="39"/>
      <c r="D37" s="39"/>
      <c r="E37" s="37"/>
      <c r="F37" s="37"/>
      <c r="G37" s="37"/>
    </row>
    <row r="38" spans="1:7">
      <c r="A38" s="39"/>
      <c r="B38" s="39"/>
      <c r="C38" s="39"/>
      <c r="D38" s="39"/>
      <c r="E38" s="37"/>
      <c r="F38" s="37"/>
      <c r="G38" s="37"/>
    </row>
    <row r="39" spans="1:7">
      <c r="A39" s="39"/>
      <c r="B39" s="39"/>
      <c r="C39" s="39"/>
      <c r="D39" s="39"/>
      <c r="E39" s="37"/>
      <c r="F39" s="37"/>
      <c r="G39" s="37"/>
    </row>
    <row r="40" spans="1:7">
      <c r="A40" s="39"/>
      <c r="B40" s="39"/>
      <c r="C40" s="39"/>
      <c r="D40" s="39"/>
      <c r="E40" s="37"/>
      <c r="F40" s="37"/>
      <c r="G40" s="37"/>
    </row>
    <row r="41" spans="1:7">
      <c r="A41" s="39"/>
      <c r="B41" s="39"/>
      <c r="C41" s="39"/>
      <c r="D41" s="39"/>
      <c r="E41" s="37"/>
      <c r="F41" s="37"/>
      <c r="G41" s="37"/>
    </row>
    <row r="42" spans="1:7">
      <c r="A42" s="39"/>
      <c r="B42" s="39"/>
      <c r="C42" s="39"/>
      <c r="D42" s="39"/>
      <c r="E42" s="37"/>
      <c r="F42" s="37"/>
      <c r="G42" s="37"/>
    </row>
    <row r="43" spans="1:7">
      <c r="A43" s="39"/>
      <c r="B43" s="39"/>
      <c r="C43" s="39"/>
      <c r="D43" s="39"/>
      <c r="E43" s="37"/>
      <c r="F43" s="37"/>
      <c r="G43" s="37"/>
    </row>
    <row r="44" spans="1:7">
      <c r="A44" s="39"/>
      <c r="B44" s="39"/>
      <c r="C44" s="39"/>
      <c r="D44" s="39"/>
      <c r="E44" s="37"/>
      <c r="F44" s="37"/>
      <c r="G44" s="37"/>
    </row>
    <row r="45" spans="1:7">
      <c r="A45" s="39"/>
      <c r="B45" s="39"/>
      <c r="C45" s="39"/>
      <c r="D45" s="39"/>
      <c r="E45" s="37"/>
      <c r="F45" s="37"/>
      <c r="G45" s="37"/>
    </row>
  </sheetData>
  <mergeCells count="3">
    <mergeCell ref="A1:G1"/>
    <mergeCell ref="A3:D3"/>
    <mergeCell ref="E3:G3"/>
  </mergeCells>
  <phoneticPr fontId="24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zoomScale="129" zoomScaleNormal="129" workbookViewId="0">
      <selection activeCell="O30" sqref="O30"/>
    </sheetView>
  </sheetViews>
  <sheetFormatPr defaultColWidth="9" defaultRowHeight="14.4"/>
  <cols>
    <col min="1" max="1" width="5.5546875" customWidth="1"/>
    <col min="2" max="2" width="5.88671875" customWidth="1"/>
    <col min="3" max="3" width="38.6640625" customWidth="1"/>
    <col min="4" max="4" width="11.6640625" customWidth="1"/>
    <col min="5" max="6" width="11.88671875" customWidth="1"/>
    <col min="8" max="8" width="9.77734375" customWidth="1"/>
    <col min="11" max="11" width="6" customWidth="1"/>
    <col min="12" max="12" width="38" customWidth="1"/>
  </cols>
  <sheetData>
    <row r="1" spans="1:18" ht="20.100000000000001" customHeight="1">
      <c r="A1" s="98"/>
      <c r="B1" s="98"/>
      <c r="C1" s="98"/>
      <c r="D1" s="98"/>
      <c r="E1" s="98"/>
    </row>
    <row r="2" spans="1:18" ht="39.9" customHeight="1">
      <c r="A2" s="95" t="s">
        <v>246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ht="39.9" customHeight="1">
      <c r="A3" s="3" t="s">
        <v>465</v>
      </c>
      <c r="B3" s="32"/>
      <c r="C3" s="32"/>
      <c r="D3" s="1"/>
      <c r="E3" s="1"/>
      <c r="F3" s="1"/>
      <c r="G3" s="1"/>
      <c r="H3" s="1"/>
      <c r="I3" s="1"/>
      <c r="J3" s="32"/>
      <c r="K3" s="32"/>
      <c r="L3" s="32"/>
      <c r="M3" s="1"/>
      <c r="N3" s="1"/>
      <c r="O3" s="1"/>
      <c r="P3" s="1"/>
      <c r="Q3" s="1"/>
      <c r="R3" s="14" t="s">
        <v>1</v>
      </c>
    </row>
    <row r="4" spans="1:18" ht="20.100000000000001" customHeight="1">
      <c r="A4" s="123" t="s">
        <v>3</v>
      </c>
      <c r="B4" s="124"/>
      <c r="C4" s="124"/>
      <c r="D4" s="124"/>
      <c r="E4" s="124"/>
      <c r="F4" s="124"/>
      <c r="G4" s="124"/>
      <c r="H4" s="124"/>
      <c r="I4" s="125"/>
      <c r="J4" s="99" t="s">
        <v>3</v>
      </c>
      <c r="K4" s="99"/>
      <c r="L4" s="99"/>
      <c r="M4" s="99"/>
      <c r="N4" s="99"/>
      <c r="O4" s="99"/>
      <c r="P4" s="99"/>
      <c r="Q4" s="99"/>
      <c r="R4" s="99"/>
    </row>
    <row r="5" spans="1:18" ht="30" customHeight="1">
      <c r="A5" s="151" t="s">
        <v>247</v>
      </c>
      <c r="B5" s="151"/>
      <c r="C5" s="151"/>
      <c r="D5" s="123" t="s">
        <v>148</v>
      </c>
      <c r="E5" s="124"/>
      <c r="F5" s="125"/>
      <c r="G5" s="123" t="s">
        <v>248</v>
      </c>
      <c r="H5" s="124"/>
      <c r="I5" s="125"/>
      <c r="J5" s="151" t="s">
        <v>249</v>
      </c>
      <c r="K5" s="151"/>
      <c r="L5" s="151"/>
      <c r="M5" s="123" t="s">
        <v>148</v>
      </c>
      <c r="N5" s="124"/>
      <c r="O5" s="125"/>
      <c r="P5" s="123" t="s">
        <v>248</v>
      </c>
      <c r="Q5" s="124"/>
      <c r="R5" s="125"/>
    </row>
    <row r="6" spans="1:18">
      <c r="A6" s="33" t="s">
        <v>103</v>
      </c>
      <c r="B6" s="33" t="s">
        <v>104</v>
      </c>
      <c r="C6" s="33" t="s">
        <v>244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3" t="s">
        <v>103</v>
      </c>
      <c r="K6" s="33" t="s">
        <v>104</v>
      </c>
      <c r="L6" s="33" t="s">
        <v>244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18">
      <c r="A7" s="33" t="s">
        <v>113</v>
      </c>
      <c r="B7" s="33" t="s">
        <v>114</v>
      </c>
      <c r="C7" s="33" t="s">
        <v>115</v>
      </c>
      <c r="D7" s="33" t="s">
        <v>116</v>
      </c>
      <c r="E7" s="33" t="s">
        <v>117</v>
      </c>
      <c r="F7" s="33" t="s">
        <v>118</v>
      </c>
      <c r="G7" s="33" t="s">
        <v>119</v>
      </c>
      <c r="H7" s="33" t="s">
        <v>120</v>
      </c>
      <c r="I7" s="33" t="s">
        <v>121</v>
      </c>
      <c r="J7" s="33" t="s">
        <v>122</v>
      </c>
      <c r="K7" s="33" t="s">
        <v>123</v>
      </c>
      <c r="L7" s="33" t="s">
        <v>124</v>
      </c>
      <c r="M7" s="33" t="s">
        <v>125</v>
      </c>
      <c r="N7" s="33" t="s">
        <v>126</v>
      </c>
      <c r="O7" s="33" t="s">
        <v>127</v>
      </c>
      <c r="P7" s="33" t="s">
        <v>128</v>
      </c>
      <c r="Q7" s="33" t="s">
        <v>129</v>
      </c>
      <c r="R7" s="33" t="s">
        <v>130</v>
      </c>
    </row>
    <row r="8" spans="1:18">
      <c r="A8" s="34" t="s">
        <v>250</v>
      </c>
      <c r="B8" s="35" t="s">
        <v>251</v>
      </c>
      <c r="C8" s="36" t="s">
        <v>252</v>
      </c>
      <c r="D8" s="37">
        <f>E8+F8</f>
        <v>243.65</v>
      </c>
      <c r="E8" s="37">
        <f>SUM(E9:E12)</f>
        <v>243.65</v>
      </c>
      <c r="F8" s="37">
        <f>SUM(F9:F12)</f>
        <v>0</v>
      </c>
      <c r="G8" s="37"/>
      <c r="H8" s="37"/>
      <c r="I8" s="37"/>
      <c r="J8" s="34" t="s">
        <v>253</v>
      </c>
      <c r="K8" s="34" t="s">
        <v>251</v>
      </c>
      <c r="L8" s="36" t="s">
        <v>98</v>
      </c>
      <c r="M8" s="37">
        <f>N8+O8</f>
        <v>243.64999999999995</v>
      </c>
      <c r="N8" s="37">
        <f>SUM(N9:N21)</f>
        <v>243.64999999999995</v>
      </c>
      <c r="O8" s="37">
        <f>SUM(O9:O21)</f>
        <v>0</v>
      </c>
      <c r="P8" s="37"/>
      <c r="Q8" s="37"/>
      <c r="R8" s="37"/>
    </row>
    <row r="9" spans="1:18">
      <c r="A9" s="35"/>
      <c r="B9" s="35" t="s">
        <v>162</v>
      </c>
      <c r="C9" s="38" t="s">
        <v>254</v>
      </c>
      <c r="D9" s="37">
        <f t="shared" ref="D9:D72" si="0">E9+F9</f>
        <v>156.62</v>
      </c>
      <c r="E9" s="37">
        <v>156.62</v>
      </c>
      <c r="F9" s="37"/>
      <c r="G9" s="37"/>
      <c r="H9" s="37"/>
      <c r="I9" s="37"/>
      <c r="J9" s="35"/>
      <c r="K9" s="35" t="s">
        <v>162</v>
      </c>
      <c r="L9" s="38" t="s">
        <v>255</v>
      </c>
      <c r="M9" s="37">
        <f>N9+O9</f>
        <v>55.44</v>
      </c>
      <c r="N9" s="37">
        <v>55.44</v>
      </c>
      <c r="O9" s="37"/>
      <c r="P9" s="37"/>
      <c r="Q9" s="37"/>
      <c r="R9" s="37"/>
    </row>
    <row r="10" spans="1:18">
      <c r="A10" s="35"/>
      <c r="B10" s="35" t="s">
        <v>164</v>
      </c>
      <c r="C10" s="38" t="s">
        <v>256</v>
      </c>
      <c r="D10" s="37">
        <f t="shared" si="0"/>
        <v>60.73</v>
      </c>
      <c r="E10" s="37">
        <v>60.73</v>
      </c>
      <c r="F10" s="37"/>
      <c r="G10" s="37"/>
      <c r="H10" s="37"/>
      <c r="I10" s="37"/>
      <c r="J10" s="35"/>
      <c r="K10" s="35" t="s">
        <v>164</v>
      </c>
      <c r="L10" s="38" t="s">
        <v>257</v>
      </c>
      <c r="M10" s="37">
        <f t="shared" ref="M10:M73" si="1">N10+O10</f>
        <v>70.739999999999995</v>
      </c>
      <c r="N10" s="37">
        <v>70.739999999999995</v>
      </c>
      <c r="O10" s="37"/>
      <c r="P10" s="37"/>
      <c r="Q10" s="37"/>
      <c r="R10" s="37"/>
    </row>
    <row r="11" spans="1:18">
      <c r="A11" s="35"/>
      <c r="B11" s="35" t="s">
        <v>166</v>
      </c>
      <c r="C11" s="38" t="s">
        <v>258</v>
      </c>
      <c r="D11" s="37">
        <f t="shared" si="0"/>
        <v>26.3</v>
      </c>
      <c r="E11" s="37">
        <v>26.3</v>
      </c>
      <c r="F11" s="37"/>
      <c r="G11" s="37"/>
      <c r="H11" s="37"/>
      <c r="I11" s="37"/>
      <c r="J11" s="35"/>
      <c r="K11" s="35" t="s">
        <v>166</v>
      </c>
      <c r="L11" s="38" t="s">
        <v>259</v>
      </c>
      <c r="M11" s="37">
        <f t="shared" si="1"/>
        <v>4.62</v>
      </c>
      <c r="N11" s="37">
        <v>4.62</v>
      </c>
      <c r="O11" s="37"/>
      <c r="P11" s="37"/>
      <c r="Q11" s="37"/>
      <c r="R11" s="37"/>
    </row>
    <row r="12" spans="1:18">
      <c r="A12" s="35"/>
      <c r="B12" s="35" t="s">
        <v>186</v>
      </c>
      <c r="C12" s="38" t="s">
        <v>260</v>
      </c>
      <c r="D12" s="37">
        <f t="shared" si="0"/>
        <v>0</v>
      </c>
      <c r="E12" s="37"/>
      <c r="F12" s="37"/>
      <c r="G12" s="37"/>
      <c r="H12" s="37"/>
      <c r="I12" s="37"/>
      <c r="J12" s="35"/>
      <c r="K12" s="35" t="s">
        <v>168</v>
      </c>
      <c r="L12" s="38" t="s">
        <v>261</v>
      </c>
      <c r="M12" s="37">
        <f t="shared" si="1"/>
        <v>0</v>
      </c>
      <c r="N12" s="37"/>
      <c r="O12" s="37"/>
      <c r="P12" s="37"/>
      <c r="Q12" s="37"/>
      <c r="R12" s="37"/>
    </row>
    <row r="13" spans="1:18">
      <c r="A13" s="34" t="s">
        <v>262</v>
      </c>
      <c r="B13" s="34" t="s">
        <v>251</v>
      </c>
      <c r="C13" s="36" t="s">
        <v>263</v>
      </c>
      <c r="D13" s="37">
        <f t="shared" si="0"/>
        <v>1257.3900000000001</v>
      </c>
      <c r="E13" s="37">
        <f>SUM(E14:E23)</f>
        <v>27.639999999999997</v>
      </c>
      <c r="F13" s="37">
        <f>SUM(F14:F23)</f>
        <v>1229.75</v>
      </c>
      <c r="G13" s="37"/>
      <c r="H13" s="37"/>
      <c r="I13" s="37"/>
      <c r="J13" s="35"/>
      <c r="K13" s="35" t="s">
        <v>170</v>
      </c>
      <c r="L13" s="38" t="s">
        <v>264</v>
      </c>
      <c r="M13" s="37">
        <f t="shared" si="1"/>
        <v>25.82</v>
      </c>
      <c r="N13" s="37">
        <v>25.82</v>
      </c>
      <c r="O13" s="37"/>
      <c r="P13" s="37"/>
      <c r="Q13" s="37"/>
      <c r="R13" s="37"/>
    </row>
    <row r="14" spans="1:18">
      <c r="A14" s="35"/>
      <c r="B14" s="35" t="s">
        <v>162</v>
      </c>
      <c r="C14" s="38" t="s">
        <v>265</v>
      </c>
      <c r="D14" s="37">
        <f t="shared" si="0"/>
        <v>367.09000000000003</v>
      </c>
      <c r="E14" s="37">
        <v>22.36</v>
      </c>
      <c r="F14" s="37">
        <v>344.73</v>
      </c>
      <c r="G14" s="37"/>
      <c r="H14" s="37"/>
      <c r="I14" s="37"/>
      <c r="J14" s="35"/>
      <c r="K14" s="35" t="s">
        <v>172</v>
      </c>
      <c r="L14" s="38" t="s">
        <v>266</v>
      </c>
      <c r="M14" s="37">
        <f t="shared" si="1"/>
        <v>29.88</v>
      </c>
      <c r="N14" s="37">
        <v>29.88</v>
      </c>
      <c r="O14" s="37"/>
      <c r="P14" s="37"/>
      <c r="Q14" s="37"/>
      <c r="R14" s="37"/>
    </row>
    <row r="15" spans="1:18">
      <c r="A15" s="35"/>
      <c r="B15" s="35" t="s">
        <v>164</v>
      </c>
      <c r="C15" s="38" t="s">
        <v>267</v>
      </c>
      <c r="D15" s="37">
        <f t="shared" si="0"/>
        <v>0</v>
      </c>
      <c r="E15" s="37"/>
      <c r="F15" s="37"/>
      <c r="G15" s="37"/>
      <c r="H15" s="37"/>
      <c r="I15" s="37"/>
      <c r="J15" s="35"/>
      <c r="K15" s="35" t="s">
        <v>174</v>
      </c>
      <c r="L15" s="38" t="s">
        <v>268</v>
      </c>
      <c r="M15" s="37">
        <f t="shared" si="1"/>
        <v>6.82</v>
      </c>
      <c r="N15" s="37">
        <v>6.82</v>
      </c>
      <c r="O15" s="37"/>
      <c r="P15" s="37"/>
      <c r="Q15" s="37"/>
      <c r="R15" s="37"/>
    </row>
    <row r="16" spans="1:18">
      <c r="A16" s="35"/>
      <c r="B16" s="35" t="s">
        <v>166</v>
      </c>
      <c r="C16" s="38" t="s">
        <v>269</v>
      </c>
      <c r="D16" s="37">
        <f t="shared" si="0"/>
        <v>13.9</v>
      </c>
      <c r="E16" s="37">
        <v>0.9</v>
      </c>
      <c r="F16" s="37">
        <v>13</v>
      </c>
      <c r="G16" s="37"/>
      <c r="H16" s="37"/>
      <c r="I16" s="37"/>
      <c r="J16" s="35"/>
      <c r="K16" s="35" t="s">
        <v>176</v>
      </c>
      <c r="L16" s="38" t="s">
        <v>270</v>
      </c>
      <c r="M16" s="37">
        <f t="shared" si="1"/>
        <v>14.79</v>
      </c>
      <c r="N16" s="37">
        <v>14.79</v>
      </c>
      <c r="O16" s="37"/>
      <c r="P16" s="37"/>
      <c r="Q16" s="37"/>
      <c r="R16" s="37"/>
    </row>
    <row r="17" spans="1:18">
      <c r="A17" s="35"/>
      <c r="B17" s="35" t="s">
        <v>191</v>
      </c>
      <c r="C17" s="38" t="s">
        <v>271</v>
      </c>
      <c r="D17" s="37">
        <f t="shared" si="0"/>
        <v>0</v>
      </c>
      <c r="E17" s="37"/>
      <c r="F17" s="37"/>
      <c r="G17" s="37"/>
      <c r="H17" s="37"/>
      <c r="I17" s="37"/>
      <c r="J17" s="35"/>
      <c r="K17" s="35" t="s">
        <v>178</v>
      </c>
      <c r="L17" s="38" t="s">
        <v>272</v>
      </c>
      <c r="M17" s="37">
        <f t="shared" si="1"/>
        <v>7.82</v>
      </c>
      <c r="N17" s="37">
        <v>7.82</v>
      </c>
      <c r="O17" s="37"/>
      <c r="P17" s="37"/>
      <c r="Q17" s="37"/>
      <c r="R17" s="37"/>
    </row>
    <row r="18" spans="1:18">
      <c r="A18" s="35"/>
      <c r="B18" s="35" t="s">
        <v>193</v>
      </c>
      <c r="C18" s="38" t="s">
        <v>273</v>
      </c>
      <c r="D18" s="37">
        <f t="shared" si="0"/>
        <v>835.02</v>
      </c>
      <c r="E18" s="37"/>
      <c r="F18" s="37">
        <v>835.02</v>
      </c>
      <c r="G18" s="37"/>
      <c r="H18" s="37"/>
      <c r="I18" s="37"/>
      <c r="J18" s="35"/>
      <c r="K18" s="35" t="s">
        <v>180</v>
      </c>
      <c r="L18" s="38" t="s">
        <v>274</v>
      </c>
      <c r="M18" s="37">
        <f t="shared" si="1"/>
        <v>1.42</v>
      </c>
      <c r="N18" s="37">
        <v>1.42</v>
      </c>
      <c r="O18" s="37"/>
      <c r="P18" s="37"/>
      <c r="Q18" s="37"/>
      <c r="R18" s="37"/>
    </row>
    <row r="19" spans="1:18">
      <c r="A19" s="35"/>
      <c r="B19" s="35" t="s">
        <v>168</v>
      </c>
      <c r="C19" s="38" t="s">
        <v>275</v>
      </c>
      <c r="D19" s="37">
        <f t="shared" si="0"/>
        <v>3</v>
      </c>
      <c r="E19" s="37"/>
      <c r="F19" s="37">
        <v>3</v>
      </c>
      <c r="G19" s="37"/>
      <c r="H19" s="37"/>
      <c r="I19" s="37"/>
      <c r="J19" s="35"/>
      <c r="K19" s="35" t="s">
        <v>182</v>
      </c>
      <c r="L19" s="38" t="s">
        <v>258</v>
      </c>
      <c r="M19" s="37">
        <f t="shared" si="1"/>
        <v>26.3</v>
      </c>
      <c r="N19" s="37">
        <v>26.3</v>
      </c>
      <c r="O19" s="37"/>
      <c r="P19" s="37"/>
      <c r="Q19" s="37"/>
      <c r="R19" s="37"/>
    </row>
    <row r="20" spans="1:18" ht="12" customHeight="1">
      <c r="A20" s="35"/>
      <c r="B20" s="35" t="s">
        <v>170</v>
      </c>
      <c r="C20" s="38" t="s">
        <v>276</v>
      </c>
      <c r="D20" s="37">
        <f t="shared" si="0"/>
        <v>0</v>
      </c>
      <c r="E20" s="37"/>
      <c r="F20" s="37"/>
      <c r="G20" s="37"/>
      <c r="H20" s="37"/>
      <c r="I20" s="37"/>
      <c r="J20" s="35"/>
      <c r="K20" s="35" t="s">
        <v>184</v>
      </c>
      <c r="L20" s="38" t="s">
        <v>277</v>
      </c>
      <c r="M20" s="37">
        <f t="shared" si="1"/>
        <v>0</v>
      </c>
      <c r="N20" s="37"/>
      <c r="O20" s="37"/>
      <c r="P20" s="37"/>
      <c r="Q20" s="37"/>
      <c r="R20" s="37"/>
    </row>
    <row r="21" spans="1:18">
      <c r="A21" s="35"/>
      <c r="B21" s="35" t="s">
        <v>172</v>
      </c>
      <c r="C21" s="38" t="s">
        <v>278</v>
      </c>
      <c r="D21" s="37">
        <f t="shared" si="0"/>
        <v>1.92</v>
      </c>
      <c r="E21" s="37">
        <v>1.92</v>
      </c>
      <c r="F21" s="37"/>
      <c r="G21" s="37"/>
      <c r="H21" s="37"/>
      <c r="I21" s="37"/>
      <c r="J21" s="35"/>
      <c r="K21" s="35" t="s">
        <v>186</v>
      </c>
      <c r="L21" s="38" t="s">
        <v>260</v>
      </c>
      <c r="M21" s="37">
        <f t="shared" si="1"/>
        <v>0</v>
      </c>
      <c r="N21" s="37"/>
      <c r="O21" s="37"/>
      <c r="P21" s="37"/>
      <c r="Q21" s="37"/>
      <c r="R21" s="37"/>
    </row>
    <row r="22" spans="1:18">
      <c r="A22" s="35"/>
      <c r="B22" s="35" t="s">
        <v>174</v>
      </c>
      <c r="C22" s="38" t="s">
        <v>279</v>
      </c>
      <c r="D22" s="37">
        <f t="shared" si="0"/>
        <v>32.9</v>
      </c>
      <c r="E22" s="37">
        <v>2.4</v>
      </c>
      <c r="F22" s="37">
        <v>30.5</v>
      </c>
      <c r="G22" s="37"/>
      <c r="H22" s="37"/>
      <c r="I22" s="37"/>
      <c r="J22" s="34" t="s">
        <v>280</v>
      </c>
      <c r="K22" s="34" t="s">
        <v>251</v>
      </c>
      <c r="L22" s="36" t="s">
        <v>99</v>
      </c>
      <c r="M22" s="37">
        <f t="shared" si="1"/>
        <v>1257.3900000000001</v>
      </c>
      <c r="N22" s="37">
        <f>SUM(N23:N49)</f>
        <v>27.639999999999997</v>
      </c>
      <c r="O22" s="37">
        <f>SUM(O23:O49)</f>
        <v>1229.75</v>
      </c>
      <c r="P22" s="37"/>
      <c r="Q22" s="37"/>
      <c r="R22" s="37"/>
    </row>
    <row r="23" spans="1:18">
      <c r="A23" s="35"/>
      <c r="B23" s="35" t="s">
        <v>186</v>
      </c>
      <c r="C23" s="38" t="s">
        <v>281</v>
      </c>
      <c r="D23" s="37">
        <f t="shared" si="0"/>
        <v>3.56</v>
      </c>
      <c r="E23" s="37">
        <v>0.06</v>
      </c>
      <c r="F23" s="37">
        <v>3.5</v>
      </c>
      <c r="G23" s="37"/>
      <c r="H23" s="37"/>
      <c r="I23" s="37"/>
      <c r="J23" s="35"/>
      <c r="K23" s="35" t="s">
        <v>162</v>
      </c>
      <c r="L23" s="38" t="s">
        <v>282</v>
      </c>
      <c r="M23" s="37">
        <f t="shared" si="1"/>
        <v>62.19</v>
      </c>
      <c r="N23" s="37">
        <v>3.44</v>
      </c>
      <c r="O23" s="37">
        <v>58.75</v>
      </c>
      <c r="P23" s="37"/>
      <c r="Q23" s="37"/>
      <c r="R23" s="37"/>
    </row>
    <row r="24" spans="1:18">
      <c r="A24" s="34" t="s">
        <v>283</v>
      </c>
      <c r="B24" s="34" t="s">
        <v>251</v>
      </c>
      <c r="C24" s="36" t="s">
        <v>284</v>
      </c>
      <c r="D24" s="37">
        <f t="shared" si="0"/>
        <v>21.75</v>
      </c>
      <c r="E24" s="37">
        <f>SUM(E25:E31)</f>
        <v>0</v>
      </c>
      <c r="F24" s="37">
        <f>SUM(F25:F31)</f>
        <v>21.75</v>
      </c>
      <c r="G24" s="37"/>
      <c r="H24" s="37"/>
      <c r="I24" s="37"/>
      <c r="J24" s="35"/>
      <c r="K24" s="35" t="s">
        <v>164</v>
      </c>
      <c r="L24" s="38" t="s">
        <v>285</v>
      </c>
      <c r="M24" s="37">
        <f t="shared" si="1"/>
        <v>7.25</v>
      </c>
      <c r="N24" s="37">
        <v>2.25</v>
      </c>
      <c r="O24" s="37">
        <v>5</v>
      </c>
      <c r="P24" s="37"/>
      <c r="Q24" s="37"/>
      <c r="R24" s="37"/>
    </row>
    <row r="25" spans="1:18">
      <c r="A25" s="35"/>
      <c r="B25" s="35" t="s">
        <v>162</v>
      </c>
      <c r="C25" s="38" t="s">
        <v>286</v>
      </c>
      <c r="D25" s="37">
        <f t="shared" si="0"/>
        <v>0</v>
      </c>
      <c r="E25" s="37"/>
      <c r="F25" s="37"/>
      <c r="G25" s="37"/>
      <c r="H25" s="37"/>
      <c r="I25" s="37"/>
      <c r="J25" s="35"/>
      <c r="K25" s="35" t="s">
        <v>166</v>
      </c>
      <c r="L25" s="38" t="s">
        <v>287</v>
      </c>
      <c r="M25" s="37">
        <f t="shared" si="1"/>
        <v>0</v>
      </c>
      <c r="N25" s="37"/>
      <c r="O25" s="37"/>
      <c r="P25" s="37"/>
      <c r="Q25" s="37"/>
      <c r="R25" s="37"/>
    </row>
    <row r="26" spans="1:18">
      <c r="A26" s="35"/>
      <c r="B26" s="35" t="s">
        <v>164</v>
      </c>
      <c r="C26" s="38" t="s">
        <v>288</v>
      </c>
      <c r="D26" s="37">
        <f t="shared" si="0"/>
        <v>0</v>
      </c>
      <c r="E26" s="37"/>
      <c r="F26" s="37"/>
      <c r="G26" s="37"/>
      <c r="H26" s="37"/>
      <c r="I26" s="37"/>
      <c r="J26" s="35"/>
      <c r="K26" s="35" t="s">
        <v>191</v>
      </c>
      <c r="L26" s="38" t="s">
        <v>289</v>
      </c>
      <c r="M26" s="37">
        <f t="shared" si="1"/>
        <v>0</v>
      </c>
      <c r="N26" s="37"/>
      <c r="O26" s="37"/>
      <c r="P26" s="37"/>
      <c r="Q26" s="37"/>
      <c r="R26" s="37"/>
    </row>
    <row r="27" spans="1:18">
      <c r="A27" s="35"/>
      <c r="B27" s="35" t="s">
        <v>166</v>
      </c>
      <c r="C27" s="38" t="s">
        <v>290</v>
      </c>
      <c r="D27" s="37">
        <f t="shared" si="0"/>
        <v>0</v>
      </c>
      <c r="E27" s="37"/>
      <c r="F27" s="37"/>
      <c r="G27" s="37"/>
      <c r="H27" s="37"/>
      <c r="I27" s="37"/>
      <c r="J27" s="35"/>
      <c r="K27" s="35" t="s">
        <v>193</v>
      </c>
      <c r="L27" s="38" t="s">
        <v>291</v>
      </c>
      <c r="M27" s="37">
        <f t="shared" si="1"/>
        <v>15.6</v>
      </c>
      <c r="N27" s="37">
        <v>0.6</v>
      </c>
      <c r="O27" s="37">
        <v>15</v>
      </c>
      <c r="P27" s="37"/>
      <c r="Q27" s="37"/>
      <c r="R27" s="37"/>
    </row>
    <row r="28" spans="1:18">
      <c r="A28" s="35"/>
      <c r="B28" s="35" t="s">
        <v>193</v>
      </c>
      <c r="C28" s="38" t="s">
        <v>292</v>
      </c>
      <c r="D28" s="37">
        <f t="shared" si="0"/>
        <v>0</v>
      </c>
      <c r="E28" s="37"/>
      <c r="F28" s="37"/>
      <c r="G28" s="37"/>
      <c r="H28" s="37"/>
      <c r="I28" s="37"/>
      <c r="J28" s="35"/>
      <c r="K28" s="35" t="s">
        <v>168</v>
      </c>
      <c r="L28" s="38" t="s">
        <v>293</v>
      </c>
      <c r="M28" s="37">
        <f t="shared" si="1"/>
        <v>35</v>
      </c>
      <c r="N28" s="37"/>
      <c r="O28" s="37">
        <v>35</v>
      </c>
      <c r="P28" s="37"/>
      <c r="Q28" s="37"/>
      <c r="R28" s="37"/>
    </row>
    <row r="29" spans="1:18">
      <c r="A29" s="35"/>
      <c r="B29" s="35" t="s">
        <v>168</v>
      </c>
      <c r="C29" s="38" t="s">
        <v>294</v>
      </c>
      <c r="D29" s="37">
        <f t="shared" si="0"/>
        <v>21.75</v>
      </c>
      <c r="E29" s="37"/>
      <c r="F29" s="37">
        <v>21.75</v>
      </c>
      <c r="G29" s="37"/>
      <c r="H29" s="37"/>
      <c r="I29" s="37"/>
      <c r="J29" s="35"/>
      <c r="K29" s="35" t="s">
        <v>170</v>
      </c>
      <c r="L29" s="38" t="s">
        <v>295</v>
      </c>
      <c r="M29" s="37">
        <f t="shared" si="1"/>
        <v>36.549999999999997</v>
      </c>
      <c r="N29" s="37">
        <v>1.55</v>
      </c>
      <c r="O29" s="37">
        <v>35</v>
      </c>
      <c r="P29" s="37"/>
      <c r="Q29" s="37"/>
      <c r="R29" s="37"/>
    </row>
    <row r="30" spans="1:18">
      <c r="A30" s="35"/>
      <c r="B30" s="35" t="s">
        <v>170</v>
      </c>
      <c r="C30" s="38" t="s">
        <v>296</v>
      </c>
      <c r="D30" s="37">
        <f t="shared" si="0"/>
        <v>0</v>
      </c>
      <c r="E30" s="37"/>
      <c r="F30" s="37"/>
      <c r="G30" s="37"/>
      <c r="H30" s="37"/>
      <c r="I30" s="37"/>
      <c r="J30" s="35"/>
      <c r="K30" s="35" t="s">
        <v>172</v>
      </c>
      <c r="L30" s="38" t="s">
        <v>297</v>
      </c>
      <c r="M30" s="37">
        <f t="shared" si="1"/>
        <v>0</v>
      </c>
      <c r="N30" s="37"/>
      <c r="O30" s="37"/>
      <c r="P30" s="37"/>
      <c r="Q30" s="37"/>
      <c r="R30" s="37"/>
    </row>
    <row r="31" spans="1:18">
      <c r="A31" s="35"/>
      <c r="B31" s="35" t="s">
        <v>186</v>
      </c>
      <c r="C31" s="38" t="s">
        <v>298</v>
      </c>
      <c r="D31" s="37">
        <f t="shared" si="0"/>
        <v>0</v>
      </c>
      <c r="E31" s="37"/>
      <c r="F31" s="37"/>
      <c r="G31" s="37"/>
      <c r="H31" s="37"/>
      <c r="I31" s="37"/>
      <c r="J31" s="35"/>
      <c r="K31" s="35" t="s">
        <v>174</v>
      </c>
      <c r="L31" s="38" t="s">
        <v>299</v>
      </c>
      <c r="M31" s="37">
        <f t="shared" si="1"/>
        <v>21</v>
      </c>
      <c r="N31" s="37"/>
      <c r="O31" s="37">
        <v>21</v>
      </c>
      <c r="P31" s="37"/>
      <c r="Q31" s="37"/>
      <c r="R31" s="37"/>
    </row>
    <row r="32" spans="1:18">
      <c r="A32" s="34" t="s">
        <v>300</v>
      </c>
      <c r="B32" s="34" t="s">
        <v>251</v>
      </c>
      <c r="C32" s="36" t="s">
        <v>301</v>
      </c>
      <c r="D32" s="37">
        <f t="shared" si="0"/>
        <v>0</v>
      </c>
      <c r="E32" s="37"/>
      <c r="F32" s="37"/>
      <c r="G32" s="37"/>
      <c r="H32" s="37"/>
      <c r="I32" s="37"/>
      <c r="J32" s="35"/>
      <c r="K32" s="35" t="s">
        <v>178</v>
      </c>
      <c r="L32" s="38" t="s">
        <v>302</v>
      </c>
      <c r="M32" s="37">
        <f t="shared" si="1"/>
        <v>8</v>
      </c>
      <c r="N32" s="37"/>
      <c r="O32" s="37">
        <v>8</v>
      </c>
      <c r="P32" s="37"/>
      <c r="Q32" s="37"/>
      <c r="R32" s="37"/>
    </row>
    <row r="33" spans="1:18">
      <c r="A33" s="35"/>
      <c r="B33" s="35" t="s">
        <v>162</v>
      </c>
      <c r="C33" s="38" t="s">
        <v>286</v>
      </c>
      <c r="D33" s="37">
        <f t="shared" si="0"/>
        <v>0</v>
      </c>
      <c r="E33" s="37"/>
      <c r="F33" s="37"/>
      <c r="G33" s="37"/>
      <c r="H33" s="37"/>
      <c r="I33" s="37"/>
      <c r="J33" s="35"/>
      <c r="K33" s="35" t="s">
        <v>180</v>
      </c>
      <c r="L33" s="38" t="s">
        <v>276</v>
      </c>
      <c r="M33" s="37">
        <f t="shared" si="1"/>
        <v>0</v>
      </c>
      <c r="N33" s="37"/>
      <c r="O33" s="37"/>
      <c r="P33" s="37"/>
      <c r="Q33" s="37"/>
      <c r="R33" s="37"/>
    </row>
    <row r="34" spans="1:18">
      <c r="A34" s="35"/>
      <c r="B34" s="35" t="s">
        <v>164</v>
      </c>
      <c r="C34" s="38" t="s">
        <v>288</v>
      </c>
      <c r="D34" s="37">
        <f t="shared" si="0"/>
        <v>0</v>
      </c>
      <c r="E34" s="37"/>
      <c r="F34" s="37"/>
      <c r="G34" s="37"/>
      <c r="H34" s="37"/>
      <c r="I34" s="37"/>
      <c r="J34" s="35"/>
      <c r="K34" s="35" t="s">
        <v>182</v>
      </c>
      <c r="L34" s="38" t="s">
        <v>279</v>
      </c>
      <c r="M34" s="37">
        <f t="shared" si="1"/>
        <v>32.9</v>
      </c>
      <c r="N34" s="37">
        <v>2.4</v>
      </c>
      <c r="O34" s="37">
        <v>30.5</v>
      </c>
      <c r="P34" s="37"/>
      <c r="Q34" s="37"/>
      <c r="R34" s="37"/>
    </row>
    <row r="35" spans="1:18">
      <c r="A35" s="35"/>
      <c r="B35" s="35" t="s">
        <v>166</v>
      </c>
      <c r="C35" s="38" t="s">
        <v>290</v>
      </c>
      <c r="D35" s="37">
        <f t="shared" si="0"/>
        <v>0</v>
      </c>
      <c r="E35" s="37"/>
      <c r="F35" s="37"/>
      <c r="G35" s="37"/>
      <c r="H35" s="37"/>
      <c r="I35" s="37"/>
      <c r="J35" s="35"/>
      <c r="K35" s="35" t="s">
        <v>184</v>
      </c>
      <c r="L35" s="38" t="s">
        <v>303</v>
      </c>
      <c r="M35" s="37">
        <f t="shared" si="1"/>
        <v>166</v>
      </c>
      <c r="N35" s="37"/>
      <c r="O35" s="37">
        <v>166</v>
      </c>
      <c r="P35" s="37"/>
      <c r="Q35" s="37"/>
      <c r="R35" s="37"/>
    </row>
    <row r="36" spans="1:18">
      <c r="A36" s="35"/>
      <c r="B36" s="35" t="s">
        <v>191</v>
      </c>
      <c r="C36" s="38" t="s">
        <v>294</v>
      </c>
      <c r="D36" s="37">
        <f t="shared" si="0"/>
        <v>0</v>
      </c>
      <c r="E36" s="37"/>
      <c r="F36" s="37"/>
      <c r="G36" s="37"/>
      <c r="H36" s="37"/>
      <c r="I36" s="37"/>
      <c r="J36" s="35"/>
      <c r="K36" s="35" t="s">
        <v>203</v>
      </c>
      <c r="L36" s="38" t="s">
        <v>267</v>
      </c>
      <c r="M36" s="37">
        <f t="shared" si="1"/>
        <v>0</v>
      </c>
      <c r="N36" s="37"/>
      <c r="O36" s="37"/>
      <c r="P36" s="37"/>
      <c r="Q36" s="37"/>
      <c r="R36" s="37"/>
    </row>
    <row r="37" spans="1:18">
      <c r="A37" s="35"/>
      <c r="B37" s="35" t="s">
        <v>193</v>
      </c>
      <c r="C37" s="38" t="s">
        <v>296</v>
      </c>
      <c r="D37" s="37">
        <f t="shared" si="0"/>
        <v>0</v>
      </c>
      <c r="E37" s="37"/>
      <c r="F37" s="37"/>
      <c r="G37" s="37"/>
      <c r="H37" s="37"/>
      <c r="I37" s="37"/>
      <c r="J37" s="35"/>
      <c r="K37" s="35" t="s">
        <v>205</v>
      </c>
      <c r="L37" s="38" t="s">
        <v>269</v>
      </c>
      <c r="M37" s="37">
        <f t="shared" si="1"/>
        <v>13.9</v>
      </c>
      <c r="N37" s="37">
        <v>0.9</v>
      </c>
      <c r="O37" s="37">
        <v>13</v>
      </c>
      <c r="P37" s="37"/>
      <c r="Q37" s="37"/>
      <c r="R37" s="37"/>
    </row>
    <row r="38" spans="1:18">
      <c r="A38" s="35"/>
      <c r="B38" s="35" t="s">
        <v>186</v>
      </c>
      <c r="C38" s="38" t="s">
        <v>298</v>
      </c>
      <c r="D38" s="37">
        <f t="shared" si="0"/>
        <v>0</v>
      </c>
      <c r="E38" s="37"/>
      <c r="F38" s="37"/>
      <c r="G38" s="37"/>
      <c r="H38" s="37"/>
      <c r="I38" s="37"/>
      <c r="J38" s="35"/>
      <c r="K38" s="35" t="s">
        <v>207</v>
      </c>
      <c r="L38" s="38" t="s">
        <v>275</v>
      </c>
      <c r="M38" s="37">
        <f t="shared" si="1"/>
        <v>3</v>
      </c>
      <c r="N38" s="37"/>
      <c r="O38" s="37">
        <v>3</v>
      </c>
      <c r="P38" s="37"/>
      <c r="Q38" s="37"/>
      <c r="R38" s="37"/>
    </row>
    <row r="39" spans="1:18">
      <c r="A39" s="34" t="s">
        <v>304</v>
      </c>
      <c r="B39" s="34" t="s">
        <v>251</v>
      </c>
      <c r="C39" s="36" t="s">
        <v>305</v>
      </c>
      <c r="D39" s="37">
        <f t="shared" si="0"/>
        <v>0</v>
      </c>
      <c r="E39" s="37"/>
      <c r="F39" s="37"/>
      <c r="G39" s="37"/>
      <c r="H39" s="37"/>
      <c r="I39" s="37"/>
      <c r="J39" s="35"/>
      <c r="K39" s="35" t="s">
        <v>209</v>
      </c>
      <c r="L39" s="38" t="s">
        <v>306</v>
      </c>
      <c r="M39" s="37">
        <f t="shared" si="1"/>
        <v>0</v>
      </c>
      <c r="N39" s="37"/>
      <c r="O39" s="37"/>
      <c r="P39" s="37"/>
      <c r="Q39" s="37"/>
      <c r="R39" s="37"/>
    </row>
    <row r="40" spans="1:18">
      <c r="A40" s="35"/>
      <c r="B40" s="35" t="s">
        <v>162</v>
      </c>
      <c r="C40" s="38" t="s">
        <v>98</v>
      </c>
      <c r="D40" s="37">
        <f t="shared" si="0"/>
        <v>0</v>
      </c>
      <c r="E40" s="37"/>
      <c r="F40" s="37"/>
      <c r="G40" s="37"/>
      <c r="H40" s="37"/>
      <c r="I40" s="37"/>
      <c r="J40" s="35"/>
      <c r="K40" s="35" t="s">
        <v>211</v>
      </c>
      <c r="L40" s="38" t="s">
        <v>307</v>
      </c>
      <c r="M40" s="37">
        <f t="shared" si="1"/>
        <v>0</v>
      </c>
      <c r="N40" s="37"/>
      <c r="O40" s="37"/>
      <c r="P40" s="37"/>
      <c r="Q40" s="37"/>
      <c r="R40" s="37"/>
    </row>
    <row r="41" spans="1:18">
      <c r="A41" s="35"/>
      <c r="B41" s="35" t="s">
        <v>164</v>
      </c>
      <c r="C41" s="38" t="s">
        <v>99</v>
      </c>
      <c r="D41" s="37">
        <f t="shared" si="0"/>
        <v>0</v>
      </c>
      <c r="E41" s="37"/>
      <c r="F41" s="37"/>
      <c r="G41" s="37"/>
      <c r="H41" s="37"/>
      <c r="I41" s="37"/>
      <c r="J41" s="35"/>
      <c r="K41" s="35" t="s">
        <v>213</v>
      </c>
      <c r="L41" s="38" t="s">
        <v>308</v>
      </c>
      <c r="M41" s="37">
        <f t="shared" si="1"/>
        <v>0</v>
      </c>
      <c r="N41" s="37"/>
      <c r="O41" s="37"/>
      <c r="P41" s="37"/>
      <c r="Q41" s="37"/>
      <c r="R41" s="37"/>
    </row>
    <row r="42" spans="1:18">
      <c r="A42" s="35"/>
      <c r="B42" s="35" t="s">
        <v>186</v>
      </c>
      <c r="C42" s="38" t="s">
        <v>309</v>
      </c>
      <c r="D42" s="37">
        <f t="shared" si="0"/>
        <v>0</v>
      </c>
      <c r="E42" s="37"/>
      <c r="F42" s="37"/>
      <c r="G42" s="37"/>
      <c r="H42" s="37"/>
      <c r="I42" s="37"/>
      <c r="J42" s="35"/>
      <c r="K42" s="35" t="s">
        <v>215</v>
      </c>
      <c r="L42" s="38" t="s">
        <v>310</v>
      </c>
      <c r="M42" s="37">
        <f t="shared" si="1"/>
        <v>830.02</v>
      </c>
      <c r="N42" s="37"/>
      <c r="O42" s="37">
        <v>830.02</v>
      </c>
      <c r="P42" s="37"/>
      <c r="Q42" s="37"/>
      <c r="R42" s="37"/>
    </row>
    <row r="43" spans="1:18">
      <c r="A43" s="34" t="s">
        <v>311</v>
      </c>
      <c r="B43" s="34" t="s">
        <v>251</v>
      </c>
      <c r="C43" s="36" t="s">
        <v>312</v>
      </c>
      <c r="D43" s="37">
        <f t="shared" si="0"/>
        <v>0</v>
      </c>
      <c r="E43" s="37"/>
      <c r="F43" s="37"/>
      <c r="G43" s="37"/>
      <c r="H43" s="37"/>
      <c r="I43" s="37"/>
      <c r="J43" s="35"/>
      <c r="K43" s="35" t="s">
        <v>217</v>
      </c>
      <c r="L43" s="38" t="s">
        <v>273</v>
      </c>
      <c r="M43" s="37">
        <f t="shared" si="1"/>
        <v>5</v>
      </c>
      <c r="N43" s="37"/>
      <c r="O43" s="37">
        <v>5</v>
      </c>
      <c r="P43" s="37"/>
      <c r="Q43" s="37"/>
      <c r="R43" s="37"/>
    </row>
    <row r="44" spans="1:18">
      <c r="A44" s="35"/>
      <c r="B44" s="35" t="s">
        <v>162</v>
      </c>
      <c r="C44" s="38" t="s">
        <v>313</v>
      </c>
      <c r="D44" s="37">
        <f t="shared" si="0"/>
        <v>0</v>
      </c>
      <c r="E44" s="37"/>
      <c r="F44" s="37"/>
      <c r="G44" s="37"/>
      <c r="H44" s="37"/>
      <c r="I44" s="37"/>
      <c r="J44" s="35"/>
      <c r="K44" s="35" t="s">
        <v>219</v>
      </c>
      <c r="L44" s="38" t="s">
        <v>314</v>
      </c>
      <c r="M44" s="37">
        <f t="shared" si="1"/>
        <v>0</v>
      </c>
      <c r="N44" s="37"/>
      <c r="O44" s="37"/>
      <c r="P44" s="37"/>
      <c r="Q44" s="37"/>
      <c r="R44" s="37"/>
    </row>
    <row r="45" spans="1:18">
      <c r="A45" s="35"/>
      <c r="B45" s="35" t="s">
        <v>164</v>
      </c>
      <c r="C45" s="38" t="s">
        <v>315</v>
      </c>
      <c r="D45" s="37">
        <f t="shared" si="0"/>
        <v>0</v>
      </c>
      <c r="E45" s="37"/>
      <c r="F45" s="37"/>
      <c r="G45" s="37"/>
      <c r="H45" s="37"/>
      <c r="I45" s="37"/>
      <c r="J45" s="35"/>
      <c r="K45" s="35" t="s">
        <v>221</v>
      </c>
      <c r="L45" s="38" t="s">
        <v>316</v>
      </c>
      <c r="M45" s="37">
        <f t="shared" si="1"/>
        <v>4.74</v>
      </c>
      <c r="N45" s="37">
        <v>4.74</v>
      </c>
      <c r="O45" s="37"/>
      <c r="P45" s="37"/>
      <c r="Q45" s="37"/>
      <c r="R45" s="37"/>
    </row>
    <row r="46" spans="1:18">
      <c r="A46" s="34" t="s">
        <v>317</v>
      </c>
      <c r="B46" s="34" t="s">
        <v>251</v>
      </c>
      <c r="C46" s="36" t="s">
        <v>318</v>
      </c>
      <c r="D46" s="37">
        <f t="shared" si="0"/>
        <v>0</v>
      </c>
      <c r="E46" s="37"/>
      <c r="F46" s="37"/>
      <c r="G46" s="37"/>
      <c r="H46" s="37"/>
      <c r="I46" s="37"/>
      <c r="J46" s="35"/>
      <c r="K46" s="35" t="s">
        <v>223</v>
      </c>
      <c r="L46" s="38" t="s">
        <v>278</v>
      </c>
      <c r="M46" s="37">
        <f t="shared" si="1"/>
        <v>1.92</v>
      </c>
      <c r="N46" s="37">
        <v>1.92</v>
      </c>
      <c r="O46" s="37"/>
      <c r="P46" s="37"/>
      <c r="Q46" s="37"/>
      <c r="R46" s="37"/>
    </row>
    <row r="47" spans="1:18">
      <c r="A47" s="35"/>
      <c r="B47" s="35" t="s">
        <v>162</v>
      </c>
      <c r="C47" s="38" t="s">
        <v>319</v>
      </c>
      <c r="D47" s="37">
        <f t="shared" si="0"/>
        <v>0</v>
      </c>
      <c r="E47" s="37"/>
      <c r="F47" s="37"/>
      <c r="G47" s="37"/>
      <c r="H47" s="37"/>
      <c r="I47" s="37"/>
      <c r="J47" s="35"/>
      <c r="K47" s="35" t="s">
        <v>225</v>
      </c>
      <c r="L47" s="38" t="s">
        <v>320</v>
      </c>
      <c r="M47" s="37">
        <f t="shared" si="1"/>
        <v>10.76</v>
      </c>
      <c r="N47" s="37">
        <v>9.7799999999999994</v>
      </c>
      <c r="O47" s="37">
        <v>0.98</v>
      </c>
      <c r="P47" s="37"/>
      <c r="Q47" s="37"/>
      <c r="R47" s="37"/>
    </row>
    <row r="48" spans="1:18">
      <c r="A48" s="35"/>
      <c r="B48" s="35" t="s">
        <v>164</v>
      </c>
      <c r="C48" s="38" t="s">
        <v>321</v>
      </c>
      <c r="D48" s="37">
        <f t="shared" si="0"/>
        <v>0</v>
      </c>
      <c r="E48" s="37"/>
      <c r="F48" s="37"/>
      <c r="G48" s="37"/>
      <c r="H48" s="37"/>
      <c r="I48" s="37"/>
      <c r="J48" s="35"/>
      <c r="K48" s="35" t="s">
        <v>227</v>
      </c>
      <c r="L48" s="38" t="s">
        <v>322</v>
      </c>
      <c r="M48" s="37">
        <f t="shared" si="1"/>
        <v>0</v>
      </c>
      <c r="N48" s="37"/>
      <c r="O48" s="37"/>
      <c r="P48" s="37"/>
      <c r="Q48" s="37"/>
      <c r="R48" s="37"/>
    </row>
    <row r="49" spans="1:18">
      <c r="A49" s="35"/>
      <c r="B49" s="35" t="s">
        <v>186</v>
      </c>
      <c r="C49" s="38" t="s">
        <v>323</v>
      </c>
      <c r="D49" s="37">
        <f t="shared" si="0"/>
        <v>0</v>
      </c>
      <c r="E49" s="37"/>
      <c r="F49" s="37"/>
      <c r="G49" s="37"/>
      <c r="H49" s="37"/>
      <c r="I49" s="37"/>
      <c r="J49" s="35"/>
      <c r="K49" s="35" t="s">
        <v>186</v>
      </c>
      <c r="L49" s="38" t="s">
        <v>281</v>
      </c>
      <c r="M49" s="37">
        <f t="shared" si="1"/>
        <v>3.56</v>
      </c>
      <c r="N49" s="37">
        <v>0.06</v>
      </c>
      <c r="O49" s="37">
        <v>3.5</v>
      </c>
      <c r="P49" s="37"/>
      <c r="Q49" s="37"/>
      <c r="R49" s="37"/>
    </row>
    <row r="50" spans="1:18">
      <c r="A50" s="34" t="s">
        <v>324</v>
      </c>
      <c r="B50" s="35" t="s">
        <v>251</v>
      </c>
      <c r="C50" s="36" t="s">
        <v>325</v>
      </c>
      <c r="D50" s="37">
        <f t="shared" si="0"/>
        <v>0</v>
      </c>
      <c r="E50" s="37"/>
      <c r="F50" s="37"/>
      <c r="G50" s="37"/>
      <c r="H50" s="37"/>
      <c r="I50" s="37"/>
      <c r="J50" s="34" t="s">
        <v>326</v>
      </c>
      <c r="K50" s="34" t="s">
        <v>251</v>
      </c>
      <c r="L50" s="36" t="s">
        <v>100</v>
      </c>
      <c r="M50" s="37">
        <f t="shared" si="1"/>
        <v>0</v>
      </c>
      <c r="N50" s="37"/>
      <c r="O50" s="37"/>
      <c r="P50" s="37"/>
      <c r="Q50" s="37"/>
      <c r="R50" s="37"/>
    </row>
    <row r="51" spans="1:18">
      <c r="A51" s="35"/>
      <c r="B51" s="35" t="s">
        <v>162</v>
      </c>
      <c r="C51" s="38" t="s">
        <v>327</v>
      </c>
      <c r="D51" s="37">
        <f t="shared" si="0"/>
        <v>0</v>
      </c>
      <c r="E51" s="37"/>
      <c r="F51" s="37"/>
      <c r="G51" s="37"/>
      <c r="H51" s="37"/>
      <c r="I51" s="37"/>
      <c r="J51" s="35"/>
      <c r="K51" s="35" t="s">
        <v>162</v>
      </c>
      <c r="L51" s="38" t="s">
        <v>328</v>
      </c>
      <c r="M51" s="37">
        <f t="shared" si="1"/>
        <v>0</v>
      </c>
      <c r="N51" s="37"/>
      <c r="O51" s="37"/>
      <c r="P51" s="37"/>
      <c r="Q51" s="37"/>
      <c r="R51" s="37"/>
    </row>
    <row r="52" spans="1:18">
      <c r="A52" s="35"/>
      <c r="B52" s="35" t="s">
        <v>164</v>
      </c>
      <c r="C52" s="38" t="s">
        <v>329</v>
      </c>
      <c r="D52" s="37">
        <f t="shared" si="0"/>
        <v>0</v>
      </c>
      <c r="E52" s="37"/>
      <c r="F52" s="37"/>
      <c r="G52" s="37"/>
      <c r="H52" s="37"/>
      <c r="I52" s="37"/>
      <c r="J52" s="35"/>
      <c r="K52" s="35" t="s">
        <v>164</v>
      </c>
      <c r="L52" s="38" t="s">
        <v>330</v>
      </c>
      <c r="M52" s="37">
        <f t="shared" si="1"/>
        <v>0</v>
      </c>
      <c r="N52" s="37"/>
      <c r="O52" s="37"/>
      <c r="P52" s="37"/>
      <c r="Q52" s="37"/>
      <c r="R52" s="37"/>
    </row>
    <row r="53" spans="1:18">
      <c r="A53" s="34" t="s">
        <v>331</v>
      </c>
      <c r="B53" s="34" t="s">
        <v>251</v>
      </c>
      <c r="C53" s="36" t="s">
        <v>100</v>
      </c>
      <c r="D53" s="37">
        <f t="shared" si="0"/>
        <v>0</v>
      </c>
      <c r="E53" s="37"/>
      <c r="F53" s="37"/>
      <c r="G53" s="37"/>
      <c r="H53" s="37"/>
      <c r="I53" s="37"/>
      <c r="J53" s="35"/>
      <c r="K53" s="35" t="s">
        <v>166</v>
      </c>
      <c r="L53" s="38" t="s">
        <v>332</v>
      </c>
      <c r="M53" s="37">
        <f t="shared" si="1"/>
        <v>0</v>
      </c>
      <c r="N53" s="37"/>
      <c r="O53" s="37"/>
      <c r="P53" s="37"/>
      <c r="Q53" s="37"/>
      <c r="R53" s="37"/>
    </row>
    <row r="54" spans="1:18">
      <c r="A54" s="35"/>
      <c r="B54" s="35" t="s">
        <v>162</v>
      </c>
      <c r="C54" s="38" t="s">
        <v>333</v>
      </c>
      <c r="D54" s="37">
        <f t="shared" si="0"/>
        <v>0</v>
      </c>
      <c r="E54" s="37"/>
      <c r="F54" s="37"/>
      <c r="G54" s="37"/>
      <c r="H54" s="37"/>
      <c r="I54" s="37"/>
      <c r="J54" s="35"/>
      <c r="K54" s="35" t="s">
        <v>191</v>
      </c>
      <c r="L54" s="38" t="s">
        <v>334</v>
      </c>
      <c r="M54" s="37">
        <f t="shared" si="1"/>
        <v>0</v>
      </c>
      <c r="N54" s="37"/>
      <c r="O54" s="37"/>
      <c r="P54" s="37"/>
      <c r="Q54" s="37"/>
      <c r="R54" s="37"/>
    </row>
    <row r="55" spans="1:18">
      <c r="A55" s="35"/>
      <c r="B55" s="35" t="s">
        <v>164</v>
      </c>
      <c r="C55" s="38" t="s">
        <v>335</v>
      </c>
      <c r="D55" s="37">
        <f t="shared" si="0"/>
        <v>0</v>
      </c>
      <c r="E55" s="37"/>
      <c r="F55" s="37"/>
      <c r="G55" s="37"/>
      <c r="H55" s="37"/>
      <c r="I55" s="37"/>
      <c r="J55" s="35"/>
      <c r="K55" s="35" t="s">
        <v>193</v>
      </c>
      <c r="L55" s="38" t="s">
        <v>336</v>
      </c>
      <c r="M55" s="37">
        <f t="shared" si="1"/>
        <v>0</v>
      </c>
      <c r="N55" s="37"/>
      <c r="O55" s="37"/>
      <c r="P55" s="37"/>
      <c r="Q55" s="37"/>
      <c r="R55" s="37"/>
    </row>
    <row r="56" spans="1:18">
      <c r="A56" s="35"/>
      <c r="B56" s="35" t="s">
        <v>166</v>
      </c>
      <c r="C56" s="38" t="s">
        <v>337</v>
      </c>
      <c r="D56" s="37">
        <f t="shared" si="0"/>
        <v>0</v>
      </c>
      <c r="E56" s="37"/>
      <c r="F56" s="37"/>
      <c r="G56" s="37"/>
      <c r="H56" s="37"/>
      <c r="I56" s="37"/>
      <c r="J56" s="35"/>
      <c r="K56" s="35" t="s">
        <v>168</v>
      </c>
      <c r="L56" s="38" t="s">
        <v>338</v>
      </c>
      <c r="M56" s="37">
        <f t="shared" si="1"/>
        <v>0</v>
      </c>
      <c r="N56" s="37"/>
      <c r="O56" s="37"/>
      <c r="P56" s="37"/>
      <c r="Q56" s="37"/>
      <c r="R56" s="37"/>
    </row>
    <row r="57" spans="1:18">
      <c r="A57" s="35"/>
      <c r="B57" s="35" t="s">
        <v>193</v>
      </c>
      <c r="C57" s="38" t="s">
        <v>339</v>
      </c>
      <c r="D57" s="37">
        <f t="shared" si="0"/>
        <v>0</v>
      </c>
      <c r="E57" s="37"/>
      <c r="F57" s="37"/>
      <c r="G57" s="37"/>
      <c r="H57" s="37"/>
      <c r="I57" s="37"/>
      <c r="J57" s="35"/>
      <c r="K57" s="35" t="s">
        <v>170</v>
      </c>
      <c r="L57" s="38" t="s">
        <v>340</v>
      </c>
      <c r="M57" s="37">
        <f t="shared" si="1"/>
        <v>0</v>
      </c>
      <c r="N57" s="37"/>
      <c r="O57" s="37"/>
      <c r="P57" s="37"/>
      <c r="Q57" s="37"/>
      <c r="R57" s="37"/>
    </row>
    <row r="58" spans="1:18">
      <c r="A58" s="35"/>
      <c r="B58" s="35" t="s">
        <v>186</v>
      </c>
      <c r="C58" s="38" t="s">
        <v>341</v>
      </c>
      <c r="D58" s="37">
        <f t="shared" si="0"/>
        <v>0</v>
      </c>
      <c r="E58" s="37"/>
      <c r="F58" s="37"/>
      <c r="G58" s="37"/>
      <c r="H58" s="37"/>
      <c r="I58" s="37"/>
      <c r="J58" s="35"/>
      <c r="K58" s="35" t="s">
        <v>172</v>
      </c>
      <c r="L58" s="38" t="s">
        <v>335</v>
      </c>
      <c r="M58" s="37">
        <f t="shared" si="1"/>
        <v>0</v>
      </c>
      <c r="N58" s="37"/>
      <c r="O58" s="37"/>
      <c r="P58" s="37"/>
      <c r="Q58" s="37"/>
      <c r="R58" s="37"/>
    </row>
    <row r="59" spans="1:18">
      <c r="A59" s="34" t="s">
        <v>342</v>
      </c>
      <c r="B59" s="34" t="s">
        <v>251</v>
      </c>
      <c r="C59" s="36" t="s">
        <v>343</v>
      </c>
      <c r="D59" s="37">
        <f t="shared" si="0"/>
        <v>0</v>
      </c>
      <c r="E59" s="37"/>
      <c r="F59" s="37"/>
      <c r="G59" s="37"/>
      <c r="H59" s="37"/>
      <c r="I59" s="37"/>
      <c r="J59" s="35"/>
      <c r="K59" s="35" t="s">
        <v>174</v>
      </c>
      <c r="L59" s="38" t="s">
        <v>344</v>
      </c>
      <c r="M59" s="37">
        <f t="shared" si="1"/>
        <v>0</v>
      </c>
      <c r="N59" s="37"/>
      <c r="O59" s="37"/>
      <c r="P59" s="37"/>
      <c r="Q59" s="37"/>
      <c r="R59" s="37"/>
    </row>
    <row r="60" spans="1:18">
      <c r="A60" s="35"/>
      <c r="B60" s="35" t="s">
        <v>164</v>
      </c>
      <c r="C60" s="38" t="s">
        <v>345</v>
      </c>
      <c r="D60" s="37">
        <f t="shared" si="0"/>
        <v>0</v>
      </c>
      <c r="E60" s="37"/>
      <c r="F60" s="37"/>
      <c r="G60" s="37"/>
      <c r="H60" s="37"/>
      <c r="I60" s="37"/>
      <c r="J60" s="35"/>
      <c r="K60" s="35" t="s">
        <v>176</v>
      </c>
      <c r="L60" s="38" t="s">
        <v>337</v>
      </c>
      <c r="M60" s="37">
        <f t="shared" si="1"/>
        <v>0</v>
      </c>
      <c r="N60" s="37"/>
      <c r="O60" s="37"/>
      <c r="P60" s="37"/>
      <c r="Q60" s="37"/>
      <c r="R60" s="37"/>
    </row>
    <row r="61" spans="1:18">
      <c r="A61" s="35"/>
      <c r="B61" s="35" t="s">
        <v>166</v>
      </c>
      <c r="C61" s="38" t="s">
        <v>346</v>
      </c>
      <c r="D61" s="37">
        <f t="shared" si="0"/>
        <v>0</v>
      </c>
      <c r="E61" s="37"/>
      <c r="F61" s="37"/>
      <c r="G61" s="37"/>
      <c r="H61" s="37"/>
      <c r="I61" s="37"/>
      <c r="J61" s="35"/>
      <c r="K61" s="35" t="s">
        <v>186</v>
      </c>
      <c r="L61" s="38" t="s">
        <v>347</v>
      </c>
      <c r="M61" s="37">
        <f t="shared" si="1"/>
        <v>0</v>
      </c>
      <c r="N61" s="37"/>
      <c r="O61" s="37"/>
      <c r="P61" s="37"/>
      <c r="Q61" s="37"/>
      <c r="R61" s="37"/>
    </row>
    <row r="62" spans="1:18">
      <c r="A62" s="34" t="s">
        <v>348</v>
      </c>
      <c r="B62" s="34" t="s">
        <v>251</v>
      </c>
      <c r="C62" s="36" t="s">
        <v>349</v>
      </c>
      <c r="D62" s="37">
        <f t="shared" si="0"/>
        <v>0</v>
      </c>
      <c r="E62" s="37"/>
      <c r="F62" s="37"/>
      <c r="G62" s="37"/>
      <c r="H62" s="37"/>
      <c r="I62" s="37"/>
      <c r="J62" s="34" t="s">
        <v>350</v>
      </c>
      <c r="K62" s="34" t="s">
        <v>251</v>
      </c>
      <c r="L62" s="36" t="s">
        <v>349</v>
      </c>
      <c r="M62" s="37">
        <f t="shared" si="1"/>
        <v>0</v>
      </c>
      <c r="N62" s="37"/>
      <c r="O62" s="37"/>
      <c r="P62" s="37"/>
      <c r="Q62" s="37"/>
      <c r="R62" s="37"/>
    </row>
    <row r="63" spans="1:18">
      <c r="A63" s="35"/>
      <c r="B63" s="35" t="s">
        <v>162</v>
      </c>
      <c r="C63" s="38" t="s">
        <v>351</v>
      </c>
      <c r="D63" s="37">
        <f t="shared" si="0"/>
        <v>0</v>
      </c>
      <c r="E63" s="37"/>
      <c r="F63" s="37"/>
      <c r="G63" s="37"/>
      <c r="H63" s="37"/>
      <c r="I63" s="37"/>
      <c r="J63" s="35"/>
      <c r="K63" s="35" t="s">
        <v>162</v>
      </c>
      <c r="L63" s="38" t="s">
        <v>351</v>
      </c>
      <c r="M63" s="37">
        <f t="shared" si="1"/>
        <v>0</v>
      </c>
      <c r="N63" s="37"/>
      <c r="O63" s="37"/>
      <c r="P63" s="37"/>
      <c r="Q63" s="37"/>
      <c r="R63" s="37"/>
    </row>
    <row r="64" spans="1:18">
      <c r="A64" s="35"/>
      <c r="B64" s="35" t="s">
        <v>164</v>
      </c>
      <c r="C64" s="38" t="s">
        <v>352</v>
      </c>
      <c r="D64" s="37">
        <f t="shared" si="0"/>
        <v>0</v>
      </c>
      <c r="E64" s="37"/>
      <c r="F64" s="37"/>
      <c r="G64" s="37"/>
      <c r="H64" s="37"/>
      <c r="I64" s="37"/>
      <c r="J64" s="35"/>
      <c r="K64" s="35" t="s">
        <v>164</v>
      </c>
      <c r="L64" s="38" t="s">
        <v>352</v>
      </c>
      <c r="M64" s="37">
        <f t="shared" si="1"/>
        <v>0</v>
      </c>
      <c r="N64" s="37"/>
      <c r="O64" s="37"/>
      <c r="P64" s="37"/>
      <c r="Q64" s="37"/>
      <c r="R64" s="37"/>
    </row>
    <row r="65" spans="1:18">
      <c r="A65" s="35"/>
      <c r="B65" s="35" t="s">
        <v>166</v>
      </c>
      <c r="C65" s="38" t="s">
        <v>353</v>
      </c>
      <c r="D65" s="37">
        <f t="shared" si="0"/>
        <v>0</v>
      </c>
      <c r="E65" s="37"/>
      <c r="F65" s="37"/>
      <c r="G65" s="37"/>
      <c r="H65" s="37"/>
      <c r="I65" s="37"/>
      <c r="J65" s="35"/>
      <c r="K65" s="35" t="s">
        <v>166</v>
      </c>
      <c r="L65" s="38" t="s">
        <v>353</v>
      </c>
      <c r="M65" s="37">
        <f t="shared" si="1"/>
        <v>0</v>
      </c>
      <c r="N65" s="37"/>
      <c r="O65" s="37"/>
      <c r="P65" s="37"/>
      <c r="Q65" s="37"/>
      <c r="R65" s="37"/>
    </row>
    <row r="66" spans="1:18">
      <c r="A66" s="35"/>
      <c r="B66" s="35" t="s">
        <v>191</v>
      </c>
      <c r="C66" s="38" t="s">
        <v>354</v>
      </c>
      <c r="D66" s="37">
        <f t="shared" si="0"/>
        <v>0</v>
      </c>
      <c r="E66" s="37"/>
      <c r="F66" s="37"/>
      <c r="G66" s="37"/>
      <c r="H66" s="37"/>
      <c r="I66" s="37"/>
      <c r="J66" s="35"/>
      <c r="K66" s="35" t="s">
        <v>191</v>
      </c>
      <c r="L66" s="38" t="s">
        <v>354</v>
      </c>
      <c r="M66" s="37">
        <f t="shared" si="1"/>
        <v>0</v>
      </c>
      <c r="N66" s="37"/>
      <c r="O66" s="37"/>
      <c r="P66" s="37"/>
      <c r="Q66" s="37"/>
      <c r="R66" s="37"/>
    </row>
    <row r="67" spans="1:18">
      <c r="A67" s="34" t="s">
        <v>355</v>
      </c>
      <c r="B67" s="34" t="s">
        <v>251</v>
      </c>
      <c r="C67" s="36" t="s">
        <v>356</v>
      </c>
      <c r="D67" s="37">
        <f t="shared" si="0"/>
        <v>0</v>
      </c>
      <c r="E67" s="37"/>
      <c r="F67" s="37"/>
      <c r="G67" s="37"/>
      <c r="H67" s="37"/>
      <c r="I67" s="37"/>
      <c r="J67" s="34" t="s">
        <v>357</v>
      </c>
      <c r="K67" s="34" t="s">
        <v>251</v>
      </c>
      <c r="L67" s="36" t="s">
        <v>358</v>
      </c>
      <c r="M67" s="37">
        <f t="shared" si="1"/>
        <v>0</v>
      </c>
      <c r="N67" s="37"/>
      <c r="O67" s="37"/>
      <c r="P67" s="37"/>
      <c r="Q67" s="37"/>
      <c r="R67" s="37"/>
    </row>
    <row r="68" spans="1:18">
      <c r="A68" s="35"/>
      <c r="B68" s="35" t="s">
        <v>162</v>
      </c>
      <c r="C68" s="38" t="s">
        <v>359</v>
      </c>
      <c r="D68" s="37">
        <f t="shared" si="0"/>
        <v>0</v>
      </c>
      <c r="E68" s="37"/>
      <c r="F68" s="37"/>
      <c r="G68" s="37"/>
      <c r="H68" s="37"/>
      <c r="I68" s="37"/>
      <c r="J68" s="35"/>
      <c r="K68" s="35" t="s">
        <v>162</v>
      </c>
      <c r="L68" s="38" t="s">
        <v>360</v>
      </c>
      <c r="M68" s="37">
        <f t="shared" si="1"/>
        <v>0</v>
      </c>
      <c r="N68" s="37"/>
      <c r="O68" s="37"/>
      <c r="P68" s="37"/>
      <c r="Q68" s="37"/>
      <c r="R68" s="37"/>
    </row>
    <row r="69" spans="1:18">
      <c r="A69" s="35"/>
      <c r="B69" s="35" t="s">
        <v>164</v>
      </c>
      <c r="C69" s="38" t="s">
        <v>361</v>
      </c>
      <c r="D69" s="37">
        <f t="shared" si="0"/>
        <v>0</v>
      </c>
      <c r="E69" s="37"/>
      <c r="F69" s="37"/>
      <c r="G69" s="37"/>
      <c r="H69" s="37"/>
      <c r="I69" s="37"/>
      <c r="J69" s="35"/>
      <c r="K69" s="35" t="s">
        <v>164</v>
      </c>
      <c r="L69" s="38" t="s">
        <v>362</v>
      </c>
      <c r="M69" s="37">
        <f t="shared" si="1"/>
        <v>0</v>
      </c>
      <c r="N69" s="37"/>
      <c r="O69" s="37"/>
      <c r="P69" s="37"/>
      <c r="Q69" s="37"/>
      <c r="R69" s="37"/>
    </row>
    <row r="70" spans="1:18">
      <c r="A70" s="34" t="s">
        <v>363</v>
      </c>
      <c r="B70" s="34" t="s">
        <v>251</v>
      </c>
      <c r="C70" s="36" t="s">
        <v>364</v>
      </c>
      <c r="D70" s="37">
        <f t="shared" si="0"/>
        <v>0</v>
      </c>
      <c r="E70" s="37"/>
      <c r="F70" s="37"/>
      <c r="G70" s="37"/>
      <c r="H70" s="37"/>
      <c r="I70" s="37"/>
      <c r="J70" s="35"/>
      <c r="K70" s="35" t="s">
        <v>166</v>
      </c>
      <c r="L70" s="38" t="s">
        <v>365</v>
      </c>
      <c r="M70" s="37">
        <f t="shared" si="1"/>
        <v>0</v>
      </c>
      <c r="N70" s="37"/>
      <c r="O70" s="37"/>
      <c r="P70" s="37"/>
      <c r="Q70" s="37"/>
      <c r="R70" s="37"/>
    </row>
    <row r="71" spans="1:18">
      <c r="A71" s="35"/>
      <c r="B71" s="35" t="s">
        <v>162</v>
      </c>
      <c r="C71" s="38" t="s">
        <v>366</v>
      </c>
      <c r="D71" s="37">
        <f t="shared" si="0"/>
        <v>0</v>
      </c>
      <c r="E71" s="37"/>
      <c r="F71" s="37"/>
      <c r="G71" s="37"/>
      <c r="H71" s="37"/>
      <c r="I71" s="37"/>
      <c r="J71" s="35"/>
      <c r="K71" s="35" t="s">
        <v>193</v>
      </c>
      <c r="L71" s="38" t="s">
        <v>288</v>
      </c>
      <c r="M71" s="37">
        <f t="shared" si="1"/>
        <v>0</v>
      </c>
      <c r="N71" s="37"/>
      <c r="O71" s="37"/>
      <c r="P71" s="37"/>
      <c r="Q71" s="37"/>
      <c r="R71" s="37"/>
    </row>
    <row r="72" spans="1:18">
      <c r="A72" s="35"/>
      <c r="B72" s="35" t="s">
        <v>164</v>
      </c>
      <c r="C72" s="38" t="s">
        <v>367</v>
      </c>
      <c r="D72" s="37">
        <f t="shared" si="0"/>
        <v>0</v>
      </c>
      <c r="E72" s="37"/>
      <c r="F72" s="37"/>
      <c r="G72" s="37"/>
      <c r="H72" s="37"/>
      <c r="I72" s="37"/>
      <c r="J72" s="35"/>
      <c r="K72" s="35" t="s">
        <v>168</v>
      </c>
      <c r="L72" s="38" t="s">
        <v>296</v>
      </c>
      <c r="M72" s="37">
        <f t="shared" si="1"/>
        <v>0</v>
      </c>
      <c r="N72" s="37"/>
      <c r="O72" s="37"/>
      <c r="P72" s="37"/>
      <c r="Q72" s="37"/>
      <c r="R72" s="37"/>
    </row>
    <row r="73" spans="1:18">
      <c r="A73" s="35"/>
      <c r="B73" s="35" t="s">
        <v>166</v>
      </c>
      <c r="C73" s="38" t="s">
        <v>368</v>
      </c>
      <c r="D73" s="37">
        <f t="shared" ref="D73:D114" si="2">E73+F73</f>
        <v>0</v>
      </c>
      <c r="E73" s="37"/>
      <c r="F73" s="37"/>
      <c r="G73" s="37"/>
      <c r="H73" s="37"/>
      <c r="I73" s="37"/>
      <c r="J73" s="35"/>
      <c r="K73" s="35" t="s">
        <v>170</v>
      </c>
      <c r="L73" s="38" t="s">
        <v>369</v>
      </c>
      <c r="M73" s="37">
        <f t="shared" si="1"/>
        <v>0</v>
      </c>
      <c r="N73" s="37"/>
      <c r="O73" s="37"/>
      <c r="P73" s="37"/>
      <c r="Q73" s="37"/>
      <c r="R73" s="37"/>
    </row>
    <row r="74" spans="1:18">
      <c r="A74" s="35"/>
      <c r="B74" s="35" t="s">
        <v>191</v>
      </c>
      <c r="C74" s="38" t="s">
        <v>370</v>
      </c>
      <c r="D74" s="37">
        <f t="shared" si="2"/>
        <v>0</v>
      </c>
      <c r="E74" s="37"/>
      <c r="F74" s="37"/>
      <c r="G74" s="37"/>
      <c r="H74" s="37"/>
      <c r="I74" s="37"/>
      <c r="J74" s="35"/>
      <c r="K74" s="35" t="s">
        <v>172</v>
      </c>
      <c r="L74" s="38" t="s">
        <v>371</v>
      </c>
      <c r="M74" s="37">
        <f t="shared" ref="M74:M114" si="3">N74+O74</f>
        <v>0</v>
      </c>
      <c r="N74" s="37"/>
      <c r="O74" s="37"/>
      <c r="P74" s="37"/>
      <c r="Q74" s="37"/>
      <c r="R74" s="37"/>
    </row>
    <row r="75" spans="1:18">
      <c r="A75" s="34" t="s">
        <v>372</v>
      </c>
      <c r="B75" s="34" t="s">
        <v>251</v>
      </c>
      <c r="C75" s="36" t="s">
        <v>373</v>
      </c>
      <c r="D75" s="37">
        <f t="shared" si="2"/>
        <v>0</v>
      </c>
      <c r="E75" s="37"/>
      <c r="F75" s="37"/>
      <c r="G75" s="37"/>
      <c r="H75" s="37"/>
      <c r="I75" s="37"/>
      <c r="J75" s="35"/>
      <c r="K75" s="35" t="s">
        <v>182</v>
      </c>
      <c r="L75" s="38" t="s">
        <v>290</v>
      </c>
      <c r="M75" s="37">
        <f t="shared" si="3"/>
        <v>0</v>
      </c>
      <c r="N75" s="37"/>
      <c r="O75" s="37"/>
      <c r="P75" s="37"/>
      <c r="Q75" s="37"/>
      <c r="R75" s="37"/>
    </row>
    <row r="76" spans="1:18">
      <c r="A76" s="35"/>
      <c r="B76" s="35" t="s">
        <v>162</v>
      </c>
      <c r="C76" s="38" t="s">
        <v>374</v>
      </c>
      <c r="D76" s="37">
        <f t="shared" si="2"/>
        <v>0</v>
      </c>
      <c r="E76" s="37"/>
      <c r="F76" s="37"/>
      <c r="G76" s="37"/>
      <c r="H76" s="37"/>
      <c r="I76" s="37"/>
      <c r="J76" s="35"/>
      <c r="K76" s="35" t="s">
        <v>375</v>
      </c>
      <c r="L76" s="38" t="s">
        <v>376</v>
      </c>
      <c r="M76" s="37">
        <f t="shared" si="3"/>
        <v>0</v>
      </c>
      <c r="N76" s="37"/>
      <c r="O76" s="37"/>
      <c r="P76" s="37"/>
      <c r="Q76" s="37"/>
      <c r="R76" s="37"/>
    </row>
    <row r="77" spans="1:18">
      <c r="A77" s="35"/>
      <c r="B77" s="35" t="s">
        <v>164</v>
      </c>
      <c r="C77" s="38" t="s">
        <v>377</v>
      </c>
      <c r="D77" s="37">
        <f t="shared" si="2"/>
        <v>0</v>
      </c>
      <c r="E77" s="37"/>
      <c r="F77" s="37"/>
      <c r="G77" s="37"/>
      <c r="H77" s="37"/>
      <c r="I77" s="37"/>
      <c r="J77" s="35"/>
      <c r="K77" s="35" t="s">
        <v>378</v>
      </c>
      <c r="L77" s="38" t="s">
        <v>379</v>
      </c>
      <c r="M77" s="37">
        <f t="shared" si="3"/>
        <v>0</v>
      </c>
      <c r="N77" s="37"/>
      <c r="O77" s="37"/>
      <c r="P77" s="37"/>
      <c r="Q77" s="37"/>
      <c r="R77" s="37"/>
    </row>
    <row r="78" spans="1:18">
      <c r="A78" s="34" t="s">
        <v>380</v>
      </c>
      <c r="B78" s="34" t="s">
        <v>251</v>
      </c>
      <c r="C78" s="36" t="s">
        <v>381</v>
      </c>
      <c r="D78" s="37">
        <f t="shared" si="2"/>
        <v>0</v>
      </c>
      <c r="E78" s="37"/>
      <c r="F78" s="37"/>
      <c r="G78" s="37"/>
      <c r="H78" s="37"/>
      <c r="I78" s="37"/>
      <c r="J78" s="35"/>
      <c r="K78" s="35" t="s">
        <v>382</v>
      </c>
      <c r="L78" s="38" t="s">
        <v>383</v>
      </c>
      <c r="M78" s="37">
        <f t="shared" si="3"/>
        <v>0</v>
      </c>
      <c r="N78" s="37"/>
      <c r="O78" s="37"/>
      <c r="P78" s="37"/>
      <c r="Q78" s="37"/>
      <c r="R78" s="37"/>
    </row>
    <row r="79" spans="1:18">
      <c r="A79" s="35"/>
      <c r="B79" s="35" t="s">
        <v>168</v>
      </c>
      <c r="C79" s="38" t="s">
        <v>384</v>
      </c>
      <c r="D79" s="37">
        <f t="shared" si="2"/>
        <v>0</v>
      </c>
      <c r="E79" s="37"/>
      <c r="F79" s="37"/>
      <c r="G79" s="37"/>
      <c r="H79" s="37"/>
      <c r="I79" s="37"/>
      <c r="J79" s="35"/>
      <c r="K79" s="35" t="s">
        <v>186</v>
      </c>
      <c r="L79" s="38" t="s">
        <v>385</v>
      </c>
      <c r="M79" s="37">
        <f t="shared" si="3"/>
        <v>0</v>
      </c>
      <c r="N79" s="37"/>
      <c r="O79" s="37"/>
      <c r="P79" s="37"/>
      <c r="Q79" s="37"/>
      <c r="R79" s="37"/>
    </row>
    <row r="80" spans="1:18">
      <c r="A80" s="35"/>
      <c r="B80" s="35" t="s">
        <v>170</v>
      </c>
      <c r="C80" s="38" t="s">
        <v>386</v>
      </c>
      <c r="D80" s="37">
        <f t="shared" si="2"/>
        <v>0</v>
      </c>
      <c r="E80" s="37"/>
      <c r="F80" s="37"/>
      <c r="G80" s="37"/>
      <c r="H80" s="37"/>
      <c r="I80" s="37"/>
      <c r="J80" s="34" t="s">
        <v>387</v>
      </c>
      <c r="K80" s="34" t="s">
        <v>251</v>
      </c>
      <c r="L80" s="36" t="s">
        <v>388</v>
      </c>
      <c r="M80" s="37">
        <f t="shared" si="3"/>
        <v>21.75</v>
      </c>
      <c r="N80" s="37">
        <f>SUM(N81:N96)</f>
        <v>0</v>
      </c>
      <c r="O80" s="37">
        <f>SUM(O81:O96)</f>
        <v>21.75</v>
      </c>
      <c r="P80" s="37"/>
      <c r="Q80" s="37"/>
      <c r="R80" s="37"/>
    </row>
    <row r="81" spans="1:18">
      <c r="A81" s="35"/>
      <c r="B81" s="35" t="s">
        <v>172</v>
      </c>
      <c r="C81" s="38" t="s">
        <v>389</v>
      </c>
      <c r="D81" s="37">
        <f t="shared" si="2"/>
        <v>0</v>
      </c>
      <c r="E81" s="37"/>
      <c r="F81" s="37"/>
      <c r="G81" s="37"/>
      <c r="H81" s="37"/>
      <c r="I81" s="37"/>
      <c r="J81" s="35"/>
      <c r="K81" s="35" t="s">
        <v>162</v>
      </c>
      <c r="L81" s="38" t="s">
        <v>360</v>
      </c>
      <c r="M81" s="37">
        <f t="shared" si="3"/>
        <v>0</v>
      </c>
      <c r="N81" s="37"/>
      <c r="O81" s="37"/>
      <c r="P81" s="37"/>
      <c r="Q81" s="37"/>
      <c r="R81" s="37"/>
    </row>
    <row r="82" spans="1:18">
      <c r="A82" s="35"/>
      <c r="B82" s="35" t="s">
        <v>186</v>
      </c>
      <c r="C82" s="38" t="s">
        <v>381</v>
      </c>
      <c r="D82" s="37">
        <f t="shared" si="2"/>
        <v>0</v>
      </c>
      <c r="E82" s="37"/>
      <c r="F82" s="37"/>
      <c r="G82" s="37"/>
      <c r="H82" s="37"/>
      <c r="I82" s="37"/>
      <c r="J82" s="35"/>
      <c r="K82" s="35" t="s">
        <v>164</v>
      </c>
      <c r="L82" s="38" t="s">
        <v>362</v>
      </c>
      <c r="M82" s="37">
        <f t="shared" si="3"/>
        <v>19.75</v>
      </c>
      <c r="N82" s="37"/>
      <c r="O82" s="37">
        <v>19.75</v>
      </c>
      <c r="P82" s="37"/>
      <c r="Q82" s="37"/>
      <c r="R82" s="37"/>
    </row>
    <row r="83" spans="1:18">
      <c r="A83" s="39"/>
      <c r="B83" s="39"/>
      <c r="C83" s="39"/>
      <c r="D83" s="37">
        <f t="shared" si="2"/>
        <v>0</v>
      </c>
      <c r="E83" s="37"/>
      <c r="F83" s="37"/>
      <c r="G83" s="37"/>
      <c r="H83" s="37"/>
      <c r="I83" s="37"/>
      <c r="J83" s="39"/>
      <c r="K83" s="39" t="s">
        <v>166</v>
      </c>
      <c r="L83" s="39" t="s">
        <v>365</v>
      </c>
      <c r="M83" s="37">
        <f t="shared" si="3"/>
        <v>2</v>
      </c>
      <c r="N83" s="37"/>
      <c r="O83" s="37">
        <v>2</v>
      </c>
      <c r="P83" s="37"/>
      <c r="Q83" s="37"/>
      <c r="R83" s="37"/>
    </row>
    <row r="84" spans="1:18">
      <c r="A84" s="39"/>
      <c r="B84" s="39"/>
      <c r="C84" s="39"/>
      <c r="D84" s="37">
        <f t="shared" si="2"/>
        <v>0</v>
      </c>
      <c r="E84" s="37"/>
      <c r="F84" s="37"/>
      <c r="G84" s="37"/>
      <c r="H84" s="37"/>
      <c r="I84" s="37"/>
      <c r="J84" s="39"/>
      <c r="K84" s="39" t="s">
        <v>193</v>
      </c>
      <c r="L84" s="39" t="s">
        <v>288</v>
      </c>
      <c r="M84" s="37">
        <f t="shared" si="3"/>
        <v>0</v>
      </c>
      <c r="N84" s="37"/>
      <c r="O84" s="37"/>
      <c r="P84" s="37"/>
      <c r="Q84" s="37"/>
      <c r="R84" s="37"/>
    </row>
    <row r="85" spans="1:18">
      <c r="A85" s="39"/>
      <c r="B85" s="39"/>
      <c r="C85" s="39"/>
      <c r="D85" s="37">
        <f t="shared" si="2"/>
        <v>0</v>
      </c>
      <c r="E85" s="37"/>
      <c r="F85" s="37"/>
      <c r="G85" s="37"/>
      <c r="H85" s="37"/>
      <c r="I85" s="37"/>
      <c r="J85" s="39"/>
      <c r="K85" s="39" t="s">
        <v>168</v>
      </c>
      <c r="L85" s="39" t="s">
        <v>296</v>
      </c>
      <c r="M85" s="37">
        <f t="shared" si="3"/>
        <v>0</v>
      </c>
      <c r="N85" s="37"/>
      <c r="O85" s="37"/>
      <c r="P85" s="37"/>
      <c r="Q85" s="37"/>
      <c r="R85" s="37"/>
    </row>
    <row r="86" spans="1:18">
      <c r="A86" s="39"/>
      <c r="B86" s="39"/>
      <c r="C86" s="39"/>
      <c r="D86" s="37">
        <f t="shared" si="2"/>
        <v>0</v>
      </c>
      <c r="E86" s="37"/>
      <c r="F86" s="37"/>
      <c r="G86" s="37"/>
      <c r="H86" s="37"/>
      <c r="I86" s="37"/>
      <c r="J86" s="39"/>
      <c r="K86" s="39" t="s">
        <v>170</v>
      </c>
      <c r="L86" s="39" t="s">
        <v>369</v>
      </c>
      <c r="M86" s="37">
        <f t="shared" si="3"/>
        <v>0</v>
      </c>
      <c r="N86" s="37"/>
      <c r="O86" s="37"/>
      <c r="P86" s="37"/>
      <c r="Q86" s="37"/>
      <c r="R86" s="37"/>
    </row>
    <row r="87" spans="1:18">
      <c r="A87" s="39"/>
      <c r="B87" s="39"/>
      <c r="C87" s="39"/>
      <c r="D87" s="37">
        <f t="shared" si="2"/>
        <v>0</v>
      </c>
      <c r="E87" s="37"/>
      <c r="F87" s="37"/>
      <c r="G87" s="37"/>
      <c r="H87" s="37"/>
      <c r="I87" s="37"/>
      <c r="J87" s="39"/>
      <c r="K87" s="39" t="s">
        <v>172</v>
      </c>
      <c r="L87" s="39" t="s">
        <v>371</v>
      </c>
      <c r="M87" s="37">
        <f t="shared" si="3"/>
        <v>0</v>
      </c>
      <c r="N87" s="37"/>
      <c r="O87" s="37"/>
      <c r="P87" s="37"/>
      <c r="Q87" s="37"/>
      <c r="R87" s="37"/>
    </row>
    <row r="88" spans="1:18">
      <c r="A88" s="39"/>
      <c r="B88" s="39"/>
      <c r="C88" s="39"/>
      <c r="D88" s="37">
        <f t="shared" si="2"/>
        <v>0</v>
      </c>
      <c r="E88" s="37"/>
      <c r="F88" s="37"/>
      <c r="G88" s="37"/>
      <c r="H88" s="37"/>
      <c r="I88" s="37"/>
      <c r="J88" s="39"/>
      <c r="K88" s="39" t="s">
        <v>174</v>
      </c>
      <c r="L88" s="39" t="s">
        <v>390</v>
      </c>
      <c r="M88" s="37">
        <f t="shared" si="3"/>
        <v>0</v>
      </c>
      <c r="N88" s="37"/>
      <c r="O88" s="37"/>
      <c r="P88" s="37"/>
      <c r="Q88" s="37"/>
      <c r="R88" s="37"/>
    </row>
    <row r="89" spans="1:18">
      <c r="A89" s="39"/>
      <c r="B89" s="39"/>
      <c r="C89" s="39"/>
      <c r="D89" s="37">
        <f t="shared" si="2"/>
        <v>0</v>
      </c>
      <c r="E89" s="37"/>
      <c r="F89" s="37"/>
      <c r="G89" s="37"/>
      <c r="H89" s="37"/>
      <c r="I89" s="37"/>
      <c r="J89" s="39"/>
      <c r="K89" s="39" t="s">
        <v>176</v>
      </c>
      <c r="L89" s="39" t="s">
        <v>391</v>
      </c>
      <c r="M89" s="37">
        <f t="shared" si="3"/>
        <v>0</v>
      </c>
      <c r="N89" s="37"/>
      <c r="O89" s="37"/>
      <c r="P89" s="37"/>
      <c r="Q89" s="37"/>
      <c r="R89" s="37"/>
    </row>
    <row r="90" spans="1:18">
      <c r="A90" s="39"/>
      <c r="B90" s="39"/>
      <c r="C90" s="39"/>
      <c r="D90" s="37">
        <f t="shared" si="2"/>
        <v>0</v>
      </c>
      <c r="E90" s="37"/>
      <c r="F90" s="37"/>
      <c r="G90" s="37"/>
      <c r="H90" s="37"/>
      <c r="I90" s="37"/>
      <c r="J90" s="39"/>
      <c r="K90" s="39" t="s">
        <v>178</v>
      </c>
      <c r="L90" s="39" t="s">
        <v>392</v>
      </c>
      <c r="M90" s="37">
        <f t="shared" si="3"/>
        <v>0</v>
      </c>
      <c r="N90" s="37"/>
      <c r="O90" s="37"/>
      <c r="P90" s="37"/>
      <c r="Q90" s="37"/>
      <c r="R90" s="37"/>
    </row>
    <row r="91" spans="1:18">
      <c r="A91" s="39"/>
      <c r="B91" s="39"/>
      <c r="C91" s="39"/>
      <c r="D91" s="37">
        <f t="shared" si="2"/>
        <v>0</v>
      </c>
      <c r="E91" s="37"/>
      <c r="F91" s="37"/>
      <c r="G91" s="37"/>
      <c r="H91" s="37"/>
      <c r="I91" s="37"/>
      <c r="J91" s="39"/>
      <c r="K91" s="39" t="s">
        <v>180</v>
      </c>
      <c r="L91" s="39" t="s">
        <v>393</v>
      </c>
      <c r="M91" s="37">
        <f t="shared" si="3"/>
        <v>0</v>
      </c>
      <c r="N91" s="37"/>
      <c r="O91" s="37"/>
      <c r="P91" s="37"/>
      <c r="Q91" s="37"/>
      <c r="R91" s="37"/>
    </row>
    <row r="92" spans="1:18">
      <c r="A92" s="39"/>
      <c r="B92" s="39"/>
      <c r="C92" s="39"/>
      <c r="D92" s="37">
        <f t="shared" si="2"/>
        <v>0</v>
      </c>
      <c r="E92" s="37"/>
      <c r="F92" s="37"/>
      <c r="G92" s="37"/>
      <c r="H92" s="37"/>
      <c r="I92" s="37"/>
      <c r="J92" s="39"/>
      <c r="K92" s="39" t="s">
        <v>182</v>
      </c>
      <c r="L92" s="39" t="s">
        <v>290</v>
      </c>
      <c r="M92" s="37">
        <f t="shared" si="3"/>
        <v>0</v>
      </c>
      <c r="N92" s="37"/>
      <c r="O92" s="37"/>
      <c r="P92" s="37"/>
      <c r="Q92" s="37"/>
      <c r="R92" s="37"/>
    </row>
    <row r="93" spans="1:18">
      <c r="A93" s="39"/>
      <c r="B93" s="39"/>
      <c r="C93" s="39"/>
      <c r="D93" s="37">
        <f t="shared" si="2"/>
        <v>0</v>
      </c>
      <c r="E93" s="37"/>
      <c r="F93" s="37"/>
      <c r="G93" s="37"/>
      <c r="H93" s="37"/>
      <c r="I93" s="37"/>
      <c r="J93" s="39"/>
      <c r="K93" s="39" t="s">
        <v>375</v>
      </c>
      <c r="L93" s="39" t="s">
        <v>376</v>
      </c>
      <c r="M93" s="37">
        <f t="shared" si="3"/>
        <v>0</v>
      </c>
      <c r="N93" s="37"/>
      <c r="O93" s="37"/>
      <c r="P93" s="37"/>
      <c r="Q93" s="37"/>
      <c r="R93" s="37"/>
    </row>
    <row r="94" spans="1:18">
      <c r="A94" s="39"/>
      <c r="B94" s="39"/>
      <c r="C94" s="39"/>
      <c r="D94" s="37">
        <f t="shared" si="2"/>
        <v>0</v>
      </c>
      <c r="E94" s="37"/>
      <c r="F94" s="37"/>
      <c r="G94" s="37"/>
      <c r="H94" s="37"/>
      <c r="I94" s="37"/>
      <c r="J94" s="39"/>
      <c r="K94" s="39" t="s">
        <v>378</v>
      </c>
      <c r="L94" s="39" t="s">
        <v>379</v>
      </c>
      <c r="M94" s="37">
        <f t="shared" si="3"/>
        <v>0</v>
      </c>
      <c r="N94" s="37"/>
      <c r="O94" s="37"/>
      <c r="P94" s="37"/>
      <c r="Q94" s="37"/>
      <c r="R94" s="37"/>
    </row>
    <row r="95" spans="1:18">
      <c r="A95" s="39"/>
      <c r="B95" s="39"/>
      <c r="C95" s="39"/>
      <c r="D95" s="37">
        <f t="shared" si="2"/>
        <v>0</v>
      </c>
      <c r="E95" s="37"/>
      <c r="F95" s="37"/>
      <c r="G95" s="37"/>
      <c r="H95" s="37"/>
      <c r="I95" s="37"/>
      <c r="J95" s="39"/>
      <c r="K95" s="39" t="s">
        <v>382</v>
      </c>
      <c r="L95" s="39" t="s">
        <v>383</v>
      </c>
      <c r="M95" s="37">
        <f t="shared" si="3"/>
        <v>0</v>
      </c>
      <c r="N95" s="37"/>
      <c r="O95" s="37"/>
      <c r="P95" s="37"/>
      <c r="Q95" s="37"/>
      <c r="R95" s="37"/>
    </row>
    <row r="96" spans="1:18">
      <c r="A96" s="39"/>
      <c r="B96" s="39"/>
      <c r="C96" s="39"/>
      <c r="D96" s="37">
        <f t="shared" si="2"/>
        <v>0</v>
      </c>
      <c r="E96" s="37"/>
      <c r="F96" s="37"/>
      <c r="G96" s="37"/>
      <c r="H96" s="37"/>
      <c r="I96" s="37"/>
      <c r="J96" s="39"/>
      <c r="K96" s="39" t="s">
        <v>186</v>
      </c>
      <c r="L96" s="39" t="s">
        <v>298</v>
      </c>
      <c r="M96" s="37">
        <f t="shared" si="3"/>
        <v>0</v>
      </c>
      <c r="N96" s="37"/>
      <c r="O96" s="37"/>
      <c r="P96" s="37"/>
      <c r="Q96" s="37"/>
      <c r="R96" s="37"/>
    </row>
    <row r="97" spans="1:18">
      <c r="A97" s="39"/>
      <c r="B97" s="39"/>
      <c r="C97" s="39"/>
      <c r="D97" s="37">
        <f t="shared" si="2"/>
        <v>0</v>
      </c>
      <c r="E97" s="37"/>
      <c r="F97" s="37"/>
      <c r="G97" s="37"/>
      <c r="H97" s="37"/>
      <c r="I97" s="37"/>
      <c r="J97" s="41" t="s">
        <v>394</v>
      </c>
      <c r="K97" s="41" t="s">
        <v>251</v>
      </c>
      <c r="L97" s="41" t="s">
        <v>395</v>
      </c>
      <c r="M97" s="37">
        <f t="shared" si="3"/>
        <v>0</v>
      </c>
      <c r="N97" s="37"/>
      <c r="O97" s="37"/>
      <c r="P97" s="37"/>
      <c r="Q97" s="37"/>
      <c r="R97" s="37"/>
    </row>
    <row r="98" spans="1:18">
      <c r="A98" s="39"/>
      <c r="B98" s="39"/>
      <c r="C98" s="39"/>
      <c r="D98" s="37">
        <f t="shared" si="2"/>
        <v>0</v>
      </c>
      <c r="E98" s="37"/>
      <c r="F98" s="37"/>
      <c r="G98" s="37"/>
      <c r="H98" s="37"/>
      <c r="I98" s="37"/>
      <c r="J98" s="39"/>
      <c r="K98" s="39" t="s">
        <v>162</v>
      </c>
      <c r="L98" s="39" t="s">
        <v>396</v>
      </c>
      <c r="M98" s="37">
        <f t="shared" si="3"/>
        <v>0</v>
      </c>
      <c r="N98" s="37"/>
      <c r="O98" s="37"/>
      <c r="P98" s="37"/>
      <c r="Q98" s="37"/>
      <c r="R98" s="37"/>
    </row>
    <row r="99" spans="1:18">
      <c r="A99" s="39"/>
      <c r="B99" s="39"/>
      <c r="C99" s="39"/>
      <c r="D99" s="37">
        <f t="shared" si="2"/>
        <v>0</v>
      </c>
      <c r="E99" s="37"/>
      <c r="F99" s="37"/>
      <c r="G99" s="37"/>
      <c r="H99" s="37"/>
      <c r="I99" s="37"/>
      <c r="J99" s="39"/>
      <c r="K99" s="39" t="s">
        <v>186</v>
      </c>
      <c r="L99" s="39" t="s">
        <v>323</v>
      </c>
      <c r="M99" s="37">
        <f t="shared" si="3"/>
        <v>0</v>
      </c>
      <c r="N99" s="37"/>
      <c r="O99" s="37"/>
      <c r="P99" s="37"/>
      <c r="Q99" s="37"/>
      <c r="R99" s="37"/>
    </row>
    <row r="100" spans="1:18">
      <c r="A100" s="39"/>
      <c r="B100" s="39"/>
      <c r="C100" s="39"/>
      <c r="D100" s="37">
        <f t="shared" si="2"/>
        <v>0</v>
      </c>
      <c r="E100" s="37"/>
      <c r="F100" s="37"/>
      <c r="G100" s="37"/>
      <c r="H100" s="37"/>
      <c r="I100" s="37"/>
      <c r="J100" s="41" t="s">
        <v>397</v>
      </c>
      <c r="K100" s="41" t="s">
        <v>251</v>
      </c>
      <c r="L100" s="41" t="s">
        <v>318</v>
      </c>
      <c r="M100" s="37">
        <f t="shared" si="3"/>
        <v>0</v>
      </c>
      <c r="N100" s="37"/>
      <c r="O100" s="37"/>
      <c r="P100" s="37"/>
      <c r="Q100" s="37"/>
      <c r="R100" s="37"/>
    </row>
    <row r="101" spans="1:18">
      <c r="A101" s="39"/>
      <c r="B101" s="39"/>
      <c r="C101" s="39"/>
      <c r="D101" s="37">
        <f t="shared" si="2"/>
        <v>0</v>
      </c>
      <c r="E101" s="37"/>
      <c r="F101" s="37"/>
      <c r="G101" s="37"/>
      <c r="H101" s="37"/>
      <c r="I101" s="37"/>
      <c r="J101" s="39"/>
      <c r="K101" s="39" t="s">
        <v>162</v>
      </c>
      <c r="L101" s="39" t="s">
        <v>396</v>
      </c>
      <c r="M101" s="37">
        <f t="shared" si="3"/>
        <v>0</v>
      </c>
      <c r="N101" s="37"/>
      <c r="O101" s="37"/>
      <c r="P101" s="37"/>
      <c r="Q101" s="37"/>
      <c r="R101" s="37"/>
    </row>
    <row r="102" spans="1:18">
      <c r="A102" s="39"/>
      <c r="B102" s="39"/>
      <c r="C102" s="39"/>
      <c r="D102" s="37">
        <f t="shared" si="2"/>
        <v>0</v>
      </c>
      <c r="E102" s="37"/>
      <c r="F102" s="37"/>
      <c r="G102" s="37"/>
      <c r="H102" s="37"/>
      <c r="I102" s="37"/>
      <c r="J102" s="39"/>
      <c r="K102" s="39" t="s">
        <v>166</v>
      </c>
      <c r="L102" s="39" t="s">
        <v>398</v>
      </c>
      <c r="M102" s="37">
        <f t="shared" si="3"/>
        <v>0</v>
      </c>
      <c r="N102" s="37"/>
      <c r="O102" s="37"/>
      <c r="P102" s="37"/>
      <c r="Q102" s="37"/>
      <c r="R102" s="37"/>
    </row>
    <row r="103" spans="1:18">
      <c r="A103" s="39"/>
      <c r="B103" s="39"/>
      <c r="C103" s="39"/>
      <c r="D103" s="37">
        <f t="shared" si="2"/>
        <v>0</v>
      </c>
      <c r="E103" s="37"/>
      <c r="F103" s="37"/>
      <c r="G103" s="37"/>
      <c r="H103" s="37"/>
      <c r="I103" s="37"/>
      <c r="J103" s="39"/>
      <c r="K103" s="39" t="s">
        <v>191</v>
      </c>
      <c r="L103" s="39" t="s">
        <v>319</v>
      </c>
      <c r="M103" s="37">
        <f t="shared" si="3"/>
        <v>0</v>
      </c>
      <c r="N103" s="37"/>
      <c r="O103" s="37"/>
      <c r="P103" s="37"/>
      <c r="Q103" s="37"/>
      <c r="R103" s="37"/>
    </row>
    <row r="104" spans="1:18">
      <c r="A104" s="39"/>
      <c r="B104" s="39"/>
      <c r="C104" s="39"/>
      <c r="D104" s="37">
        <f t="shared" si="2"/>
        <v>0</v>
      </c>
      <c r="E104" s="37"/>
      <c r="F104" s="37"/>
      <c r="G104" s="37"/>
      <c r="H104" s="37"/>
      <c r="I104" s="37"/>
      <c r="J104" s="39"/>
      <c r="K104" s="39" t="s">
        <v>193</v>
      </c>
      <c r="L104" s="39" t="s">
        <v>321</v>
      </c>
      <c r="M104" s="37">
        <f t="shared" si="3"/>
        <v>0</v>
      </c>
      <c r="N104" s="37"/>
      <c r="O104" s="37"/>
      <c r="P104" s="37"/>
      <c r="Q104" s="37"/>
      <c r="R104" s="37"/>
    </row>
    <row r="105" spans="1:18">
      <c r="A105" s="39"/>
      <c r="B105" s="39"/>
      <c r="C105" s="39"/>
      <c r="D105" s="37">
        <f t="shared" si="2"/>
        <v>0</v>
      </c>
      <c r="E105" s="37"/>
      <c r="F105" s="37"/>
      <c r="G105" s="37"/>
      <c r="H105" s="37"/>
      <c r="I105" s="37"/>
      <c r="J105" s="39"/>
      <c r="K105" s="39" t="s">
        <v>186</v>
      </c>
      <c r="L105" s="39" t="s">
        <v>323</v>
      </c>
      <c r="M105" s="37">
        <f t="shared" si="3"/>
        <v>0</v>
      </c>
      <c r="N105" s="37"/>
      <c r="O105" s="37"/>
      <c r="P105" s="37"/>
      <c r="Q105" s="37"/>
      <c r="R105" s="37"/>
    </row>
    <row r="106" spans="1:18">
      <c r="A106" s="39"/>
      <c r="B106" s="39"/>
      <c r="C106" s="39"/>
      <c r="D106" s="37">
        <f t="shared" si="2"/>
        <v>0</v>
      </c>
      <c r="E106" s="37"/>
      <c r="F106" s="37"/>
      <c r="G106" s="37"/>
      <c r="H106" s="37"/>
      <c r="I106" s="37"/>
      <c r="J106" s="41" t="s">
        <v>399</v>
      </c>
      <c r="K106" s="41" t="s">
        <v>251</v>
      </c>
      <c r="L106" s="41" t="s">
        <v>343</v>
      </c>
      <c r="M106" s="37">
        <f t="shared" si="3"/>
        <v>0</v>
      </c>
      <c r="N106" s="37"/>
      <c r="O106" s="37"/>
      <c r="P106" s="37"/>
      <c r="Q106" s="37"/>
      <c r="R106" s="37"/>
    </row>
    <row r="107" spans="1:18">
      <c r="A107" s="39"/>
      <c r="B107" s="39"/>
      <c r="C107" s="39"/>
      <c r="D107" s="37">
        <f t="shared" si="2"/>
        <v>0</v>
      </c>
      <c r="E107" s="37"/>
      <c r="F107" s="37"/>
      <c r="G107" s="37"/>
      <c r="H107" s="37"/>
      <c r="I107" s="37"/>
      <c r="J107" s="39"/>
      <c r="K107" s="39" t="s">
        <v>164</v>
      </c>
      <c r="L107" s="39" t="s">
        <v>345</v>
      </c>
      <c r="M107" s="37">
        <f t="shared" si="3"/>
        <v>0</v>
      </c>
      <c r="N107" s="37"/>
      <c r="O107" s="37"/>
      <c r="P107" s="37"/>
      <c r="Q107" s="37"/>
      <c r="R107" s="37"/>
    </row>
    <row r="108" spans="1:18">
      <c r="A108" s="39"/>
      <c r="B108" s="39"/>
      <c r="C108" s="39"/>
      <c r="D108" s="37">
        <f t="shared" si="2"/>
        <v>0</v>
      </c>
      <c r="E108" s="37"/>
      <c r="F108" s="37"/>
      <c r="G108" s="37"/>
      <c r="H108" s="37"/>
      <c r="I108" s="37"/>
      <c r="J108" s="39"/>
      <c r="K108" s="39" t="s">
        <v>166</v>
      </c>
      <c r="L108" s="39" t="s">
        <v>346</v>
      </c>
      <c r="M108" s="37">
        <f t="shared" si="3"/>
        <v>0</v>
      </c>
      <c r="N108" s="37"/>
      <c r="O108" s="37"/>
      <c r="P108" s="37"/>
      <c r="Q108" s="37"/>
      <c r="R108" s="37"/>
    </row>
    <row r="109" spans="1:18">
      <c r="A109" s="39"/>
      <c r="B109" s="39"/>
      <c r="C109" s="39"/>
      <c r="D109" s="37">
        <f t="shared" si="2"/>
        <v>0</v>
      </c>
      <c r="E109" s="37"/>
      <c r="F109" s="37"/>
      <c r="G109" s="37"/>
      <c r="H109" s="37"/>
      <c r="I109" s="37"/>
      <c r="J109" s="41" t="s">
        <v>400</v>
      </c>
      <c r="K109" s="41" t="s">
        <v>251</v>
      </c>
      <c r="L109" s="41" t="s">
        <v>381</v>
      </c>
      <c r="M109" s="37">
        <f t="shared" si="3"/>
        <v>0</v>
      </c>
      <c r="N109" s="37"/>
      <c r="O109" s="37"/>
      <c r="P109" s="37"/>
      <c r="Q109" s="37"/>
      <c r="R109" s="37"/>
    </row>
    <row r="110" spans="1:18">
      <c r="A110" s="39"/>
      <c r="B110" s="39"/>
      <c r="C110" s="39"/>
      <c r="D110" s="37">
        <f t="shared" si="2"/>
        <v>0</v>
      </c>
      <c r="E110" s="37"/>
      <c r="F110" s="37"/>
      <c r="G110" s="37"/>
      <c r="H110" s="37"/>
      <c r="I110" s="37"/>
      <c r="J110" s="39"/>
      <c r="K110" s="39" t="s">
        <v>168</v>
      </c>
      <c r="L110" s="39" t="s">
        <v>384</v>
      </c>
      <c r="M110" s="37">
        <f t="shared" si="3"/>
        <v>0</v>
      </c>
      <c r="N110" s="37"/>
      <c r="O110" s="37"/>
      <c r="P110" s="37"/>
      <c r="Q110" s="37"/>
      <c r="R110" s="37"/>
    </row>
    <row r="111" spans="1:18">
      <c r="A111" s="39"/>
      <c r="B111" s="39"/>
      <c r="C111" s="39"/>
      <c r="D111" s="37">
        <f t="shared" si="2"/>
        <v>0</v>
      </c>
      <c r="E111" s="37"/>
      <c r="F111" s="37"/>
      <c r="G111" s="37"/>
      <c r="H111" s="37"/>
      <c r="I111" s="37"/>
      <c r="J111" s="39"/>
      <c r="K111" s="39" t="s">
        <v>170</v>
      </c>
      <c r="L111" s="39" t="s">
        <v>386</v>
      </c>
      <c r="M111" s="37">
        <f t="shared" si="3"/>
        <v>0</v>
      </c>
      <c r="N111" s="37"/>
      <c r="O111" s="37"/>
      <c r="P111" s="37"/>
      <c r="Q111" s="37"/>
      <c r="R111" s="37"/>
    </row>
    <row r="112" spans="1:18">
      <c r="A112" s="39"/>
      <c r="B112" s="39"/>
      <c r="C112" s="39"/>
      <c r="D112" s="37">
        <f t="shared" si="2"/>
        <v>0</v>
      </c>
      <c r="E112" s="37"/>
      <c r="F112" s="37"/>
      <c r="G112" s="37"/>
      <c r="H112" s="37"/>
      <c r="I112" s="37"/>
      <c r="J112" s="39"/>
      <c r="K112" s="39" t="s">
        <v>172</v>
      </c>
      <c r="L112" s="39" t="s">
        <v>389</v>
      </c>
      <c r="M112" s="37">
        <f t="shared" si="3"/>
        <v>0</v>
      </c>
      <c r="N112" s="37"/>
      <c r="O112" s="37"/>
      <c r="P112" s="37"/>
      <c r="Q112" s="37"/>
      <c r="R112" s="37"/>
    </row>
    <row r="113" spans="1:18">
      <c r="A113" s="39"/>
      <c r="B113" s="39"/>
      <c r="C113" s="39"/>
      <c r="D113" s="37">
        <f t="shared" si="2"/>
        <v>0</v>
      </c>
      <c r="E113" s="37"/>
      <c r="F113" s="37"/>
      <c r="G113" s="37"/>
      <c r="H113" s="37"/>
      <c r="I113" s="37"/>
      <c r="J113" s="39"/>
      <c r="K113" s="39" t="s">
        <v>186</v>
      </c>
      <c r="L113" s="39" t="s">
        <v>381</v>
      </c>
      <c r="M113" s="37">
        <f t="shared" si="3"/>
        <v>0</v>
      </c>
      <c r="N113" s="37"/>
      <c r="O113" s="37"/>
      <c r="P113" s="37"/>
      <c r="Q113" s="37"/>
      <c r="R113" s="37"/>
    </row>
    <row r="114" spans="1:18">
      <c r="A114" s="152" t="s">
        <v>38</v>
      </c>
      <c r="B114" s="152"/>
      <c r="C114" s="152"/>
      <c r="D114" s="37">
        <f t="shared" si="2"/>
        <v>1522.79</v>
      </c>
      <c r="E114" s="10">
        <f>E8+E13+E24</f>
        <v>271.29000000000002</v>
      </c>
      <c r="F114" s="10">
        <f>F8+F13+F24</f>
        <v>1251.5</v>
      </c>
      <c r="G114" s="10"/>
      <c r="H114" s="10"/>
      <c r="I114" s="10"/>
      <c r="J114" s="152" t="s">
        <v>38</v>
      </c>
      <c r="K114" s="152"/>
      <c r="L114" s="152"/>
      <c r="M114" s="37">
        <f t="shared" si="3"/>
        <v>1522.79</v>
      </c>
      <c r="N114" s="10">
        <f>N8+N22</f>
        <v>271.28999999999996</v>
      </c>
      <c r="O114" s="10">
        <f>O8+O22+O80</f>
        <v>1251.5</v>
      </c>
      <c r="P114" s="10"/>
      <c r="Q114" s="10"/>
      <c r="R114" s="10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4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tabSelected="1" workbookViewId="0">
      <selection activeCell="B7" sqref="B7"/>
    </sheetView>
  </sheetViews>
  <sheetFormatPr defaultColWidth="9" defaultRowHeight="14.4"/>
  <cols>
    <col min="1" max="1" width="31.33203125" style="22" customWidth="1"/>
    <col min="2" max="2" width="21.21875" style="22" customWidth="1"/>
    <col min="3" max="3" width="21.33203125" style="22" customWidth="1"/>
    <col min="4" max="4" width="24.88671875" style="22" customWidth="1"/>
    <col min="5" max="5" width="23.44140625" style="22" customWidth="1"/>
    <col min="6" max="8" width="11.6640625" style="22" customWidth="1"/>
    <col min="9" max="16384" width="9" style="22"/>
  </cols>
  <sheetData>
    <row r="1" spans="1:8" ht="39.9" customHeight="1">
      <c r="A1" s="95" t="s">
        <v>401</v>
      </c>
      <c r="B1" s="95"/>
      <c r="C1" s="95"/>
      <c r="D1" s="95"/>
      <c r="E1" s="95"/>
      <c r="F1" s="24"/>
      <c r="G1" s="24"/>
      <c r="H1" s="24"/>
    </row>
    <row r="2" spans="1:8" ht="3" customHeight="1"/>
    <row r="3" spans="1:8" s="23" customFormat="1" ht="28.5" customHeight="1">
      <c r="A3" s="25" t="s">
        <v>473</v>
      </c>
      <c r="B3" s="25"/>
      <c r="C3" s="25"/>
      <c r="D3" s="25"/>
      <c r="E3" s="26" t="s">
        <v>40</v>
      </c>
    </row>
    <row r="4" spans="1:8" ht="30" customHeight="1">
      <c r="A4" s="155" t="s">
        <v>402</v>
      </c>
      <c r="B4" s="155" t="s">
        <v>403</v>
      </c>
      <c r="C4" s="155" t="s">
        <v>404</v>
      </c>
      <c r="D4" s="153" t="s">
        <v>405</v>
      </c>
      <c r="E4" s="153"/>
    </row>
    <row r="5" spans="1:8" ht="30" customHeight="1">
      <c r="A5" s="156"/>
      <c r="B5" s="156"/>
      <c r="C5" s="156"/>
      <c r="D5" s="27" t="s">
        <v>406</v>
      </c>
      <c r="E5" s="27" t="s">
        <v>407</v>
      </c>
    </row>
    <row r="6" spans="1:8" ht="30" customHeight="1">
      <c r="A6" s="28" t="s">
        <v>97</v>
      </c>
      <c r="B6" s="29">
        <f>B7+B8+B9</f>
        <v>3</v>
      </c>
      <c r="C6" s="29">
        <f>C7+C8+C9</f>
        <v>3</v>
      </c>
      <c r="D6" s="29">
        <v>0</v>
      </c>
      <c r="E6" s="30">
        <v>0</v>
      </c>
    </row>
    <row r="7" spans="1:8" ht="30" customHeight="1">
      <c r="A7" s="29" t="s">
        <v>408</v>
      </c>
      <c r="B7" s="29">
        <v>0</v>
      </c>
      <c r="C7" s="29">
        <v>0</v>
      </c>
      <c r="D7" s="29">
        <v>0</v>
      </c>
      <c r="E7" s="31">
        <v>0</v>
      </c>
    </row>
    <row r="8" spans="1:8" ht="30" customHeight="1">
      <c r="A8" s="29" t="s">
        <v>409</v>
      </c>
      <c r="B8" s="29">
        <v>3</v>
      </c>
      <c r="C8" s="29">
        <v>3</v>
      </c>
      <c r="D8" s="29">
        <v>0</v>
      </c>
      <c r="E8" s="31">
        <v>0</v>
      </c>
    </row>
    <row r="9" spans="1:8" ht="30" customHeight="1">
      <c r="A9" s="29" t="s">
        <v>410</v>
      </c>
      <c r="B9" s="29">
        <v>0</v>
      </c>
      <c r="C9" s="29">
        <v>0</v>
      </c>
      <c r="D9" s="29">
        <v>0</v>
      </c>
      <c r="E9" s="31">
        <v>0</v>
      </c>
    </row>
    <row r="10" spans="1:8" ht="30" customHeight="1">
      <c r="A10" s="29" t="s">
        <v>411</v>
      </c>
      <c r="B10" s="29">
        <v>0</v>
      </c>
      <c r="C10" s="29">
        <v>0</v>
      </c>
      <c r="D10" s="29">
        <v>0</v>
      </c>
      <c r="E10" s="31">
        <v>0</v>
      </c>
    </row>
    <row r="11" spans="1:8" ht="30" customHeight="1">
      <c r="A11" s="29" t="s">
        <v>412</v>
      </c>
      <c r="B11" s="29">
        <v>0</v>
      </c>
      <c r="C11" s="29">
        <v>0</v>
      </c>
      <c r="D11" s="29">
        <v>0</v>
      </c>
      <c r="E11" s="31">
        <v>0</v>
      </c>
    </row>
    <row r="12" spans="1:8" ht="160.80000000000001" customHeight="1">
      <c r="A12" s="154" t="s">
        <v>472</v>
      </c>
      <c r="B12" s="154"/>
      <c r="C12" s="154"/>
      <c r="D12" s="154"/>
      <c r="E12" s="154"/>
    </row>
  </sheetData>
  <mergeCells count="6">
    <mergeCell ref="A1:E1"/>
    <mergeCell ref="D4:E4"/>
    <mergeCell ref="A12:E12"/>
    <mergeCell ref="A4:A5"/>
    <mergeCell ref="B4:B5"/>
    <mergeCell ref="C4:C5"/>
  </mergeCells>
  <phoneticPr fontId="24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>
      <selection activeCell="C13" sqref="C13"/>
    </sheetView>
  </sheetViews>
  <sheetFormatPr defaultColWidth="8" defaultRowHeight="12"/>
  <cols>
    <col min="1" max="1" width="25.33203125" style="16"/>
    <col min="2" max="2" width="25.33203125" style="16" customWidth="1"/>
    <col min="3" max="5" width="20.6640625" style="16" customWidth="1"/>
    <col min="6" max="6" width="22" style="16" customWidth="1"/>
    <col min="7" max="7" width="16.44140625" style="16" customWidth="1"/>
    <col min="8" max="8" width="17.6640625" style="16" customWidth="1"/>
    <col min="9" max="16384" width="8" style="16"/>
  </cols>
  <sheetData>
    <row r="1" spans="1:8" customFormat="1" ht="14.4">
      <c r="A1" s="17"/>
      <c r="B1" s="18"/>
      <c r="C1" s="18"/>
      <c r="D1" s="18"/>
      <c r="E1" s="18"/>
    </row>
    <row r="2" spans="1:8" ht="20.399999999999999">
      <c r="A2" s="95" t="s">
        <v>413</v>
      </c>
      <c r="B2" s="95"/>
      <c r="C2" s="95"/>
      <c r="D2" s="95"/>
      <c r="E2" s="95"/>
      <c r="F2" s="95"/>
      <c r="G2" s="95"/>
      <c r="H2" s="95"/>
    </row>
    <row r="3" spans="1:8" ht="14.4">
      <c r="A3" s="3" t="s">
        <v>465</v>
      </c>
    </row>
    <row r="4" spans="1:8" ht="44.25" customHeight="1">
      <c r="A4" s="19" t="s">
        <v>414</v>
      </c>
      <c r="B4" s="19" t="s">
        <v>415</v>
      </c>
      <c r="C4" s="19" t="s">
        <v>416</v>
      </c>
      <c r="D4" s="19" t="s">
        <v>417</v>
      </c>
      <c r="E4" s="19" t="s">
        <v>418</v>
      </c>
      <c r="F4" s="19" t="s">
        <v>419</v>
      </c>
      <c r="G4" s="19" t="s">
        <v>420</v>
      </c>
      <c r="H4" s="19" t="s">
        <v>421</v>
      </c>
    </row>
    <row r="5" spans="1:8" ht="15.6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</row>
    <row r="6" spans="1:8" ht="33" customHeight="1">
      <c r="A6" s="20" t="s">
        <v>422</v>
      </c>
      <c r="B6" s="20"/>
      <c r="C6" s="20"/>
      <c r="D6" s="20"/>
      <c r="E6" s="19"/>
      <c r="F6" s="19"/>
      <c r="G6" s="19"/>
      <c r="H6" s="19"/>
    </row>
    <row r="7" spans="1:8" ht="24" customHeight="1">
      <c r="A7" s="21" t="s">
        <v>423</v>
      </c>
      <c r="B7" s="21"/>
      <c r="C7" s="21"/>
      <c r="D7" s="21"/>
      <c r="E7" s="19"/>
      <c r="F7" s="19"/>
      <c r="G7" s="19"/>
      <c r="H7" s="19"/>
    </row>
    <row r="8" spans="1:8" ht="24" customHeight="1">
      <c r="A8" s="21" t="s">
        <v>424</v>
      </c>
      <c r="B8" s="21"/>
      <c r="C8" s="21"/>
      <c r="D8" s="21"/>
      <c r="E8" s="19"/>
      <c r="F8" s="19"/>
      <c r="G8" s="19"/>
      <c r="H8" s="19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B12" sqref="B12"/>
    </sheetView>
  </sheetViews>
  <sheetFormatPr defaultColWidth="8" defaultRowHeight="12"/>
  <cols>
    <col min="1" max="1" width="25.33203125" style="16"/>
    <col min="2" max="2" width="25.33203125" style="16" customWidth="1"/>
    <col min="3" max="5" width="20.6640625" style="16" customWidth="1"/>
    <col min="6" max="6" width="22" style="16" customWidth="1"/>
    <col min="7" max="7" width="16.44140625" style="16" customWidth="1"/>
    <col min="8" max="8" width="17.6640625" style="16" customWidth="1"/>
    <col min="9" max="16384" width="8" style="16"/>
  </cols>
  <sheetData>
    <row r="1" spans="1:8" customFormat="1" ht="14.4">
      <c r="A1" s="17"/>
      <c r="B1" s="18"/>
      <c r="C1" s="18"/>
      <c r="D1" s="18"/>
      <c r="E1" s="18"/>
    </row>
    <row r="2" spans="1:8" ht="20.399999999999999">
      <c r="A2" s="95" t="s">
        <v>425</v>
      </c>
      <c r="B2" s="95"/>
      <c r="C2" s="95"/>
      <c r="D2" s="95"/>
      <c r="E2" s="95"/>
      <c r="F2" s="95"/>
      <c r="G2" s="95"/>
      <c r="H2" s="95"/>
    </row>
    <row r="3" spans="1:8" ht="14.4">
      <c r="A3" s="3" t="s">
        <v>465</v>
      </c>
    </row>
    <row r="4" spans="1:8" ht="44.25" customHeight="1">
      <c r="A4" s="19" t="s">
        <v>414</v>
      </c>
      <c r="B4" s="19" t="s">
        <v>415</v>
      </c>
      <c r="C4" s="19" t="s">
        <v>416</v>
      </c>
      <c r="D4" s="19" t="s">
        <v>417</v>
      </c>
      <c r="E4" s="19" t="s">
        <v>418</v>
      </c>
      <c r="F4" s="19" t="s">
        <v>419</v>
      </c>
      <c r="G4" s="19" t="s">
        <v>420</v>
      </c>
      <c r="H4" s="19" t="s">
        <v>421</v>
      </c>
    </row>
    <row r="5" spans="1:8" ht="15.6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</row>
    <row r="6" spans="1:8" ht="33" customHeight="1">
      <c r="A6" s="20" t="s">
        <v>422</v>
      </c>
      <c r="B6" s="20"/>
      <c r="C6" s="20"/>
      <c r="D6" s="20"/>
      <c r="E6" s="19"/>
      <c r="F6" s="19"/>
      <c r="G6" s="19"/>
      <c r="H6" s="19"/>
    </row>
    <row r="7" spans="1:8" ht="24" customHeight="1">
      <c r="A7" s="21" t="s">
        <v>423</v>
      </c>
      <c r="B7" s="21"/>
      <c r="C7" s="21"/>
      <c r="D7" s="21"/>
      <c r="E7" s="19"/>
      <c r="F7" s="19"/>
      <c r="G7" s="19"/>
      <c r="H7" s="19"/>
    </row>
    <row r="8" spans="1:8" ht="24" customHeight="1">
      <c r="A8" s="21" t="s">
        <v>424</v>
      </c>
      <c r="B8" s="21"/>
      <c r="C8" s="21"/>
      <c r="D8" s="21"/>
      <c r="E8" s="19"/>
      <c r="F8" s="19"/>
      <c r="G8" s="19"/>
      <c r="H8" s="19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B15" sqref="B15"/>
    </sheetView>
  </sheetViews>
  <sheetFormatPr defaultColWidth="8" defaultRowHeight="12"/>
  <cols>
    <col min="1" max="1" width="25.33203125" style="16"/>
    <col min="2" max="2" width="25.33203125" style="16" customWidth="1"/>
    <col min="3" max="5" width="20.6640625" style="16" customWidth="1"/>
    <col min="6" max="6" width="22" style="16" customWidth="1"/>
    <col min="7" max="7" width="16.44140625" style="16" customWidth="1"/>
    <col min="8" max="8" width="17.6640625" style="16" customWidth="1"/>
    <col min="9" max="16384" width="8" style="16"/>
  </cols>
  <sheetData>
    <row r="1" spans="1:8" customFormat="1" ht="14.4">
      <c r="A1" s="17"/>
      <c r="B1" s="18"/>
      <c r="C1" s="18"/>
      <c r="D1" s="18"/>
      <c r="E1" s="18"/>
    </row>
    <row r="2" spans="1:8" ht="20.399999999999999">
      <c r="A2" s="95" t="s">
        <v>426</v>
      </c>
      <c r="B2" s="95"/>
      <c r="C2" s="95"/>
      <c r="D2" s="95"/>
      <c r="E2" s="95"/>
      <c r="F2" s="95"/>
      <c r="G2" s="95"/>
      <c r="H2" s="95"/>
    </row>
    <row r="3" spans="1:8" ht="14.4">
      <c r="A3" s="3" t="s">
        <v>465</v>
      </c>
    </row>
    <row r="4" spans="1:8" ht="44.25" customHeight="1">
      <c r="A4" s="19" t="s">
        <v>414</v>
      </c>
      <c r="B4" s="19" t="s">
        <v>415</v>
      </c>
      <c r="C4" s="19" t="s">
        <v>416</v>
      </c>
      <c r="D4" s="19" t="s">
        <v>417</v>
      </c>
      <c r="E4" s="19" t="s">
        <v>418</v>
      </c>
      <c r="F4" s="19" t="s">
        <v>419</v>
      </c>
      <c r="G4" s="19" t="s">
        <v>420</v>
      </c>
      <c r="H4" s="19" t="s">
        <v>421</v>
      </c>
    </row>
    <row r="5" spans="1:8" ht="21" customHeight="1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</row>
    <row r="6" spans="1:8" ht="33" customHeight="1">
      <c r="A6" s="20" t="s">
        <v>422</v>
      </c>
      <c r="B6" s="20"/>
      <c r="C6" s="20"/>
      <c r="D6" s="20"/>
      <c r="E6" s="19"/>
      <c r="F6" s="19"/>
      <c r="G6" s="19"/>
      <c r="H6" s="19"/>
    </row>
    <row r="7" spans="1:8" ht="24" customHeight="1">
      <c r="A7" s="21" t="s">
        <v>427</v>
      </c>
      <c r="B7" s="21"/>
      <c r="C7" s="21"/>
      <c r="D7" s="21"/>
      <c r="E7" s="19"/>
      <c r="F7" s="19"/>
      <c r="G7" s="19"/>
      <c r="H7" s="19"/>
    </row>
    <row r="8" spans="1:8" ht="24" customHeight="1">
      <c r="A8" s="21" t="s">
        <v>428</v>
      </c>
      <c r="B8" s="21"/>
      <c r="C8" s="21"/>
      <c r="D8" s="21"/>
      <c r="E8" s="19"/>
      <c r="F8" s="19"/>
      <c r="G8" s="19"/>
      <c r="H8" s="19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0"/>
  <sheetViews>
    <sheetView zoomScale="119" zoomScaleNormal="119" workbookViewId="0">
      <selection activeCell="B8" sqref="B8"/>
    </sheetView>
  </sheetViews>
  <sheetFormatPr defaultColWidth="8" defaultRowHeight="14.25" customHeight="1"/>
  <cols>
    <col min="1" max="1" width="17.6640625" style="1"/>
    <col min="2" max="2" width="11.109375" style="1" customWidth="1"/>
    <col min="3" max="3" width="9.88671875" style="1" customWidth="1"/>
    <col min="4" max="4" width="5.88671875" style="1" customWidth="1"/>
    <col min="5" max="5" width="11.5546875" style="1" bestFit="1" customWidth="1"/>
    <col min="6" max="6" width="9" style="1" customWidth="1"/>
    <col min="7" max="7" width="10.21875" style="1" customWidth="1"/>
    <col min="8" max="8" width="10.44140625" style="1" customWidth="1"/>
    <col min="9" max="13" width="8.77734375" style="1" customWidth="1"/>
    <col min="14" max="15" width="10.6640625" style="1" customWidth="1"/>
    <col min="16" max="18" width="8.77734375" style="1" customWidth="1"/>
    <col min="19" max="20" width="8" style="1"/>
    <col min="21" max="21" width="11.109375" style="1" customWidth="1"/>
    <col min="22" max="22" width="9.10937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3"/>
    </row>
    <row r="2" spans="1:22" ht="27.75" customHeight="1">
      <c r="A2" s="95" t="s">
        <v>429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15" customHeight="1">
      <c r="A3" s="3" t="s">
        <v>466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4" t="s">
        <v>40</v>
      </c>
    </row>
    <row r="4" spans="1:22" ht="15.75" customHeight="1">
      <c r="A4" s="131" t="s">
        <v>430</v>
      </c>
      <c r="B4" s="129" t="s">
        <v>431</v>
      </c>
      <c r="C4" s="129" t="s">
        <v>432</v>
      </c>
      <c r="D4" s="129" t="s">
        <v>433</v>
      </c>
      <c r="E4" s="129" t="s">
        <v>434</v>
      </c>
      <c r="F4" s="129" t="s">
        <v>435</v>
      </c>
      <c r="G4" s="131" t="s">
        <v>436</v>
      </c>
      <c r="H4" s="99" t="s">
        <v>144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</row>
    <row r="5" spans="1:22" ht="17.25" customHeight="1">
      <c r="A5" s="131"/>
      <c r="B5" s="161"/>
      <c r="C5" s="161"/>
      <c r="D5" s="161"/>
      <c r="E5" s="161"/>
      <c r="F5" s="161"/>
      <c r="G5" s="131"/>
      <c r="H5" s="162" t="s">
        <v>97</v>
      </c>
      <c r="I5" s="157" t="s">
        <v>148</v>
      </c>
      <c r="J5" s="158"/>
      <c r="K5" s="158"/>
      <c r="L5" s="158"/>
      <c r="M5" s="158"/>
      <c r="N5" s="158"/>
      <c r="O5" s="158"/>
      <c r="P5" s="159"/>
      <c r="Q5" s="164" t="s">
        <v>437</v>
      </c>
      <c r="R5" s="131" t="s">
        <v>438</v>
      </c>
      <c r="S5" s="160" t="s">
        <v>147</v>
      </c>
      <c r="T5" s="160"/>
      <c r="U5" s="160"/>
      <c r="V5" s="160"/>
    </row>
    <row r="6" spans="1:22" ht="72">
      <c r="A6" s="131"/>
      <c r="B6" s="130"/>
      <c r="C6" s="130"/>
      <c r="D6" s="130"/>
      <c r="E6" s="130"/>
      <c r="F6" s="130"/>
      <c r="G6" s="131"/>
      <c r="H6" s="163"/>
      <c r="I6" s="12" t="s">
        <v>101</v>
      </c>
      <c r="J6" s="12" t="s">
        <v>151</v>
      </c>
      <c r="K6" s="12" t="s">
        <v>152</v>
      </c>
      <c r="L6" s="12" t="s">
        <v>153</v>
      </c>
      <c r="M6" s="12" t="s">
        <v>154</v>
      </c>
      <c r="N6" s="5" t="s">
        <v>155</v>
      </c>
      <c r="O6" s="5" t="s">
        <v>156</v>
      </c>
      <c r="P6" s="5" t="s">
        <v>157</v>
      </c>
      <c r="Q6" s="165"/>
      <c r="R6" s="131"/>
      <c r="S6" s="15" t="s">
        <v>101</v>
      </c>
      <c r="T6" s="15" t="s">
        <v>158</v>
      </c>
      <c r="U6" s="15" t="s">
        <v>159</v>
      </c>
      <c r="V6" s="15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30" customHeight="1">
      <c r="A8" s="91" t="s">
        <v>467</v>
      </c>
      <c r="B8" s="93" t="s">
        <v>470</v>
      </c>
      <c r="C8" s="94" t="s">
        <v>471</v>
      </c>
      <c r="D8" s="92" t="s">
        <v>469</v>
      </c>
      <c r="E8" s="7">
        <v>25</v>
      </c>
      <c r="F8" s="8"/>
      <c r="G8" s="92" t="s">
        <v>468</v>
      </c>
      <c r="H8" s="9">
        <v>13.75</v>
      </c>
      <c r="I8" s="9">
        <v>13.75</v>
      </c>
      <c r="J8" s="9">
        <v>13.75</v>
      </c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</row>
    <row r="9" spans="1:22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4.25" customHeight="1">
      <c r="A10" s="10"/>
      <c r="B10" s="10"/>
      <c r="C10" s="10"/>
      <c r="D10" s="10"/>
      <c r="E10" s="10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4.25" customHeight="1">
      <c r="A11" s="10"/>
      <c r="B11" s="10"/>
      <c r="C11" s="10"/>
      <c r="D11" s="10"/>
      <c r="E11" s="10"/>
      <c r="F11" s="11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4.25" customHeight="1">
      <c r="A12" s="10"/>
      <c r="B12" s="10"/>
      <c r="C12" s="10"/>
      <c r="D12" s="10"/>
      <c r="E12" s="10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4.25" customHeight="1">
      <c r="A13" s="10"/>
      <c r="B13" s="10"/>
      <c r="C13" s="10"/>
      <c r="D13" s="10"/>
      <c r="E13" s="10"/>
      <c r="F13" s="11"/>
      <c r="G13" s="1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4.25" customHeight="1">
      <c r="A14" s="10"/>
      <c r="B14" s="10"/>
      <c r="C14" s="10"/>
      <c r="D14" s="10"/>
      <c r="E14" s="10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4.25" customHeight="1">
      <c r="A15" s="10"/>
      <c r="B15" s="10"/>
      <c r="C15" s="10"/>
      <c r="D15" s="10"/>
      <c r="E15" s="10"/>
      <c r="F15" s="11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4.25" customHeight="1">
      <c r="A16" s="10"/>
      <c r="B16" s="10"/>
      <c r="C16" s="10"/>
      <c r="D16" s="10"/>
      <c r="E16" s="10"/>
      <c r="F16" s="11"/>
      <c r="G16" s="11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4.25" customHeight="1">
      <c r="A17" s="10"/>
      <c r="B17" s="10"/>
      <c r="C17" s="10"/>
      <c r="D17" s="10"/>
      <c r="E17" s="10"/>
      <c r="F17" s="11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4.25" customHeight="1">
      <c r="A18" s="10"/>
      <c r="B18" s="10"/>
      <c r="C18" s="10"/>
      <c r="D18" s="10"/>
      <c r="E18" s="10"/>
      <c r="F18" s="11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20" spans="1:22" ht="14.25" customHeight="1">
      <c r="A20" s="97"/>
      <c r="B20" s="97"/>
      <c r="C20" s="97"/>
      <c r="D20" s="97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4" type="noConversion"/>
  <pageMargins left="0.75138888888888899" right="0.75138888888888899" top="1" bottom="1" header="0.51180555555555596" footer="0.51180555555555596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SDWM</cp:lastModifiedBy>
  <cp:lastPrinted>2019-12-16T06:00:51Z</cp:lastPrinted>
  <dcterms:created xsi:type="dcterms:W3CDTF">2006-09-16T00:00:00Z</dcterms:created>
  <dcterms:modified xsi:type="dcterms:W3CDTF">2019-12-16T06:43:27Z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