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75" windowHeight="7620" tabRatio="500" firstSheet="1" activeTab="2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12" r:id="rId4"/>
    <sheet name="一般公共预算支出预算表02-2" sheetId="4" r:id="rId5"/>
    <sheet name="一般公共预算“三公”经费支出预算表03" sheetId="6" r:id="rId6"/>
    <sheet name="基本支出预算表04" sheetId="13" r:id="rId7"/>
    <sheet name="项目支出预算表05-1" sheetId="14" r:id="rId8"/>
    <sheet name="项目支出绩效目标表05-2" sheetId="8" r:id="rId9"/>
    <sheet name="政府性基金预算支出预算表06" sheetId="15" r:id="rId10"/>
    <sheet name="部门政府采购预算表07" sheetId="10" r:id="rId11"/>
    <sheet name="政府购买服务预算表08" sheetId="11" r:id="rId12"/>
    <sheet name="区对下转移支付预算表09-1" sheetId="18" r:id="rId13"/>
    <sheet name="区对下转移支付绩效目标表09-2" sheetId="19" r:id="rId14"/>
    <sheet name="新增资产配置表10" sheetId="16" r:id="rId15"/>
    <sheet name="上级补助项目支出预算表11" sheetId="20" r:id="rId16"/>
    <sheet name="部门项目中期规划预算表12" sheetId="21" r:id="rId17"/>
  </sheets>
  <calcPr calcId="144525"/>
</workbook>
</file>

<file path=xl/sharedStrings.xml><?xml version="1.0" encoding="utf-8"?>
<sst xmlns="http://schemas.openxmlformats.org/spreadsheetml/2006/main" count="913" uniqueCount="360">
  <si>
    <t>附件3</t>
  </si>
  <si>
    <t>预算01-1表</t>
  </si>
  <si>
    <t>财务收支预算总表</t>
  </si>
  <si>
    <t>单位名称：昆明市南屏口腔医院</t>
  </si>
  <si>
    <t>单位:万元</t>
  </si>
  <si>
    <t>项      目</t>
  </si>
  <si>
    <t>2023年预算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</si>
  <si>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</si>
  <si>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</si>
  <si>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</si>
  <si>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</si>
  <si>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</si>
  <si>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</si>
  <si>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</si>
  <si>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四、财政专户管理资金</t>
  </si>
  <si>
    <t>四、公共安全支出</t>
  </si>
  <si>
    <t>五、事业收入</t>
  </si>
  <si>
    <t>五、教育支出</t>
  </si>
  <si>
    <t>六、事业单位经营收入</t>
  </si>
  <si>
    <t xml:space="preserve"> 六、科学技术支出 </t>
  </si>
  <si>
    <t>七、上级补助收入</t>
  </si>
  <si>
    <t xml:space="preserve"> 七、文化旅游体育与传媒支出</t>
  </si>
  <si>
    <t>八、附属单位上缴收入</t>
  </si>
  <si>
    <t xml:space="preserve"> 八、社会保障和就业支出</t>
  </si>
  <si>
    <t>九、其他收入</t>
  </si>
  <si>
    <t xml:space="preserve"> 九、卫生健康支出</t>
  </si>
  <si>
    <t>十、上年结转结余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</si>
  <si>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</si>
  <si>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</si>
  <si>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</si>
  <si>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</si>
  <si>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</si>
  <si>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</si>
  <si>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</si>
  <si>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</si>
  <si>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</si>
  <si>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</si>
  <si>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</si>
  <si>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二十一、灾害防治及应急管理支出</t>
  </si>
  <si>
    <t xml:space="preserve"> 二十二、国有资本经营预算支出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</si>
  <si>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</si>
  <si>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</si>
  <si>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</si>
  <si>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二十六、债务还本支出</t>
  </si>
  <si>
    <t xml:space="preserve"> 二十七、债务付息支出</t>
  </si>
  <si>
    <t xml:space="preserve"> 二十八、债务发现费用支出</t>
  </si>
  <si>
    <t xml:space="preserve"> 二十九、抗疫特别国债安排的支出</t>
  </si>
  <si>
    <t>本年收入合计</t>
  </si>
  <si>
    <t>本年支出合计</t>
  </si>
  <si>
    <t>上年结转结余</t>
  </si>
  <si>
    <t>年终结余结转</t>
  </si>
  <si>
    <t>收入总计</t>
  </si>
  <si>
    <t>支出总计</t>
  </si>
  <si>
    <t>部门收入预算表</t>
  </si>
  <si>
    <t>单位：万元</t>
  </si>
  <si>
    <t>部门（单位）编码</t>
  </si>
  <si>
    <t>部门（单位）名称</t>
  </si>
  <si>
    <t>本年收入</t>
  </si>
  <si>
    <t>上年结转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</si>
  <si>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</si>
  <si>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</si>
  <si>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</si>
  <si>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</si>
  <si>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</si>
  <si>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</si>
  <si>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</si>
  <si>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纳入财政专户管理的非税收入</t>
  </si>
  <si>
    <t>事业单位经营收入</t>
  </si>
  <si>
    <t>事业收入</t>
  </si>
  <si>
    <t>上级补助收入</t>
  </si>
  <si>
    <t>附属单位上缴收入</t>
  </si>
  <si>
    <t>非同级财政拨款</t>
  </si>
  <si>
    <t>其他收入</t>
  </si>
  <si>
    <t>存量资金</t>
  </si>
  <si>
    <t>131012</t>
  </si>
  <si>
    <t>昆明市南屏口腔医院</t>
  </si>
  <si>
    <t>部门支出预算表</t>
  </si>
  <si>
    <t>功能科目编码</t>
  </si>
  <si>
    <t>功能科目名称</t>
  </si>
  <si>
    <t>财政专户管理的支出</t>
  </si>
  <si>
    <t>项目支出</t>
  </si>
  <si>
    <t>基本支出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</si>
  <si>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</si>
  <si>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</si>
  <si>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</si>
  <si>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</si>
  <si>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</si>
  <si>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</si>
  <si>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3</t>
  </si>
  <si>
    <t>4</t>
  </si>
  <si>
    <t>5</t>
  </si>
  <si>
    <t>6</t>
  </si>
  <si>
    <t>社会保障和就业支出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</si>
  <si>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</si>
  <si>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</si>
  <si>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</si>
  <si>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</si>
  <si>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</si>
  <si>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</si>
  <si>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</si>
  <si>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21002</t>
  </si>
  <si>
    <t xml:space="preserve">  公立医院</t>
  </si>
  <si>
    <t>2100208</t>
  </si>
  <si>
    <t xml:space="preserve">    其他专科医院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</si>
  <si>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</si>
  <si>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</si>
  <si>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</si>
  <si>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</si>
  <si>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</si>
  <si>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</si>
  <si>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</si>
  <si>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</si>
  <si>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</si>
  <si>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</si>
  <si>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</si>
  <si>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</si>
  <si>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预算02-1表</t>
  </si>
  <si>
    <t>财政拨款收支预算总表</t>
  </si>
  <si>
    <t>收        入</t>
  </si>
  <si>
    <t>支        出</t>
  </si>
  <si>
    <t>2023年预算数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</si>
  <si>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</si>
  <si>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</si>
  <si>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</si>
  <si>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</si>
  <si>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</si>
  <si>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</si>
  <si>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</si>
  <si>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</si>
  <si>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</si>
  <si>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</si>
  <si>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</si>
  <si>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</si>
  <si>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</si>
  <si>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</si>
  <si>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</si>
  <si>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</si>
  <si>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</si>
  <si>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</si>
  <si>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</si>
  <si>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</si>
  <si>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</si>
  <si>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</si>
  <si>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</si>
  <si>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</si>
  <si>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</si>
  <si>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</si>
  <si>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</si>
  <si>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</si>
  <si>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</si>
  <si>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</si>
  <si>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</si>
  <si>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收 入 总 计</t>
  </si>
  <si>
    <t>支 出 总 计</t>
  </si>
  <si>
    <t>一般公共预算支出预算表（按功能科目分类）</t>
  </si>
  <si>
    <t>科目编码</t>
  </si>
  <si>
    <t xml:space="preserve">项目支出 </t>
  </si>
  <si>
    <t>人员经费</t>
  </si>
  <si>
    <t>公用经费</t>
  </si>
  <si>
    <t>208</t>
  </si>
  <si>
    <t>20805</t>
  </si>
  <si>
    <t>附表6：昆明市盘龙区2023年部门一般公共预算“三公”经费支出预算表</t>
  </si>
  <si>
    <t>单位名称</t>
  </si>
  <si>
    <t>三公经费合计</t>
  </si>
  <si>
    <t>因公出国（境）费</t>
  </si>
  <si>
    <t>公务用车购置及运行费</t>
  </si>
  <si>
    <t>公务接待费</t>
  </si>
  <si>
    <t>公车购置经费</t>
  </si>
  <si>
    <t>公务用车运行费</t>
  </si>
  <si>
    <t>注：昆明市南屏口腔医院2023年无三公经费支出，本表无数据。</t>
  </si>
  <si>
    <t>部门基本支出预算表</t>
  </si>
  <si>
    <t>资金来源</t>
  </si>
  <si>
    <t>项目单位</t>
  </si>
  <si>
    <t>项目代码</t>
  </si>
  <si>
    <t>项目名称</t>
  </si>
  <si>
    <t>部门经济科目编码</t>
  </si>
  <si>
    <t>部门经济分类名称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</si>
  <si>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</si>
  <si>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</si>
  <si>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</si>
  <si>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</si>
  <si>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</si>
  <si>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</si>
  <si>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</si>
  <si>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</si>
  <si>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非同级财政拨款收入</t>
  </si>
  <si>
    <t>其中：转隶人员公用经费</t>
  </si>
  <si>
    <t>单位自有资金基本支出事业人员工资</t>
  </si>
  <si>
    <t>其他专科医院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</si>
  <si>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</si>
  <si>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</si>
  <si>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</si>
  <si>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</si>
  <si>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</si>
  <si>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</si>
  <si>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</si>
  <si>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</si>
  <si>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单位自有资金基本支出事业人员社会保障缴费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</si>
  <si>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</si>
  <si>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</si>
  <si>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</si>
  <si>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</si>
  <si>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</si>
  <si>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</si>
  <si>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</si>
  <si>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</si>
  <si>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</si>
  <si>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</si>
  <si>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</si>
  <si>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</si>
  <si>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差额单位失业保险</t>
  </si>
  <si>
    <t>其他社会保障缴费</t>
  </si>
  <si>
    <t>差额单位工伤保险</t>
  </si>
  <si>
    <t>单位自有资金基本支出事业人员住房公积金</t>
  </si>
  <si>
    <t>住房公积金</t>
  </si>
  <si>
    <t>30113</t>
  </si>
  <si>
    <t>单位自有资金基本支出聘用人员工资福利支出</t>
  </si>
  <si>
    <t>30199</t>
  </si>
  <si>
    <t>其他工资福利支出</t>
  </si>
  <si>
    <t>单位自有资金基本支出事业人员其他公用支出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</si>
  <si>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</si>
  <si>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</si>
  <si>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</si>
  <si>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</si>
  <si>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</si>
  <si>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</si>
  <si>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</si>
  <si>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</si>
  <si>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</si>
  <si>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</si>
  <si>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</si>
  <si>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</si>
  <si>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</si>
  <si>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</si>
  <si>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</si>
  <si>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</si>
  <si>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</si>
  <si>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</si>
  <si>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</si>
  <si>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</si>
  <si>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</si>
  <si>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</si>
  <si>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</si>
  <si>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</si>
  <si>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30218</t>
  </si>
  <si>
    <t>专用材料费</t>
  </si>
  <si>
    <t>30226</t>
  </si>
  <si>
    <t>劳务费</t>
  </si>
  <si>
    <t>30227</t>
  </si>
  <si>
    <t>委托业务费</t>
  </si>
  <si>
    <t>30229</t>
  </si>
  <si>
    <t>福利费</t>
  </si>
  <si>
    <t>30239</t>
  </si>
  <si>
    <t>其他交通费用</t>
  </si>
  <si>
    <t>30240</t>
  </si>
  <si>
    <t>税金及附加费用</t>
  </si>
  <si>
    <t>30299</t>
  </si>
  <si>
    <t>其他商品和服务支出</t>
  </si>
  <si>
    <t>单位自有资金基本支出事业人员对个人和家庭的补助</t>
  </si>
  <si>
    <t>30305</t>
  </si>
  <si>
    <t>生活补助</t>
  </si>
  <si>
    <t>单位自有资金基本支出事业人员工会经费</t>
  </si>
  <si>
    <t>30228</t>
  </si>
  <si>
    <t>工会经费</t>
  </si>
  <si>
    <t>预算05-1表</t>
  </si>
  <si>
    <t>项目支出预算表</t>
  </si>
  <si>
    <t>项目分类</t>
  </si>
  <si>
    <t>经济科目编码</t>
  </si>
  <si>
    <t>经济科目名称</t>
  </si>
  <si>
    <t>本年拨款</t>
  </si>
  <si>
    <t>其中：本次下达</t>
  </si>
  <si>
    <t/>
  </si>
  <si>
    <t>合  计</t>
  </si>
  <si>
    <t>注：昆明市南屏口腔医院2023年无项目支出，本表无数据。</t>
  </si>
  <si>
    <t>附表8：昆明市盘龙区2023年部门项目支出绩效目标表</t>
  </si>
  <si>
    <t>单位名称、项目名称</t>
  </si>
  <si>
    <t>项目目标</t>
  </si>
  <si>
    <t>一级指标</t>
  </si>
  <si>
    <t>二级指标</t>
  </si>
  <si>
    <t>三级指标</t>
  </si>
  <si>
    <t>指标值</t>
  </si>
  <si>
    <t>度量单位</t>
  </si>
  <si>
    <t>指标内容</t>
  </si>
  <si>
    <t>绩效指标值设定依据及数据来源</t>
  </si>
  <si>
    <t>预算06表</t>
  </si>
  <si>
    <t>政府性基金预算支出预算表</t>
  </si>
  <si>
    <t>科目名称</t>
  </si>
  <si>
    <t>本年政府性基金预算支出</t>
  </si>
  <si>
    <t>2</t>
  </si>
  <si>
    <t>注：昆明市南屏口腔医院2023年无政府性基金预算支出，本表无数据。</t>
  </si>
  <si>
    <t>部门政府采购预算表</t>
  </si>
  <si>
    <t>功能分类编码</t>
  </si>
  <si>
    <t>功能分类名称</t>
  </si>
  <si>
    <t>采购目录（名称）</t>
  </si>
  <si>
    <t>数量</t>
  </si>
  <si>
    <t>单价</t>
  </si>
  <si>
    <t>计量单位</t>
  </si>
  <si>
    <t>上级补助</t>
  </si>
  <si>
    <t>本级安排</t>
  </si>
  <si>
    <t>自筹资金</t>
  </si>
  <si>
    <t>结余结转</t>
  </si>
  <si>
    <t>e鸟类</t>
  </si>
  <si>
    <r>
      <rPr>
        <sz val="10"/>
        <rFont val="宋体"/>
        <charset val="1"/>
      </rPr>
      <t>注：昆明市南屏口腔医院</t>
    </r>
    <r>
      <rPr>
        <sz val="10"/>
        <rFont val="Arial"/>
        <charset val="1"/>
      </rPr>
      <t>2023</t>
    </r>
    <r>
      <rPr>
        <sz val="10"/>
        <rFont val="宋体"/>
        <charset val="1"/>
      </rPr>
      <t>年无政府采购，本表无数据。</t>
    </r>
  </si>
  <si>
    <t>政府购买服务预算表</t>
  </si>
  <si>
    <t>基本支出/项目支出</t>
  </si>
  <si>
    <t>所属服务领域</t>
  </si>
  <si>
    <t>政府购买服务项目</t>
  </si>
  <si>
    <t>政府购买服务目录</t>
  </si>
  <si>
    <r>
      <rPr>
        <sz val="10"/>
        <rFont val="宋体"/>
        <charset val="1"/>
      </rPr>
      <t>注：昆明市南屏口腔医院</t>
    </r>
    <r>
      <rPr>
        <sz val="10"/>
        <rFont val="Arial"/>
        <charset val="1"/>
      </rPr>
      <t>2023</t>
    </r>
    <r>
      <rPr>
        <sz val="10"/>
        <rFont val="宋体"/>
        <charset val="1"/>
      </rPr>
      <t>年无政府购买服务，本表无数据。</t>
    </r>
  </si>
  <si>
    <t>预算09-1表</t>
  </si>
  <si>
    <t>区对下转移支付预算表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</si>
  <si>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</si>
  <si>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</si>
  <si>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</si>
  <si>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</si>
  <si>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</si>
  <si>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</si>
  <si>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</si>
  <si>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</si>
  <si>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</si>
  <si>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</si>
  <si>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</si>
  <si>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</si>
  <si>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</si>
  <si>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</si>
  <si>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</si>
  <si>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</si>
  <si>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</si>
  <si>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</si>
  <si>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</si>
  <si>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</si>
  <si>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</si>
  <si>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</si>
  <si>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无</t>
  </si>
  <si>
    <t>空表说明：盘龙区实行乡财县管，按照区与乡（镇）财政管理体制，乡（镇）按照县级部门预算管理，故无对下转移支付项目。</t>
  </si>
  <si>
    <t>注：昆明市南屏口腔医院2023年无区对下转移支付，本表无数据。</t>
  </si>
  <si>
    <t>预算09-2表</t>
  </si>
  <si>
    <t>区对下转移支付绩效目标表</t>
  </si>
  <si>
    <t>项目年度绩效目标</t>
  </si>
  <si>
    <t>指标性质</t>
  </si>
  <si>
    <t>指标属性</t>
  </si>
  <si>
    <t>新增资产配置表</t>
  </si>
  <si>
    <t>资产类别</t>
  </si>
  <si>
    <t>资产分类代码.名称</t>
  </si>
  <si>
    <t>资产名称</t>
  </si>
  <si>
    <t>财政部门批复数（元）</t>
  </si>
  <si>
    <t>金额</t>
  </si>
  <si>
    <t>7</t>
  </si>
  <si>
    <t>8</t>
  </si>
  <si>
    <t>注：昆明市南屏口腔医院2023年无新增资产配置，本表无数据。</t>
  </si>
  <si>
    <t>预算11表</t>
  </si>
  <si>
    <t>上级补助项目支出预算表</t>
  </si>
  <si>
    <t>注：昆明市南屏口腔医院2023年无上级补助项目支出预算，本表无数据。</t>
  </si>
  <si>
    <t>预算12表</t>
  </si>
  <si>
    <t>部门项目中期规划预算表</t>
  </si>
  <si>
    <t>项目级次</t>
  </si>
  <si>
    <t>2023年</t>
  </si>
  <si>
    <t>2024年</t>
  </si>
  <si>
    <t>2025年</t>
  </si>
  <si>
    <t>注：昆明市南屏口腔医院2023年仅有基本支出，无项目支出，本表无数据。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</si>
</sst>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  <numFmt numFmtId="177" formatCode="0.00_ "/>
    <numFmt numFmtId="178" formatCode="#,##0.00_);[Red]\-#,##0.00\ "/>
  </numFmts>
  <fonts count="48">
    <font>
      <sz val="9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0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"/>
    </font>
    <font>
      <sz val="11"/>
      <name val="Microsoft Sans Serif"/>
      <charset val="1"/>
    </font>
    <font>
      <sz val="10"/>
      <name val="Arial"/>
      <charset val="1"/>
    </font>
    <font>
      <b/>
      <sz val="22"/>
      <name val="宋体"/>
      <charset val="1"/>
    </font>
    <font>
      <sz val="10"/>
      <color rgb="FF000000"/>
      <name val="宋体"/>
      <charset val="1"/>
    </font>
    <font>
      <sz val="10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方正黑体_GBK"/>
      <charset val="134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7" fillId="0" borderId="0" applyFont="0" applyFill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3" borderId="23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4" borderId="26" applyNumberFormat="0" applyAlignment="0" applyProtection="0">
      <alignment vertical="center"/>
    </xf>
    <xf numFmtId="0" fontId="37" fillId="5" borderId="27" applyNumberFormat="0" applyAlignment="0" applyProtection="0">
      <alignment vertical="center"/>
    </xf>
    <xf numFmtId="0" fontId="38" fillId="5" borderId="26" applyNumberFormat="0" applyAlignment="0" applyProtection="0">
      <alignment vertical="center"/>
    </xf>
    <xf numFmtId="0" fontId="39" fillId="6" borderId="28" applyNumberFormat="0" applyAlignment="0" applyProtection="0">
      <alignment vertical="center"/>
    </xf>
    <xf numFmtId="0" fontId="40" fillId="0" borderId="29" applyNumberFormat="0" applyFill="0" applyAlignment="0" applyProtection="0">
      <alignment vertical="center"/>
    </xf>
    <xf numFmtId="0" fontId="41" fillId="0" borderId="30" applyNumberFormat="0" applyFill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47" fillId="0" borderId="0"/>
  </cellStyleXfs>
  <cellXfs count="256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vertical="center"/>
    </xf>
    <xf numFmtId="49" fontId="3" fillId="0" borderId="0" xfId="49" applyNumberFormat="1" applyFont="1" applyFill="1" applyBorder="1" applyAlignment="1" applyProtection="1"/>
    <xf numFmtId="0" fontId="3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6" fillId="0" borderId="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  <protection locked="0"/>
    </xf>
    <xf numFmtId="0" fontId="0" fillId="0" borderId="7" xfId="49" applyFont="1" applyFill="1" applyBorder="1" applyAlignment="1" applyProtection="1">
      <alignment horizontal="left" vertical="center" wrapText="1"/>
      <protection locked="0"/>
    </xf>
    <xf numFmtId="0" fontId="5" fillId="0" borderId="7" xfId="49" applyFont="1" applyFill="1" applyBorder="1" applyAlignment="1" applyProtection="1">
      <alignment horizontal="left" vertical="center"/>
      <protection locked="0"/>
    </xf>
    <xf numFmtId="0" fontId="0" fillId="0" borderId="7" xfId="49" applyFont="1" applyFill="1" applyBorder="1" applyAlignment="1" applyProtection="1">
      <alignment horizontal="right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 wrapText="1"/>
      <protection locked="0"/>
    </xf>
    <xf numFmtId="0" fontId="0" fillId="0" borderId="4" xfId="49" applyFont="1" applyFill="1" applyBorder="1" applyAlignment="1" applyProtection="1">
      <alignment horizontal="left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left" vertical="center" wrapText="1"/>
    </xf>
    <xf numFmtId="0" fontId="0" fillId="0" borderId="7" xfId="49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7" fillId="0" borderId="0" xfId="49" applyFont="1" applyFill="1" applyBorder="1" applyAlignment="1" applyProtection="1">
      <alignment vertical="top"/>
      <protection locked="0"/>
    </xf>
    <xf numFmtId="0" fontId="8" fillId="0" borderId="0" xfId="49" applyFont="1" applyFill="1" applyBorder="1" applyAlignment="1" applyProtection="1"/>
    <xf numFmtId="0" fontId="9" fillId="0" borderId="0" xfId="49" applyFont="1" applyFill="1" applyBorder="1" applyAlignment="1" applyProtection="1">
      <protection locked="0"/>
    </xf>
    <xf numFmtId="0" fontId="9" fillId="0" borderId="0" xfId="49" applyFont="1" applyFill="1" applyBorder="1" applyAlignment="1" applyProtection="1"/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1" fillId="2" borderId="0" xfId="49" applyFont="1" applyFill="1" applyBorder="1" applyAlignment="1" applyProtection="1">
      <alignment horizontal="left" vertical="center"/>
      <protection locked="0"/>
    </xf>
    <xf numFmtId="0" fontId="11" fillId="2" borderId="0" xfId="49" applyFont="1" applyFill="1" applyBorder="1" applyAlignment="1" applyProtection="1">
      <alignment horizontal="right" vertical="center"/>
      <protection locked="0"/>
    </xf>
    <xf numFmtId="0" fontId="11" fillId="2" borderId="0" xfId="49" applyFont="1" applyFill="1" applyBorder="1" applyAlignment="1" applyProtection="1">
      <alignment horizontal="right" vertical="center" wrapText="1"/>
      <protection locked="0"/>
    </xf>
    <xf numFmtId="0" fontId="12" fillId="0" borderId="1" xfId="49" applyFont="1" applyFill="1" applyBorder="1" applyAlignment="1" applyProtection="1">
      <alignment horizontal="center" vertical="center"/>
      <protection locked="0"/>
    </xf>
    <xf numFmtId="0" fontId="11" fillId="2" borderId="1" xfId="49" applyFont="1" applyFill="1" applyBorder="1" applyAlignment="1" applyProtection="1">
      <alignment horizontal="center" vertical="center" wrapText="1"/>
      <protection locked="0"/>
    </xf>
    <xf numFmtId="0" fontId="12" fillId="0" borderId="1" xfId="49" applyFont="1" applyFill="1" applyBorder="1" applyAlignment="1" applyProtection="1">
      <alignment horizontal="center" vertical="center" wrapText="1"/>
      <protection locked="0"/>
    </xf>
    <xf numFmtId="0" fontId="12" fillId="0" borderId="2" xfId="49" applyFont="1" applyFill="1" applyBorder="1" applyAlignment="1" applyProtection="1">
      <alignment horizontal="center" vertical="center"/>
      <protection locked="0"/>
    </xf>
    <xf numFmtId="0" fontId="12" fillId="0" borderId="3" xfId="49" applyFont="1" applyFill="1" applyBorder="1" applyAlignment="1" applyProtection="1">
      <alignment horizontal="center" vertical="center"/>
      <protection locked="0"/>
    </xf>
    <xf numFmtId="0" fontId="12" fillId="0" borderId="4" xfId="49" applyFont="1" applyFill="1" applyBorder="1" applyAlignment="1" applyProtection="1">
      <alignment horizontal="center" vertical="center" wrapText="1"/>
      <protection locked="0"/>
    </xf>
    <xf numFmtId="0" fontId="11" fillId="2" borderId="6" xfId="49" applyFont="1" applyFill="1" applyBorder="1" applyAlignment="1" applyProtection="1">
      <alignment horizontal="right" vertical="center"/>
      <protection locked="0"/>
    </xf>
    <xf numFmtId="0" fontId="11" fillId="2" borderId="6" xfId="49" applyFont="1" applyFill="1" applyBorder="1" applyAlignment="1" applyProtection="1">
      <alignment horizontal="right" vertical="center" wrapText="1"/>
      <protection locked="0"/>
    </xf>
    <xf numFmtId="0" fontId="11" fillId="2" borderId="4" xfId="49" applyFont="1" applyFill="1" applyBorder="1" applyAlignment="1" applyProtection="1">
      <alignment horizontal="center" vertical="center"/>
      <protection locked="0"/>
    </xf>
    <xf numFmtId="0" fontId="7" fillId="0" borderId="8" xfId="49" applyFont="1" applyFill="1" applyBorder="1" applyAlignment="1" applyProtection="1">
      <alignment horizontal="center"/>
      <protection locked="0"/>
    </xf>
    <xf numFmtId="0" fontId="7" fillId="0" borderId="8" xfId="49" applyFont="1" applyFill="1" applyBorder="1" applyAlignment="1" applyProtection="1">
      <alignment horizontal="center" wrapText="1"/>
      <protection locked="0"/>
    </xf>
    <xf numFmtId="0" fontId="13" fillId="2" borderId="6" xfId="49" applyFont="1" applyFill="1" applyBorder="1" applyAlignment="1" applyProtection="1">
      <alignment horizontal="center" vertical="center" wrapText="1"/>
    </xf>
    <xf numFmtId="0" fontId="7" fillId="0" borderId="8" xfId="49" applyFont="1" applyFill="1" applyBorder="1" applyAlignment="1" applyProtection="1">
      <alignment horizontal="center" wrapText="1"/>
    </xf>
    <xf numFmtId="0" fontId="13" fillId="2" borderId="6" xfId="49" applyFont="1" applyFill="1" applyBorder="1" applyAlignment="1" applyProtection="1">
      <alignment horizontal="center" vertical="center" wrapText="1"/>
      <protection locked="0"/>
    </xf>
    <xf numFmtId="0" fontId="7" fillId="0" borderId="8" xfId="49" applyFont="1" applyFill="1" applyBorder="1" applyAlignment="1" applyProtection="1">
      <alignment horizontal="left" vertical="center" wrapText="1"/>
      <protection locked="0"/>
    </xf>
    <xf numFmtId="0" fontId="7" fillId="0" borderId="8" xfId="49" applyFont="1" applyFill="1" applyBorder="1" applyAlignment="1" applyProtection="1">
      <alignment horizontal="left" vertical="center" wrapText="1"/>
    </xf>
    <xf numFmtId="0" fontId="13" fillId="2" borderId="8" xfId="49" applyFont="1" applyFill="1" applyBorder="1" applyAlignment="1" applyProtection="1">
      <alignment horizontal="center" vertical="center" wrapText="1"/>
      <protection locked="0"/>
    </xf>
    <xf numFmtId="0" fontId="13" fillId="2" borderId="8" xfId="49" applyFont="1" applyFill="1" applyBorder="1" applyAlignment="1" applyProtection="1">
      <alignment horizontal="right" vertical="center"/>
      <protection locked="0"/>
    </xf>
    <xf numFmtId="0" fontId="7" fillId="0" borderId="2" xfId="49" applyFont="1" applyFill="1" applyBorder="1" applyAlignment="1" applyProtection="1">
      <alignment horizontal="center" vertical="center"/>
      <protection locked="0"/>
    </xf>
    <xf numFmtId="0" fontId="7" fillId="0" borderId="3" xfId="49" applyFont="1" applyFill="1" applyBorder="1" applyAlignment="1" applyProtection="1">
      <alignment horizontal="left"/>
      <protection locked="0"/>
    </xf>
    <xf numFmtId="0" fontId="7" fillId="0" borderId="3" xfId="49" applyFont="1" applyFill="1" applyBorder="1" applyAlignment="1" applyProtection="1">
      <alignment horizontal="left"/>
    </xf>
    <xf numFmtId="0" fontId="13" fillId="2" borderId="4" xfId="49" applyFont="1" applyFill="1" applyBorder="1" applyAlignment="1" applyProtection="1">
      <alignment horizontal="right" vertical="center"/>
    </xf>
    <xf numFmtId="0" fontId="13" fillId="2" borderId="8" xfId="49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vertical="center" wrapText="1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Fill="1" applyBorder="1" applyAlignment="1" applyProtection="1">
      <alignment horizontal="left" vertical="center" wrapText="1" readingOrder="1"/>
      <protection locked="0"/>
    </xf>
    <xf numFmtId="0" fontId="5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1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horizontal="center" vertical="center"/>
    </xf>
    <xf numFmtId="0" fontId="16" fillId="0" borderId="2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right" vertical="center"/>
      <protection locked="0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vertical="center"/>
    </xf>
    <xf numFmtId="0" fontId="5" fillId="0" borderId="0" xfId="49" applyFont="1" applyFill="1" applyBorder="1" applyAlignment="1" applyProtection="1">
      <alignment horizontal="right"/>
      <protection locked="0"/>
    </xf>
    <xf numFmtId="0" fontId="16" fillId="0" borderId="7" xfId="49" applyFont="1" applyFill="1" applyBorder="1" applyAlignment="1" applyProtection="1">
      <alignment horizontal="center" vertical="center"/>
    </xf>
    <xf numFmtId="0" fontId="17" fillId="0" borderId="0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center" vertical="center"/>
    </xf>
    <xf numFmtId="0" fontId="12" fillId="0" borderId="0" xfId="49" applyFont="1" applyFill="1" applyBorder="1" applyAlignment="1" applyProtection="1"/>
    <xf numFmtId="0" fontId="12" fillId="0" borderId="10" xfId="49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/>
    </xf>
    <xf numFmtId="0" fontId="12" fillId="0" borderId="11" xfId="49" applyFont="1" applyFill="1" applyBorder="1" applyAlignment="1" applyProtection="1">
      <alignment horizontal="center" vertical="center" wrapText="1"/>
    </xf>
    <xf numFmtId="0" fontId="12" fillId="0" borderId="5" xfId="49" applyFont="1" applyFill="1" applyBorder="1" applyAlignment="1" applyProtection="1">
      <alignment horizontal="center" vertical="center" wrapText="1"/>
      <protection locked="0"/>
    </xf>
    <xf numFmtId="0" fontId="12" fillId="0" borderId="5" xfId="49" applyFont="1" applyFill="1" applyBorder="1" applyAlignment="1" applyProtection="1">
      <alignment horizontal="center" vertical="center"/>
      <protection locked="0"/>
    </xf>
    <xf numFmtId="0" fontId="12" fillId="0" borderId="11" xfId="49" applyFont="1" applyFill="1" applyBorder="1" applyAlignment="1" applyProtection="1">
      <alignment horizontal="center" vertical="center"/>
    </xf>
    <xf numFmtId="0" fontId="12" fillId="0" borderId="8" xfId="49" applyFont="1" applyFill="1" applyBorder="1" applyAlignment="1" applyProtection="1">
      <alignment horizontal="center" vertical="center" wrapText="1"/>
      <protection locked="0"/>
    </xf>
    <xf numFmtId="0" fontId="12" fillId="0" borderId="6" xfId="49" applyFont="1" applyFill="1" applyBorder="1" applyAlignment="1" applyProtection="1">
      <alignment horizontal="center" vertical="center" wrapText="1"/>
      <protection locked="0"/>
    </xf>
    <xf numFmtId="0" fontId="12" fillId="0" borderId="6" xfId="49" applyFont="1" applyFill="1" applyBorder="1" applyAlignment="1" applyProtection="1">
      <alignment horizontal="center" vertical="center"/>
      <protection locked="0"/>
    </xf>
    <xf numFmtId="0" fontId="13" fillId="2" borderId="2" xfId="49" applyFont="1" applyFill="1" applyBorder="1" applyAlignment="1" applyProtection="1">
      <alignment horizontal="center" vertical="center" wrapText="1"/>
    </xf>
    <xf numFmtId="0" fontId="13" fillId="2" borderId="3" xfId="49" applyFont="1" applyFill="1" applyBorder="1" applyAlignment="1" applyProtection="1">
      <alignment horizontal="right" vertical="center" wrapText="1"/>
      <protection locked="0"/>
    </xf>
    <xf numFmtId="0" fontId="13" fillId="2" borderId="3" xfId="49" applyFont="1" applyFill="1" applyBorder="1" applyAlignment="1" applyProtection="1">
      <alignment horizontal="right" vertical="center"/>
      <protection locked="0"/>
    </xf>
    <xf numFmtId="0" fontId="13" fillId="2" borderId="4" xfId="49" applyFont="1" applyFill="1" applyBorder="1" applyAlignment="1" applyProtection="1">
      <alignment horizontal="right" vertical="center" wrapText="1"/>
      <protection locked="0"/>
    </xf>
    <xf numFmtId="0" fontId="13" fillId="2" borderId="7" xfId="49" applyFont="1" applyFill="1" applyBorder="1" applyAlignment="1" applyProtection="1">
      <alignment horizontal="right" vertical="center"/>
      <protection locked="0"/>
    </xf>
    <xf numFmtId="0" fontId="13" fillId="2" borderId="7" xfId="49" applyFont="1" applyFill="1" applyBorder="1" applyAlignment="1" applyProtection="1">
      <alignment horizontal="left" vertical="center" wrapText="1"/>
      <protection locked="0"/>
    </xf>
    <xf numFmtId="0" fontId="13" fillId="2" borderId="7" xfId="49" applyFont="1" applyFill="1" applyBorder="1" applyAlignment="1" applyProtection="1">
      <alignment horizontal="right" vertical="center" wrapText="1"/>
      <protection locked="0"/>
    </xf>
    <xf numFmtId="0" fontId="13" fillId="2" borderId="7" xfId="49" applyFont="1" applyFill="1" applyBorder="1" applyAlignment="1" applyProtection="1">
      <alignment horizontal="left" vertical="center" wrapText="1"/>
    </xf>
    <xf numFmtId="0" fontId="13" fillId="0" borderId="7" xfId="49" applyFont="1" applyFill="1" applyBorder="1" applyAlignment="1" applyProtection="1">
      <alignment horizontal="right" vertical="center"/>
    </xf>
    <xf numFmtId="0" fontId="12" fillId="0" borderId="3" xfId="49" applyFont="1" applyFill="1" applyBorder="1" applyAlignment="1" applyProtection="1">
      <alignment horizontal="center" vertical="center" wrapText="1"/>
      <protection locked="0"/>
    </xf>
    <xf numFmtId="0" fontId="12" fillId="0" borderId="11" xfId="49" applyFont="1" applyFill="1" applyBorder="1" applyAlignment="1" applyProtection="1">
      <alignment horizontal="center" vertical="center"/>
      <protection locked="0"/>
    </xf>
    <xf numFmtId="0" fontId="12" fillId="0" borderId="12" xfId="49" applyFont="1" applyFill="1" applyBorder="1" applyAlignment="1" applyProtection="1">
      <alignment horizontal="center" vertical="center"/>
    </xf>
    <xf numFmtId="0" fontId="12" fillId="0" borderId="8" xfId="49" applyFont="1" applyFill="1" applyBorder="1" applyAlignment="1" applyProtection="1">
      <alignment horizontal="center" vertical="center"/>
    </xf>
    <xf numFmtId="0" fontId="12" fillId="0" borderId="8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12" fillId="0" borderId="12" xfId="49" applyFont="1" applyFill="1" applyBorder="1" applyAlignment="1" applyProtection="1">
      <alignment horizontal="center" vertical="center"/>
      <protection locked="0"/>
    </xf>
    <xf numFmtId="49" fontId="1" fillId="0" borderId="0" xfId="49" applyNumberFormat="1" applyFont="1" applyFill="1" applyBorder="1" applyAlignment="1" applyProtection="1"/>
    <xf numFmtId="49" fontId="18" fillId="0" borderId="0" xfId="49" applyNumberFormat="1" applyFont="1" applyFill="1" applyBorder="1" applyAlignment="1" applyProtection="1"/>
    <xf numFmtId="0" fontId="18" fillId="0" borderId="0" xfId="49" applyFont="1" applyFill="1" applyBorder="1" applyAlignment="1" applyProtection="1">
      <alignment horizontal="right"/>
    </xf>
    <xf numFmtId="0" fontId="3" fillId="0" borderId="0" xfId="49" applyFont="1" applyFill="1" applyBorder="1" applyAlignment="1" applyProtection="1">
      <alignment horizontal="right"/>
    </xf>
    <xf numFmtId="0" fontId="19" fillId="0" borderId="0" xfId="49" applyFont="1" applyFill="1" applyBorder="1" applyAlignment="1" applyProtection="1">
      <alignment horizontal="center" vertical="center" wrapText="1"/>
    </xf>
    <xf numFmtId="0" fontId="19" fillId="0" borderId="0" xfId="49" applyFont="1" applyFill="1" applyBorder="1" applyAlignment="1" applyProtection="1">
      <alignment horizontal="center" vertical="center"/>
    </xf>
    <xf numFmtId="49" fontId="6" fillId="0" borderId="1" xfId="49" applyNumberFormat="1" applyFont="1" applyFill="1" applyBorder="1" applyAlignment="1" applyProtection="1">
      <alignment horizontal="center" vertical="center" wrapText="1"/>
    </xf>
    <xf numFmtId="49" fontId="6" fillId="0" borderId="5" xfId="49" applyNumberFormat="1" applyFont="1" applyFill="1" applyBorder="1" applyAlignment="1" applyProtection="1">
      <alignment horizontal="center" vertical="center" wrapText="1"/>
    </xf>
    <xf numFmtId="49" fontId="6" fillId="0" borderId="7" xfId="49" applyNumberFormat="1" applyFont="1" applyFill="1" applyBorder="1" applyAlignment="1" applyProtection="1">
      <alignment horizontal="center" vertical="center"/>
    </xf>
    <xf numFmtId="176" fontId="5" fillId="0" borderId="7" xfId="49" applyNumberFormat="1" applyFont="1" applyFill="1" applyBorder="1" applyAlignment="1" applyProtection="1">
      <alignment horizontal="right" vertical="center"/>
    </xf>
    <xf numFmtId="176" fontId="5" fillId="0" borderId="7" xfId="49" applyNumberFormat="1" applyFont="1" applyFill="1" applyBorder="1" applyAlignment="1" applyProtection="1">
      <alignment horizontal="lef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3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17" fillId="0" borderId="0" xfId="49" applyFont="1" applyFill="1" applyBorder="1" applyAlignment="1" applyProtection="1">
      <alignment horizontal="center" vertical="center"/>
      <protection locked="0"/>
    </xf>
    <xf numFmtId="0" fontId="7" fillId="0" borderId="7" xfId="49" applyFont="1" applyFill="1" applyBorder="1" applyAlignment="1" applyProtection="1">
      <alignment horizontal="center" vertical="center" wrapText="1"/>
      <protection locked="0"/>
    </xf>
    <xf numFmtId="0" fontId="7" fillId="0" borderId="4" xfId="49" applyFont="1" applyFill="1" applyBorder="1" applyAlignment="1" applyProtection="1">
      <alignment horizontal="center" vertical="center" wrapText="1"/>
      <protection locked="0"/>
    </xf>
    <xf numFmtId="0" fontId="7" fillId="0" borderId="4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0" fontId="7" fillId="0" borderId="8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vertical="top"/>
      <protection locked="0"/>
    </xf>
    <xf numFmtId="0" fontId="7" fillId="0" borderId="8" xfId="49" applyFont="1" applyFill="1" applyBorder="1" applyAlignment="1" applyProtection="1">
      <alignment vertical="top"/>
      <protection locked="0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3" fillId="0" borderId="13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left" vertical="center" wrapText="1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/>
    </xf>
    <xf numFmtId="0" fontId="16" fillId="0" borderId="13" xfId="49" applyFont="1" applyFill="1" applyBorder="1" applyAlignment="1" applyProtection="1">
      <alignment horizontal="center" vertical="center" wrapText="1"/>
    </xf>
    <xf numFmtId="0" fontId="20" fillId="0" borderId="13" xfId="50" applyFont="1" applyFill="1" applyBorder="1" applyAlignment="1" applyProtection="1">
      <alignment horizontal="center" vertical="center" wrapText="1" readingOrder="1"/>
      <protection locked="0"/>
    </xf>
    <xf numFmtId="0" fontId="0" fillId="0" borderId="6" xfId="49" applyFont="1" applyFill="1" applyBorder="1" applyAlignment="1" applyProtection="1">
      <alignment horizontal="right" vertical="center" wrapText="1"/>
    </xf>
    <xf numFmtId="0" fontId="12" fillId="0" borderId="13" xfId="49" applyFont="1" applyFill="1" applyBorder="1" applyAlignment="1" applyProtection="1"/>
    <xf numFmtId="0" fontId="11" fillId="2" borderId="13" xfId="49" applyFont="1" applyFill="1" applyBorder="1" applyAlignment="1" applyProtection="1">
      <alignment horizontal="right" vertical="center"/>
      <protection locked="0"/>
    </xf>
    <xf numFmtId="0" fontId="11" fillId="2" borderId="14" xfId="49" applyFont="1" applyFill="1" applyBorder="1" applyAlignment="1" applyProtection="1">
      <alignment horizontal="center" vertical="center" wrapText="1"/>
      <protection locked="0"/>
    </xf>
    <xf numFmtId="0" fontId="12" fillId="0" borderId="5" xfId="49" applyFont="1" applyFill="1" applyBorder="1" applyAlignment="1" applyProtection="1">
      <alignment horizontal="center" vertical="center"/>
    </xf>
    <xf numFmtId="0" fontId="12" fillId="0" borderId="11" xfId="49" applyFont="1" applyFill="1" applyBorder="1" applyAlignment="1" applyProtection="1">
      <alignment horizontal="center" vertical="center" wrapText="1"/>
      <protection locked="0"/>
    </xf>
    <xf numFmtId="0" fontId="7" fillId="0" borderId="5" xfId="49" applyFont="1" applyFill="1" applyBorder="1" applyAlignment="1" applyProtection="1">
      <alignment horizontal="center" vertical="center" wrapText="1"/>
      <protection locked="0"/>
    </xf>
    <xf numFmtId="0" fontId="9" fillId="0" borderId="15" xfId="49" applyFont="1" applyFill="1" applyBorder="1" applyAlignment="1" applyProtection="1">
      <alignment horizontal="center" vertical="center"/>
    </xf>
    <xf numFmtId="0" fontId="12" fillId="0" borderId="16" xfId="49" applyFont="1" applyFill="1" applyBorder="1" applyAlignment="1" applyProtection="1">
      <alignment horizontal="center" vertical="center" wrapText="1"/>
      <protection locked="0"/>
    </xf>
    <xf numFmtId="0" fontId="13" fillId="2" borderId="13" xfId="49" applyFont="1" applyFill="1" applyBorder="1" applyAlignment="1" applyProtection="1">
      <alignment horizontal="center" vertical="center" wrapText="1"/>
    </xf>
    <xf numFmtId="0" fontId="13" fillId="2" borderId="15" xfId="49" applyFont="1" applyFill="1" applyBorder="1" applyAlignment="1" applyProtection="1">
      <alignment horizontal="left" vertical="center" wrapText="1"/>
      <protection locked="0"/>
    </xf>
    <xf numFmtId="0" fontId="13" fillId="2" borderId="17" xfId="49" applyFont="1" applyFill="1" applyBorder="1" applyAlignment="1" applyProtection="1">
      <alignment vertical="center" wrapText="1"/>
      <protection locked="0"/>
    </xf>
    <xf numFmtId="0" fontId="13" fillId="2" borderId="6" xfId="49" applyFont="1" applyFill="1" applyBorder="1" applyAlignment="1" applyProtection="1">
      <alignment horizontal="right" vertical="center"/>
      <protection locked="0"/>
    </xf>
    <xf numFmtId="4" fontId="13" fillId="2" borderId="7" xfId="49" applyNumberFormat="1" applyFont="1" applyFill="1" applyBorder="1" applyAlignment="1" applyProtection="1">
      <alignment horizontal="right" vertical="center"/>
      <protection locked="0"/>
    </xf>
    <xf numFmtId="0" fontId="7" fillId="0" borderId="15" xfId="49" applyFont="1" applyFill="1" applyBorder="1" applyAlignment="1" applyProtection="1">
      <alignment vertical="top"/>
      <protection locked="0"/>
    </xf>
    <xf numFmtId="0" fontId="13" fillId="2" borderId="13" xfId="49" applyFont="1" applyFill="1" applyBorder="1" applyAlignment="1" applyProtection="1">
      <alignment vertical="center" wrapText="1"/>
      <protection locked="0"/>
    </xf>
    <xf numFmtId="0" fontId="13" fillId="2" borderId="18" xfId="49" applyFont="1" applyFill="1" applyBorder="1" applyAlignment="1" applyProtection="1">
      <alignment vertical="center" wrapText="1"/>
      <protection locked="0"/>
    </xf>
    <xf numFmtId="0" fontId="13" fillId="2" borderId="1" xfId="49" applyFont="1" applyFill="1" applyBorder="1" applyAlignment="1" applyProtection="1">
      <alignment horizontal="right" vertical="center"/>
      <protection locked="0"/>
    </xf>
    <xf numFmtId="0" fontId="12" fillId="0" borderId="13" xfId="49" applyFont="1" applyFill="1" applyBorder="1" applyAlignment="1" applyProtection="1">
      <alignment horizontal="center"/>
    </xf>
    <xf numFmtId="0" fontId="9" fillId="0" borderId="13" xfId="49" applyFont="1" applyFill="1" applyBorder="1" applyAlignment="1" applyProtection="1">
      <alignment horizontal="center"/>
    </xf>
    <xf numFmtId="4" fontId="13" fillId="2" borderId="13" xfId="49" applyNumberFormat="1" applyFont="1" applyFill="1" applyBorder="1" applyAlignment="1" applyProtection="1">
      <alignment horizontal="right" vertical="center"/>
      <protection locked="0"/>
    </xf>
    <xf numFmtId="0" fontId="11" fillId="2" borderId="19" xfId="49" applyFont="1" applyFill="1" applyBorder="1" applyAlignment="1" applyProtection="1">
      <alignment horizontal="center" vertical="center" wrapText="1"/>
      <protection locked="0"/>
    </xf>
    <xf numFmtId="0" fontId="12" fillId="0" borderId="15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horizontal="center" vertical="center"/>
      <protection locked="0"/>
    </xf>
    <xf numFmtId="0" fontId="12" fillId="0" borderId="17" xfId="49" applyFont="1" applyFill="1" applyBorder="1" applyAlignment="1" applyProtection="1">
      <alignment horizontal="center" vertical="center" wrapText="1"/>
      <protection locked="0"/>
    </xf>
    <xf numFmtId="0" fontId="12" fillId="0" borderId="20" xfId="49" applyFont="1" applyFill="1" applyBorder="1" applyAlignment="1" applyProtection="1">
      <alignment horizontal="center" vertical="center"/>
      <protection locked="0"/>
    </xf>
    <xf numFmtId="0" fontId="12" fillId="0" borderId="21" xfId="49" applyFont="1" applyFill="1" applyBorder="1" applyAlignment="1" applyProtection="1">
      <alignment horizontal="center" vertical="center"/>
      <protection locked="0"/>
    </xf>
    <xf numFmtId="0" fontId="21" fillId="0" borderId="1" xfId="49" applyFont="1" applyFill="1" applyBorder="1" applyAlignment="1" applyProtection="1">
      <alignment horizontal="center" vertical="center" wrapText="1"/>
      <protection locked="0"/>
    </xf>
    <xf numFmtId="0" fontId="21" fillId="0" borderId="9" xfId="49" applyFont="1" applyFill="1" applyBorder="1" applyAlignment="1" applyProtection="1">
      <alignment horizontal="center" vertical="center" wrapText="1"/>
      <protection locked="0"/>
    </xf>
    <xf numFmtId="0" fontId="12" fillId="0" borderId="13" xfId="49" applyFont="1" applyFill="1" applyBorder="1" applyAlignment="1" applyProtection="1">
      <alignment horizontal="center" vertical="center" wrapText="1"/>
      <protection locked="0"/>
    </xf>
    <xf numFmtId="0" fontId="21" fillId="0" borderId="7" xfId="49" applyFont="1" applyFill="1" applyBorder="1" applyAlignment="1" applyProtection="1">
      <alignment horizontal="center" vertical="center" wrapText="1"/>
      <protection locked="0"/>
    </xf>
    <xf numFmtId="0" fontId="21" fillId="2" borderId="6" xfId="49" applyFont="1" applyFill="1" applyBorder="1" applyAlignment="1" applyProtection="1">
      <alignment horizontal="center" vertical="center" wrapText="1"/>
      <protection locked="0"/>
    </xf>
    <xf numFmtId="0" fontId="21" fillId="2" borderId="16" xfId="49" applyFont="1" applyFill="1" applyBorder="1" applyAlignment="1" applyProtection="1">
      <alignment horizontal="center" vertical="center" wrapText="1"/>
      <protection locked="0"/>
    </xf>
    <xf numFmtId="0" fontId="9" fillId="0" borderId="7" xfId="49" applyFont="1" applyFill="1" applyBorder="1" applyAlignment="1" applyProtection="1"/>
    <xf numFmtId="4" fontId="13" fillId="2" borderId="1" xfId="49" applyNumberFormat="1" applyFont="1" applyFill="1" applyBorder="1" applyAlignment="1" applyProtection="1">
      <alignment horizontal="right" vertical="center"/>
      <protection locked="0"/>
    </xf>
    <xf numFmtId="0" fontId="9" fillId="0" borderId="1" xfId="49" applyFont="1" applyFill="1" applyBorder="1" applyAlignment="1" applyProtection="1"/>
    <xf numFmtId="0" fontId="12" fillId="0" borderId="0" xfId="49" applyFont="1" applyFill="1" applyBorder="1" applyAlignment="1" applyProtection="1">
      <alignment horizontal="center" vertical="center" wrapText="1"/>
      <protection locked="0"/>
    </xf>
    <xf numFmtId="0" fontId="12" fillId="0" borderId="17" xfId="49" applyFont="1" applyFill="1" applyBorder="1" applyAlignment="1" applyProtection="1">
      <alignment horizontal="center" vertical="center"/>
      <protection locked="0"/>
    </xf>
    <xf numFmtId="0" fontId="12" fillId="0" borderId="13" xfId="49" applyFont="1" applyFill="1" applyBorder="1" applyAlignment="1" applyProtection="1">
      <alignment horizontal="center" vertical="center"/>
      <protection locked="0"/>
    </xf>
    <xf numFmtId="0" fontId="12" fillId="0" borderId="12" xfId="49" applyFont="1" applyFill="1" applyBorder="1" applyAlignment="1" applyProtection="1">
      <alignment horizontal="center" vertical="center" wrapText="1"/>
      <protection locked="0"/>
    </xf>
    <xf numFmtId="0" fontId="11" fillId="2" borderId="22" xfId="49" applyFont="1" applyFill="1" applyBorder="1" applyAlignment="1" applyProtection="1">
      <alignment horizontal="center" vertical="center" wrapText="1"/>
      <protection locked="0"/>
    </xf>
    <xf numFmtId="0" fontId="7" fillId="0" borderId="0" xfId="49" applyFont="1" applyFill="1" applyBorder="1" applyAlignment="1" applyProtection="1">
      <alignment horizontal="right" vertical="top"/>
      <protection locked="0"/>
    </xf>
    <xf numFmtId="0" fontId="7" fillId="0" borderId="1" xfId="49" applyFont="1" applyFill="1" applyBorder="1" applyAlignment="1" applyProtection="1">
      <alignment horizontal="center" vertical="center"/>
      <protection locked="0"/>
    </xf>
    <xf numFmtId="0" fontId="7" fillId="0" borderId="10" xfId="49" applyFont="1" applyFill="1" applyBorder="1" applyAlignment="1" applyProtection="1">
      <alignment horizontal="center" vertical="center"/>
      <protection locked="0"/>
    </xf>
    <xf numFmtId="0" fontId="7" fillId="0" borderId="3" xfId="49" applyFont="1" applyFill="1" applyBorder="1" applyAlignment="1" applyProtection="1">
      <alignment horizontal="center" vertical="center"/>
      <protection locked="0"/>
    </xf>
    <xf numFmtId="4" fontId="7" fillId="0" borderId="8" xfId="49" applyNumberFormat="1" applyFont="1" applyFill="1" applyBorder="1" applyAlignment="1" applyProtection="1">
      <alignment horizontal="right" vertical="center"/>
      <protection locked="0"/>
    </xf>
    <xf numFmtId="177" fontId="9" fillId="0" borderId="0" xfId="49" applyNumberFormat="1" applyFont="1" applyFill="1" applyBorder="1" applyAlignment="1" applyProtection="1"/>
    <xf numFmtId="177" fontId="7" fillId="0" borderId="0" xfId="49" applyNumberFormat="1" applyFont="1" applyFill="1" applyBorder="1" applyAlignment="1" applyProtection="1">
      <alignment vertical="top"/>
      <protection locked="0"/>
    </xf>
    <xf numFmtId="177" fontId="9" fillId="0" borderId="0" xfId="49" applyNumberFormat="1" applyFont="1" applyFill="1" applyBorder="1" applyAlignment="1" applyProtection="1">
      <alignment horizontal="center" vertical="center"/>
    </xf>
    <xf numFmtId="177" fontId="9" fillId="0" borderId="0" xfId="49" applyNumberFormat="1" applyFont="1" applyFill="1" applyBorder="1" applyAlignment="1" applyProtection="1">
      <alignment horizontal="center" vertical="center"/>
      <protection locked="0"/>
    </xf>
    <xf numFmtId="177" fontId="11" fillId="2" borderId="0" xfId="49" applyNumberFormat="1" applyFont="1" applyFill="1" applyBorder="1" applyAlignment="1" applyProtection="1">
      <alignment horizontal="right" vertical="center" wrapText="1"/>
      <protection locked="0"/>
    </xf>
    <xf numFmtId="177" fontId="12" fillId="0" borderId="9" xfId="49" applyNumberFormat="1" applyFont="1" applyFill="1" applyBorder="1" applyAlignment="1" applyProtection="1">
      <alignment horizontal="center" vertical="center"/>
      <protection locked="0"/>
    </xf>
    <xf numFmtId="177" fontId="12" fillId="0" borderId="13" xfId="49" applyNumberFormat="1" applyFont="1" applyFill="1" applyBorder="1" applyAlignment="1" applyProtection="1">
      <alignment horizontal="center" vertical="center"/>
      <protection locked="0"/>
    </xf>
    <xf numFmtId="0" fontId="12" fillId="0" borderId="14" xfId="49" applyFont="1" applyFill="1" applyBorder="1" applyAlignment="1" applyProtection="1">
      <alignment horizontal="center" vertical="center" wrapText="1"/>
      <protection locked="0"/>
    </xf>
    <xf numFmtId="177" fontId="12" fillId="0" borderId="6" xfId="49" applyNumberFormat="1" applyFont="1" applyFill="1" applyBorder="1" applyAlignment="1" applyProtection="1">
      <alignment horizontal="center" vertical="center" wrapText="1"/>
      <protection locked="0"/>
    </xf>
    <xf numFmtId="0" fontId="13" fillId="0" borderId="7" xfId="49" applyFont="1" applyFill="1" applyBorder="1" applyAlignment="1" applyProtection="1">
      <alignment horizontal="left" vertical="center" wrapText="1"/>
    </xf>
    <xf numFmtId="177" fontId="13" fillId="2" borderId="7" xfId="49" applyNumberFormat="1" applyFont="1" applyFill="1" applyBorder="1" applyAlignment="1" applyProtection="1">
      <alignment horizontal="right" vertical="center"/>
      <protection locked="0"/>
    </xf>
    <xf numFmtId="177" fontId="13" fillId="0" borderId="7" xfId="49" applyNumberFormat="1" applyFont="1" applyFill="1" applyBorder="1" applyAlignment="1" applyProtection="1">
      <alignment horizontal="right" vertical="center"/>
      <protection locked="0"/>
    </xf>
    <xf numFmtId="0" fontId="13" fillId="2" borderId="16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vertical="center"/>
    </xf>
    <xf numFmtId="0" fontId="5" fillId="0" borderId="0" xfId="49" applyFont="1" applyFill="1" applyBorder="1" applyAlignment="1" applyProtection="1">
      <alignment horizontal="right" vertical="center"/>
    </xf>
    <xf numFmtId="0" fontId="22" fillId="0" borderId="0" xfId="49" applyFont="1" applyFill="1" applyBorder="1" applyAlignment="1" applyProtection="1">
      <alignment horizontal="center" vertical="center"/>
    </xf>
    <xf numFmtId="0" fontId="23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right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vertical="center"/>
    </xf>
    <xf numFmtId="4" fontId="5" fillId="0" borderId="7" xfId="49" applyNumberFormat="1" applyFont="1" applyFill="1" applyBorder="1" applyAlignment="1" applyProtection="1">
      <alignment horizontal="right" vertical="center"/>
    </xf>
    <xf numFmtId="4" fontId="5" fillId="0" borderId="7" xfId="49" applyNumberFormat="1" applyFont="1" applyFill="1" applyBorder="1" applyAlignment="1" applyProtection="1">
      <alignment horizontal="right" vertical="center"/>
      <protection locked="0"/>
    </xf>
    <xf numFmtId="0" fontId="5" fillId="0" borderId="7" xfId="49" applyFont="1" applyFill="1" applyBorder="1" applyAlignment="1" applyProtection="1">
      <alignment vertical="center"/>
      <protection locked="0"/>
    </xf>
    <xf numFmtId="0" fontId="5" fillId="0" borderId="7" xfId="49" applyFont="1" applyFill="1" applyBorder="1" applyAlignment="1" applyProtection="1">
      <alignment horizontal="left" vertical="center"/>
    </xf>
    <xf numFmtId="0" fontId="24" fillId="0" borderId="7" xfId="49" applyFont="1" applyFill="1" applyBorder="1" applyAlignment="1" applyProtection="1">
      <alignment horizontal="right" vertical="center"/>
    </xf>
    <xf numFmtId="0" fontId="1" fillId="0" borderId="7" xfId="49" applyFont="1" applyFill="1" applyBorder="1" applyAlignment="1" applyProtection="1">
      <alignment vertical="center"/>
    </xf>
    <xf numFmtId="0" fontId="24" fillId="0" borderId="7" xfId="49" applyFont="1" applyFill="1" applyBorder="1" applyAlignment="1" applyProtection="1">
      <alignment horizontal="center" vertical="center"/>
    </xf>
    <xf numFmtId="0" fontId="24" fillId="0" borderId="7" xfId="49" applyFont="1" applyFill="1" applyBorder="1" applyAlignment="1" applyProtection="1">
      <alignment horizontal="center" vertical="center"/>
      <protection locked="0"/>
    </xf>
    <xf numFmtId="4" fontId="24" fillId="0" borderId="7" xfId="49" applyNumberFormat="1" applyFont="1" applyFill="1" applyBorder="1" applyAlignment="1" applyProtection="1">
      <alignment horizontal="right" vertical="center"/>
    </xf>
    <xf numFmtId="178" fontId="24" fillId="0" borderId="7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/>
    <xf numFmtId="0" fontId="9" fillId="0" borderId="0" xfId="49" applyFont="1" applyFill="1" applyBorder="1" applyAlignment="1" applyProtection="1">
      <alignment horizontal="left"/>
    </xf>
    <xf numFmtId="0" fontId="12" fillId="0" borderId="10" xfId="49" applyFont="1" applyFill="1" applyBorder="1" applyAlignment="1" applyProtection="1">
      <alignment horizontal="center" vertical="center"/>
      <protection locked="0"/>
    </xf>
    <xf numFmtId="0" fontId="13" fillId="2" borderId="4" xfId="49" applyFont="1" applyFill="1" applyBorder="1" applyAlignment="1" applyProtection="1">
      <alignment horizontal="center" vertical="center"/>
      <protection locked="0"/>
    </xf>
    <xf numFmtId="0" fontId="13" fillId="2" borderId="7" xfId="49" applyFont="1" applyFill="1" applyBorder="1" applyAlignment="1" applyProtection="1">
      <alignment horizontal="center" vertical="center"/>
      <protection locked="0"/>
    </xf>
    <xf numFmtId="0" fontId="13" fillId="0" borderId="4" xfId="49" applyFont="1" applyFill="1" applyBorder="1" applyAlignment="1" applyProtection="1">
      <alignment horizontal="center" vertical="center"/>
      <protection locked="0"/>
    </xf>
    <xf numFmtId="0" fontId="13" fillId="0" borderId="7" xfId="49" applyFont="1" applyFill="1" applyBorder="1" applyAlignment="1" applyProtection="1">
      <alignment horizontal="left" vertical="center"/>
      <protection locked="0"/>
    </xf>
    <xf numFmtId="0" fontId="13" fillId="0" borderId="7" xfId="49" applyFont="1" applyFill="1" applyBorder="1" applyAlignment="1" applyProtection="1">
      <alignment horizontal="left" vertical="center"/>
      <protection locked="0"/>
    </xf>
    <xf numFmtId="0" fontId="13" fillId="0" borderId="7" xfId="49" applyFont="1" applyFill="1" applyBorder="1" applyAlignment="1" applyProtection="1">
      <alignment horizontal="left" vertical="center" wrapText="1"/>
    </xf>
    <xf numFmtId="0" fontId="13" fillId="2" borderId="2" xfId="49" applyFont="1" applyFill="1" applyBorder="1" applyAlignment="1" applyProtection="1">
      <alignment horizontal="center" vertical="center"/>
      <protection locked="0"/>
    </xf>
    <xf numFmtId="0" fontId="9" fillId="0" borderId="8" xfId="49" applyFont="1" applyFill="1" applyBorder="1" applyAlignment="1" applyProtection="1">
      <alignment horizontal="center" vertical="center"/>
    </xf>
    <xf numFmtId="0" fontId="13" fillId="2" borderId="7" xfId="49" applyFont="1" applyFill="1" applyBorder="1" applyAlignment="1" applyProtection="1">
      <alignment horizontal="center" vertical="center"/>
    </xf>
    <xf numFmtId="0" fontId="13" fillId="2" borderId="2" xfId="49" applyFont="1" applyFill="1" applyBorder="1" applyAlignment="1" applyProtection="1">
      <alignment horizontal="center" vertical="center" wrapText="1"/>
      <protection locked="0"/>
    </xf>
    <xf numFmtId="0" fontId="25" fillId="0" borderId="0" xfId="49" applyFont="1" applyFill="1" applyBorder="1" applyAlignment="1" applyProtection="1"/>
    <xf numFmtId="0" fontId="4" fillId="0" borderId="0" xfId="49" applyFont="1" applyFill="1" applyBorder="1" applyAlignment="1" applyProtection="1">
      <alignment horizontal="center" vertical="top"/>
    </xf>
    <xf numFmtId="0" fontId="5" fillId="0" borderId="0" xfId="49" applyFont="1" applyFill="1" applyBorder="1" applyAlignment="1" applyProtection="1">
      <alignment horizontal="left" vertical="center"/>
    </xf>
    <xf numFmtId="0" fontId="21" fillId="0" borderId="2" xfId="49" applyFont="1" applyFill="1" applyBorder="1" applyAlignment="1" applyProtection="1">
      <alignment horizontal="center" vertical="center" wrapText="1"/>
      <protection locked="0"/>
    </xf>
    <xf numFmtId="0" fontId="13" fillId="0" borderId="6" xfId="49" applyFont="1" applyFill="1" applyBorder="1" applyAlignment="1" applyProtection="1">
      <alignment vertical="center" wrapText="1"/>
      <protection locked="0"/>
    </xf>
    <xf numFmtId="4" fontId="13" fillId="0" borderId="6" xfId="49" applyNumberFormat="1" applyFont="1" applyFill="1" applyBorder="1" applyAlignment="1" applyProtection="1">
      <alignment horizontal="right" vertical="center"/>
      <protection locked="0"/>
    </xf>
    <xf numFmtId="0" fontId="13" fillId="0" borderId="6" xfId="49" applyFont="1" applyFill="1" applyBorder="1" applyAlignment="1" applyProtection="1">
      <alignment horizontal="left" vertical="center" wrapText="1" indent="1"/>
      <protection locked="0"/>
    </xf>
    <xf numFmtId="0" fontId="13" fillId="0" borderId="6" xfId="49" applyFont="1" applyFill="1" applyBorder="1" applyAlignment="1" applyProtection="1">
      <alignment horizontal="left" vertical="center" wrapText="1"/>
      <protection locked="0"/>
    </xf>
    <xf numFmtId="0" fontId="13" fillId="0" borderId="6" xfId="49" applyFont="1" applyFill="1" applyBorder="1" applyAlignment="1" applyProtection="1">
      <alignment horizontal="right" vertical="center"/>
      <protection locked="0"/>
    </xf>
    <xf numFmtId="0" fontId="26" fillId="0" borderId="6" xfId="49" applyFont="1" applyFill="1" applyBorder="1" applyAlignment="1" applyProtection="1">
      <alignment horizontal="center" vertical="center"/>
    </xf>
    <xf numFmtId="0" fontId="26" fillId="0" borderId="6" xfId="49" applyFont="1" applyFill="1" applyBorder="1" applyAlignment="1" applyProtection="1">
      <alignment horizontal="right" vertical="center"/>
    </xf>
    <xf numFmtId="4" fontId="13" fillId="0" borderId="6" xfId="49" applyNumberFormat="1" applyFont="1" applyFill="1" applyBorder="1" applyAlignment="1" applyProtection="1">
      <alignment horizontal="right" vertical="center"/>
    </xf>
    <xf numFmtId="0" fontId="13" fillId="0" borderId="6" xfId="49" applyFont="1" applyFill="1" applyBorder="1" applyAlignment="1" applyProtection="1">
      <alignment horizontal="left" vertical="center"/>
    </xf>
    <xf numFmtId="0" fontId="26" fillId="0" borderId="6" xfId="49" applyFont="1" applyFill="1" applyBorder="1" applyAlignment="1" applyProtection="1">
      <alignment horizontal="center" vertical="center" wrapText="1"/>
      <protection locked="0"/>
    </xf>
    <xf numFmtId="4" fontId="26" fillId="0" borderId="6" xfId="49" applyNumberFormat="1" applyFont="1" applyFill="1" applyBorder="1" applyAlignment="1" applyProtection="1">
      <alignment horizontal="right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7"/>
  <sheetViews>
    <sheetView showGridLines="0" workbookViewId="0">
      <selection activeCell="D13" sqref="D13"/>
    </sheetView>
  </sheetViews>
  <sheetFormatPr defaultColWidth="10" defaultRowHeight="12.75" customHeight="1" outlineLevelCol="3"/>
  <cols>
    <col min="1" max="4" width="47.8333333333333" style="39" customWidth="1"/>
    <col min="5" max="16384" width="10" style="36" customWidth="1"/>
  </cols>
  <sheetData>
    <row r="1" ht="15" customHeight="1" spans="1:4">
      <c r="A1" s="43"/>
      <c r="B1" s="43"/>
      <c r="C1" s="43"/>
      <c r="D1" s="43"/>
    </row>
    <row r="2" ht="41.25" customHeight="1" spans="1:4">
      <c r="A2" s="241" t="s">
        <v>0</v>
      </c>
      <c r="B2" s="4"/>
      <c r="C2" s="4"/>
      <c r="D2" s="215" t="s">
        <v>1</v>
      </c>
    </row>
    <row r="3" ht="30" customHeight="1" spans="1:4">
      <c r="A3" s="68" t="s">
        <v>2</v>
      </c>
      <c r="B3" s="242"/>
      <c r="C3" s="242"/>
      <c r="D3" s="242"/>
    </row>
    <row r="4" ht="23.25" customHeight="1" spans="1:4">
      <c r="A4" s="243" t="s">
        <v>3</v>
      </c>
      <c r="B4" s="214"/>
      <c r="C4" s="214"/>
      <c r="D4" s="212" t="s">
        <v>4</v>
      </c>
    </row>
    <row r="5" ht="24" customHeight="1" spans="1:4">
      <c r="A5" s="244" t="s">
        <v>5</v>
      </c>
      <c r="B5" s="244" t="s">
        <v>6</v>
      </c>
      <c r="C5" s="244" t="s">
        <v>7</v>
      </c>
      <c r="D5" s="182" t="s">
        <v>6</v>
      </c>
    </row>
    <row r="6" ht="18" customHeight="1" spans="1:4">
      <c r="A6" s="245" t="s">
        <v>8</v>
      </c>
      <c r="B6" s="246">
        <v>198.44</v>
      </c>
      <c r="C6" s="247" t="s">
        <v>9</v>
      </c>
      <c r="D6" s="246"/>
    </row>
    <row r="7" ht="18" customHeight="1" spans="1:4">
      <c r="A7" s="245" t="s">
        <v>10</v>
      </c>
      <c r="B7" s="246"/>
      <c r="C7" s="247" t="s">
        <v>11</v>
      </c>
      <c r="D7" s="246"/>
    </row>
    <row r="8" ht="18" customHeight="1" spans="1:4">
      <c r="A8" s="245" t="s">
        <v>12</v>
      </c>
      <c r="B8" s="246"/>
      <c r="C8" s="247" t="s">
        <v>13</v>
      </c>
      <c r="D8" s="246"/>
    </row>
    <row r="9" ht="18" customHeight="1" spans="1:4">
      <c r="A9" s="245" t="s">
        <v>14</v>
      </c>
      <c r="B9" s="246"/>
      <c r="C9" s="247" t="s">
        <v>15</v>
      </c>
      <c r="D9" s="246"/>
    </row>
    <row r="10" ht="18" customHeight="1" spans="1:4">
      <c r="A10" s="245" t="s">
        <v>16</v>
      </c>
      <c r="B10" s="246">
        <v>515.32</v>
      </c>
      <c r="C10" s="247" t="s">
        <v>17</v>
      </c>
      <c r="D10" s="246"/>
    </row>
    <row r="11" ht="18" customHeight="1" spans="1:4">
      <c r="A11" s="245" t="s">
        <v>18</v>
      </c>
      <c r="B11" s="246"/>
      <c r="C11" s="248" t="s">
        <v>19</v>
      </c>
      <c r="D11" s="246"/>
    </row>
    <row r="12" ht="18" customHeight="1" spans="1:4">
      <c r="A12" s="245" t="s">
        <v>20</v>
      </c>
      <c r="B12" s="246"/>
      <c r="C12" s="248" t="s">
        <v>21</v>
      </c>
      <c r="D12" s="246"/>
    </row>
    <row r="13" ht="18" customHeight="1" spans="1:4">
      <c r="A13" s="245" t="s">
        <v>22</v>
      </c>
      <c r="B13" s="246"/>
      <c r="C13" s="248" t="s">
        <v>23</v>
      </c>
      <c r="D13" s="246">
        <v>76.6</v>
      </c>
    </row>
    <row r="14" ht="18" customHeight="1" spans="1:4">
      <c r="A14" s="245" t="s">
        <v>24</v>
      </c>
      <c r="B14" s="246"/>
      <c r="C14" s="248" t="s">
        <v>25</v>
      </c>
      <c r="D14" s="246">
        <v>585.4</v>
      </c>
    </row>
    <row r="15" ht="18" customHeight="1" spans="1:4">
      <c r="A15" s="245" t="s">
        <v>26</v>
      </c>
      <c r="B15" s="249"/>
      <c r="C15" s="248" t="s">
        <v>27</v>
      </c>
      <c r="D15" s="246"/>
    </row>
    <row r="16" ht="18" customHeight="1" spans="1:4">
      <c r="A16" s="250"/>
      <c r="B16" s="251"/>
      <c r="C16" s="248" t="s">
        <v>28</v>
      </c>
      <c r="D16" s="252"/>
    </row>
    <row r="17" ht="18" customHeight="1" spans="1:4">
      <c r="A17" s="250"/>
      <c r="B17" s="251"/>
      <c r="C17" s="248" t="s">
        <v>29</v>
      </c>
      <c r="D17" s="252"/>
    </row>
    <row r="18" ht="18" customHeight="1" spans="1:4">
      <c r="A18" s="250"/>
      <c r="B18" s="251"/>
      <c r="C18" s="248" t="s">
        <v>30</v>
      </c>
      <c r="D18" s="252"/>
    </row>
    <row r="19" ht="18" customHeight="1" spans="1:4">
      <c r="A19" s="250"/>
      <c r="B19" s="251"/>
      <c r="C19" s="248" t="s">
        <v>31</v>
      </c>
      <c r="D19" s="252"/>
    </row>
    <row r="20" ht="18" customHeight="1" spans="1:4">
      <c r="A20" s="250"/>
      <c r="B20" s="251"/>
      <c r="C20" s="248" t="s">
        <v>32</v>
      </c>
      <c r="D20" s="252"/>
    </row>
    <row r="21" ht="18" customHeight="1" spans="1:4">
      <c r="A21" s="250"/>
      <c r="B21" s="251"/>
      <c r="C21" s="248" t="s">
        <v>33</v>
      </c>
      <c r="D21" s="252"/>
    </row>
    <row r="22" ht="18" customHeight="1" spans="1:4">
      <c r="A22" s="250"/>
      <c r="B22" s="251"/>
      <c r="C22" s="248" t="s">
        <v>34</v>
      </c>
      <c r="D22" s="252"/>
    </row>
    <row r="23" ht="18" customHeight="1" spans="1:4">
      <c r="A23" s="250"/>
      <c r="B23" s="251"/>
      <c r="C23" s="248" t="s">
        <v>35</v>
      </c>
      <c r="D23" s="252"/>
    </row>
    <row r="24" ht="18" customHeight="1" spans="1:4">
      <c r="A24" s="250"/>
      <c r="B24" s="251"/>
      <c r="C24" s="248" t="s">
        <v>36</v>
      </c>
      <c r="D24" s="252">
        <v>51.76</v>
      </c>
    </row>
    <row r="25" ht="18" customHeight="1" spans="1:4">
      <c r="A25" s="250"/>
      <c r="B25" s="251"/>
      <c r="C25" s="248" t="s">
        <v>37</v>
      </c>
      <c r="D25" s="252"/>
    </row>
    <row r="26" ht="18" customHeight="1" spans="1:4">
      <c r="A26" s="250"/>
      <c r="B26" s="251"/>
      <c r="C26" s="253" t="s">
        <v>38</v>
      </c>
      <c r="D26" s="252"/>
    </row>
    <row r="27" ht="18" customHeight="1" spans="1:4">
      <c r="A27" s="250"/>
      <c r="B27" s="251"/>
      <c r="C27" s="248" t="s">
        <v>39</v>
      </c>
      <c r="D27" s="252"/>
    </row>
    <row r="28" ht="18" customHeight="1" spans="1:4">
      <c r="A28" s="250"/>
      <c r="B28" s="251"/>
      <c r="C28" s="248" t="s">
        <v>40</v>
      </c>
      <c r="D28" s="252"/>
    </row>
    <row r="29" ht="18" customHeight="1" spans="1:4">
      <c r="A29" s="250"/>
      <c r="B29" s="251"/>
      <c r="C29" s="248" t="s">
        <v>41</v>
      </c>
      <c r="D29" s="252"/>
    </row>
    <row r="30" ht="18" customHeight="1" spans="1:4">
      <c r="A30" s="250"/>
      <c r="B30" s="251"/>
      <c r="C30" s="253" t="s">
        <v>42</v>
      </c>
      <c r="D30" s="252"/>
    </row>
    <row r="31" ht="18" customHeight="1" spans="1:4">
      <c r="A31" s="250"/>
      <c r="B31" s="251"/>
      <c r="C31" s="253" t="s">
        <v>43</v>
      </c>
      <c r="D31" s="252"/>
    </row>
    <row r="32" ht="18" customHeight="1" spans="1:4">
      <c r="A32" s="250"/>
      <c r="B32" s="251"/>
      <c r="C32" s="253" t="s">
        <v>44</v>
      </c>
      <c r="D32" s="252"/>
    </row>
    <row r="33" ht="18" customHeight="1" spans="1:4">
      <c r="A33" s="250"/>
      <c r="B33" s="251"/>
      <c r="C33" s="253" t="s">
        <v>45</v>
      </c>
      <c r="D33" s="252"/>
    </row>
    <row r="34" ht="18" customHeight="1" spans="1:4">
      <c r="A34" s="250"/>
      <c r="B34" s="251"/>
      <c r="C34" s="253" t="s">
        <v>46</v>
      </c>
      <c r="D34" s="252"/>
    </row>
    <row r="35" ht="18" customHeight="1" spans="1:4">
      <c r="A35" s="254" t="s">
        <v>47</v>
      </c>
      <c r="B35" s="255">
        <f>SUM(B6:B34)</f>
        <v>713.76</v>
      </c>
      <c r="C35" s="254" t="s">
        <v>48</v>
      </c>
      <c r="D35" s="255">
        <f>SUM(D6:D34)</f>
        <v>713.76</v>
      </c>
    </row>
    <row r="36" ht="18" customHeight="1" spans="1:4">
      <c r="A36" s="253" t="s">
        <v>49</v>
      </c>
      <c r="B36" s="251"/>
      <c r="C36" s="253" t="s">
        <v>50</v>
      </c>
      <c r="D36" s="251"/>
    </row>
    <row r="37" ht="18" customHeight="1" spans="1:4">
      <c r="A37" s="250" t="s">
        <v>51</v>
      </c>
      <c r="B37" s="255">
        <f>B35+B36</f>
        <v>713.76</v>
      </c>
      <c r="C37" s="250" t="s">
        <v>52</v>
      </c>
      <c r="D37" s="255">
        <f>D35+D36</f>
        <v>713.76</v>
      </c>
    </row>
  </sheetData>
  <mergeCells count="2">
    <mergeCell ref="A3:D3"/>
    <mergeCell ref="A4:B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9"/>
  <sheetViews>
    <sheetView showGridLines="0" workbookViewId="0">
      <selection activeCell="F16" sqref="F16"/>
    </sheetView>
  </sheetViews>
  <sheetFormatPr defaultColWidth="10" defaultRowHeight="12.75" customHeight="1"/>
  <cols>
    <col min="1" max="1" width="28.3333333333333" style="39" customWidth="1"/>
    <col min="2" max="2" width="25.8333333333333" style="36" customWidth="1"/>
    <col min="3" max="10" width="25.6666666666667" style="39" customWidth="1"/>
    <col min="11" max="11" width="20" style="36" customWidth="1"/>
    <col min="12" max="12" width="22.1666666666667" style="36" customWidth="1"/>
    <col min="13" max="13" width="20" style="36" customWidth="1"/>
    <col min="14" max="14" width="25.6666666666667" style="39" customWidth="1"/>
    <col min="15" max="15" width="17" style="36" customWidth="1"/>
    <col min="16" max="16" width="16" style="36" customWidth="1"/>
    <col min="17" max="17" width="16.1666666666667" style="36" customWidth="1"/>
    <col min="18" max="18" width="17.6666666666667" style="36" customWidth="1"/>
    <col min="19" max="19" width="18.1666666666667" style="39" customWidth="1"/>
    <col min="20" max="16384" width="10" style="36" customWidth="1"/>
  </cols>
  <sheetData>
    <row r="1" ht="17.25" customHeight="1"/>
    <row r="2" ht="41.25" customHeight="1" spans="1:19">
      <c r="A2" s="93" t="s">
        <v>53</v>
      </c>
      <c r="B2" s="94"/>
      <c r="C2" s="95"/>
      <c r="D2" s="95"/>
      <c r="E2" s="95"/>
      <c r="F2" s="95"/>
      <c r="G2" s="95"/>
      <c r="H2" s="95"/>
      <c r="I2" s="95"/>
      <c r="J2" s="95"/>
      <c r="K2" s="121"/>
      <c r="L2" s="121"/>
      <c r="M2" s="121"/>
      <c r="N2" s="95"/>
      <c r="O2" s="121"/>
      <c r="P2" s="121"/>
      <c r="Q2" s="121"/>
      <c r="R2" s="121"/>
      <c r="S2" s="95"/>
    </row>
    <row r="3" ht="17.25" customHeight="1" spans="1:3">
      <c r="A3" s="96" t="s">
        <v>3</v>
      </c>
      <c r="B3" s="42"/>
      <c r="C3" s="43" t="s">
        <v>54</v>
      </c>
    </row>
    <row r="4" ht="21.75" customHeight="1" spans="1:19">
      <c r="A4" s="97" t="s">
        <v>55</v>
      </c>
      <c r="B4" s="98" t="s">
        <v>56</v>
      </c>
      <c r="C4" s="99" t="s">
        <v>57</v>
      </c>
      <c r="D4" s="116"/>
      <c r="E4" s="116"/>
      <c r="F4" s="116"/>
      <c r="G4" s="116"/>
      <c r="H4" s="116"/>
      <c r="I4" s="116"/>
      <c r="J4" s="116"/>
      <c r="K4" s="48"/>
      <c r="L4" s="48"/>
      <c r="M4" s="48"/>
      <c r="N4" s="49"/>
      <c r="O4" s="48" t="s">
        <v>58</v>
      </c>
      <c r="P4" s="48"/>
      <c r="Q4" s="48"/>
      <c r="R4" s="48"/>
      <c r="S4" s="49"/>
    </row>
    <row r="5" ht="21.75" customHeight="1" spans="1:19">
      <c r="A5" s="100"/>
      <c r="B5" s="101"/>
      <c r="C5" s="103" t="s">
        <v>59</v>
      </c>
      <c r="D5" s="157" t="s">
        <v>60</v>
      </c>
      <c r="E5" s="157" t="s">
        <v>61</v>
      </c>
      <c r="F5" s="157" t="s">
        <v>62</v>
      </c>
      <c r="G5" s="157" t="s">
        <v>63</v>
      </c>
      <c r="H5" s="118" t="s">
        <v>64</v>
      </c>
      <c r="I5" s="118"/>
      <c r="J5" s="118"/>
      <c r="K5" s="122"/>
      <c r="L5" s="122"/>
      <c r="M5" s="122"/>
      <c r="N5" s="119"/>
      <c r="O5" s="117" t="s">
        <v>65</v>
      </c>
      <c r="P5" s="117" t="s">
        <v>60</v>
      </c>
      <c r="Q5" s="157" t="s">
        <v>61</v>
      </c>
      <c r="R5" s="157" t="s">
        <v>62</v>
      </c>
      <c r="S5" s="103" t="s">
        <v>64</v>
      </c>
    </row>
    <row r="6" ht="30" customHeight="1" spans="1:19">
      <c r="A6" s="104"/>
      <c r="B6" s="105"/>
      <c r="C6" s="104"/>
      <c r="D6" s="238"/>
      <c r="E6" s="104" t="s">
        <v>61</v>
      </c>
      <c r="F6" s="104" t="s">
        <v>62</v>
      </c>
      <c r="G6" s="104" t="s">
        <v>66</v>
      </c>
      <c r="H6" s="104" t="s">
        <v>65</v>
      </c>
      <c r="I6" s="104" t="s">
        <v>67</v>
      </c>
      <c r="J6" s="104" t="s">
        <v>68</v>
      </c>
      <c r="K6" s="120" t="s">
        <v>69</v>
      </c>
      <c r="L6" s="120" t="s">
        <v>70</v>
      </c>
      <c r="M6" s="120" t="s">
        <v>71</v>
      </c>
      <c r="N6" s="104" t="s">
        <v>72</v>
      </c>
      <c r="O6" s="120"/>
      <c r="P6" s="120"/>
      <c r="Q6" s="120"/>
      <c r="R6" s="104"/>
      <c r="S6" s="104" t="s">
        <v>73</v>
      </c>
    </row>
    <row r="7" ht="17.25" customHeight="1" spans="1:19">
      <c r="A7" s="239">
        <v>1</v>
      </c>
      <c r="B7" s="232">
        <v>2</v>
      </c>
      <c r="C7" s="239">
        <v>3</v>
      </c>
      <c r="D7" s="239">
        <v>4</v>
      </c>
      <c r="E7" s="239">
        <v>5</v>
      </c>
      <c r="F7" s="239">
        <v>6</v>
      </c>
      <c r="G7" s="239">
        <v>7</v>
      </c>
      <c r="H7" s="239">
        <v>8</v>
      </c>
      <c r="I7" s="239">
        <v>9</v>
      </c>
      <c r="J7" s="239">
        <v>10</v>
      </c>
      <c r="K7" s="232">
        <v>11</v>
      </c>
      <c r="L7" s="232">
        <v>12</v>
      </c>
      <c r="M7" s="232">
        <v>13</v>
      </c>
      <c r="N7" s="239">
        <v>14</v>
      </c>
      <c r="O7" s="232">
        <v>15</v>
      </c>
      <c r="P7" s="232">
        <v>16</v>
      </c>
      <c r="Q7" s="232">
        <v>17</v>
      </c>
      <c r="R7" s="232">
        <v>18</v>
      </c>
      <c r="S7" s="239">
        <v>19</v>
      </c>
    </row>
    <row r="8" ht="16.5" customHeight="1" spans="1:19">
      <c r="A8" s="112" t="s">
        <v>74</v>
      </c>
      <c r="B8" s="112" t="s">
        <v>75</v>
      </c>
      <c r="C8" s="165">
        <v>713.76</v>
      </c>
      <c r="D8" s="165">
        <v>198.44</v>
      </c>
      <c r="E8" s="165"/>
      <c r="F8" s="165"/>
      <c r="G8" s="165"/>
      <c r="H8" s="165">
        <f>SUM(I8:N8)</f>
        <v>515.32</v>
      </c>
      <c r="I8" s="165"/>
      <c r="J8" s="165">
        <f>515.32</f>
        <v>515.32</v>
      </c>
      <c r="K8" s="165"/>
      <c r="L8" s="165"/>
      <c r="M8" s="165"/>
      <c r="N8" s="165"/>
      <c r="O8" s="111"/>
      <c r="P8" s="111"/>
      <c r="Q8" s="111"/>
      <c r="R8" s="111"/>
      <c r="S8" s="111"/>
    </row>
    <row r="9" ht="16.5" customHeight="1" spans="1:19">
      <c r="A9" s="240" t="s">
        <v>59</v>
      </c>
      <c r="B9" s="110"/>
      <c r="C9" s="165">
        <f>7137637.4/10000</f>
        <v>713.76374</v>
      </c>
      <c r="D9" s="165">
        <f>1984394.4/10000</f>
        <v>198.43944</v>
      </c>
      <c r="E9" s="165"/>
      <c r="F9" s="165"/>
      <c r="G9" s="165"/>
      <c r="H9" s="165">
        <f>SUM(H8)</f>
        <v>515.32</v>
      </c>
      <c r="I9" s="165"/>
      <c r="J9" s="165">
        <f>SUM(J8)</f>
        <v>515.32</v>
      </c>
      <c r="K9" s="165"/>
      <c r="L9" s="165"/>
      <c r="M9" s="165"/>
      <c r="N9" s="165"/>
      <c r="O9" s="111"/>
      <c r="P9" s="111"/>
      <c r="Q9" s="111"/>
      <c r="R9" s="111"/>
      <c r="S9" s="111"/>
    </row>
  </sheetData>
  <mergeCells count="18">
    <mergeCell ref="A2:S2"/>
    <mergeCell ref="C3:S3"/>
    <mergeCell ref="C4:N4"/>
    <mergeCell ref="O4:S4"/>
    <mergeCell ref="H5:N5"/>
    <mergeCell ref="A9:B9"/>
    <mergeCell ref="A4:A6"/>
    <mergeCell ref="B4:B6"/>
    <mergeCell ref="C5:C6"/>
    <mergeCell ref="D5:D6"/>
    <mergeCell ref="E5:E6"/>
    <mergeCell ref="F5:F6"/>
    <mergeCell ref="G5:G6"/>
    <mergeCell ref="O5:O6"/>
    <mergeCell ref="P5:P6"/>
    <mergeCell ref="Q5:Q6"/>
    <mergeCell ref="R5:R6"/>
    <mergeCell ref="S5:S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20"/>
  <sheetViews>
    <sheetView showGridLines="0" tabSelected="1" topLeftCell="A4" workbookViewId="0">
      <selection activeCell="D14" sqref="D14"/>
    </sheetView>
  </sheetViews>
  <sheetFormatPr defaultColWidth="10" defaultRowHeight="12.75" customHeight="1"/>
  <cols>
    <col min="1" max="1" width="13.5" style="36" customWidth="1"/>
    <col min="2" max="2" width="27.1666666666667" style="36" customWidth="1"/>
    <col min="3" max="6" width="25.6666666666667" style="39" customWidth="1"/>
    <col min="7" max="7" width="17.8333333333333" style="36" customWidth="1"/>
    <col min="8" max="8" width="17.6666666666667" style="36" customWidth="1"/>
    <col min="9" max="9" width="17.8333333333333" style="36" customWidth="1"/>
    <col min="10" max="10" width="15.6666666666667" style="36" customWidth="1"/>
    <col min="11" max="11" width="16.6666666666667" style="36" customWidth="1"/>
    <col min="12" max="12" width="17.3333333333333" style="36" customWidth="1"/>
    <col min="13" max="13" width="18.3333333333333" style="36" customWidth="1"/>
    <col min="14" max="14" width="19.6666666666667" style="36" customWidth="1"/>
    <col min="15" max="15" width="18" style="36" customWidth="1"/>
    <col min="16" max="16" width="15.3333333333333" style="39" customWidth="1"/>
    <col min="17" max="16384" width="10" style="36" customWidth="1"/>
  </cols>
  <sheetData>
    <row r="1" ht="17.25" customHeight="1"/>
    <row r="2" ht="41.25" customHeight="1" spans="1:16">
      <c r="A2" s="40" t="s">
        <v>76</v>
      </c>
      <c r="C2" s="228"/>
      <c r="D2" s="228"/>
      <c r="E2" s="228"/>
      <c r="F2" s="228"/>
      <c r="P2" s="228"/>
    </row>
    <row r="3" ht="17.25" customHeight="1" spans="1:15">
      <c r="A3" s="41" t="s">
        <v>3</v>
      </c>
      <c r="B3" s="41"/>
      <c r="C3" s="229"/>
      <c r="O3" s="193" t="s">
        <v>54</v>
      </c>
    </row>
    <row r="4" ht="21.75" customHeight="1" spans="1:16">
      <c r="A4" s="97" t="s">
        <v>77</v>
      </c>
      <c r="B4" s="230" t="s">
        <v>78</v>
      </c>
      <c r="C4" s="97" t="s">
        <v>59</v>
      </c>
      <c r="D4" s="116" t="s">
        <v>60</v>
      </c>
      <c r="E4" s="116"/>
      <c r="F4" s="49"/>
      <c r="G4" s="97" t="s">
        <v>61</v>
      </c>
      <c r="H4" s="97" t="s">
        <v>62</v>
      </c>
      <c r="I4" s="97" t="s">
        <v>79</v>
      </c>
      <c r="J4" s="48" t="s">
        <v>64</v>
      </c>
      <c r="K4" s="48"/>
      <c r="L4" s="48"/>
      <c r="M4" s="48"/>
      <c r="N4" s="48"/>
      <c r="O4" s="48"/>
      <c r="P4" s="49" t="s">
        <v>80</v>
      </c>
    </row>
    <row r="5" ht="30" customHeight="1" spans="1:16">
      <c r="A5" s="120"/>
      <c r="B5" s="120"/>
      <c r="C5" s="104"/>
      <c r="D5" s="104" t="s">
        <v>65</v>
      </c>
      <c r="E5" s="104" t="s">
        <v>81</v>
      </c>
      <c r="F5" s="104" t="s">
        <v>80</v>
      </c>
      <c r="G5" s="104"/>
      <c r="H5" s="104"/>
      <c r="I5" s="104"/>
      <c r="J5" s="104" t="s">
        <v>65</v>
      </c>
      <c r="K5" s="104" t="s">
        <v>82</v>
      </c>
      <c r="L5" s="104" t="s">
        <v>83</v>
      </c>
      <c r="M5" s="104" t="s">
        <v>84</v>
      </c>
      <c r="N5" s="104" t="s">
        <v>85</v>
      </c>
      <c r="O5" s="104" t="s">
        <v>86</v>
      </c>
      <c r="P5" s="104" t="s">
        <v>87</v>
      </c>
    </row>
    <row r="6" ht="17.25" customHeight="1" spans="1:16">
      <c r="A6" s="231">
        <v>1</v>
      </c>
      <c r="B6" s="232">
        <v>2</v>
      </c>
      <c r="C6" s="232" t="s">
        <v>88</v>
      </c>
      <c r="D6" s="232" t="s">
        <v>89</v>
      </c>
      <c r="E6" s="232" t="s">
        <v>90</v>
      </c>
      <c r="F6" s="232" t="s">
        <v>91</v>
      </c>
      <c r="G6" s="232">
        <v>7</v>
      </c>
      <c r="H6" s="232">
        <v>8</v>
      </c>
      <c r="I6" s="232">
        <v>9</v>
      </c>
      <c r="J6" s="232">
        <v>10</v>
      </c>
      <c r="K6" s="232">
        <v>11</v>
      </c>
      <c r="L6" s="232">
        <v>12</v>
      </c>
      <c r="M6" s="232">
        <v>13</v>
      </c>
      <c r="N6" s="232">
        <v>14</v>
      </c>
      <c r="O6" s="232">
        <v>15</v>
      </c>
      <c r="P6" s="232">
        <v>16</v>
      </c>
    </row>
    <row r="7" ht="17.25" customHeight="1" spans="1:16">
      <c r="A7" s="233">
        <v>208</v>
      </c>
      <c r="B7" s="114" t="s">
        <v>92</v>
      </c>
      <c r="C7" s="232">
        <f>C8</f>
        <v>76.6</v>
      </c>
      <c r="D7" s="165">
        <f>SUM(E7:F7)</f>
        <v>9</v>
      </c>
      <c r="E7" s="165">
        <f>E8</f>
        <v>9</v>
      </c>
      <c r="F7" s="165"/>
      <c r="G7" s="165"/>
      <c r="H7" s="165"/>
      <c r="I7" s="165"/>
      <c r="J7" s="165">
        <f>SUM(K7:P7)</f>
        <v>67.6</v>
      </c>
      <c r="K7" s="165">
        <f>K8</f>
        <v>67.6</v>
      </c>
      <c r="L7" s="165"/>
      <c r="M7" s="165"/>
      <c r="N7" s="165"/>
      <c r="O7" s="165"/>
      <c r="P7" s="165"/>
    </row>
    <row r="8" ht="17.25" customHeight="1" spans="1:16">
      <c r="A8" s="233">
        <v>20805</v>
      </c>
      <c r="B8" s="114" t="s">
        <v>93</v>
      </c>
      <c r="C8" s="232">
        <f>C9+C10</f>
        <v>76.6</v>
      </c>
      <c r="D8" s="165">
        <f t="shared" ref="D8:D19" si="0">SUM(E8:F8)</f>
        <v>9</v>
      </c>
      <c r="E8" s="165">
        <f>E9+E10</f>
        <v>9</v>
      </c>
      <c r="F8" s="165"/>
      <c r="G8" s="165"/>
      <c r="H8" s="165"/>
      <c r="I8" s="165"/>
      <c r="J8" s="165">
        <f t="shared" ref="J8:J19" si="1">SUM(K8:P8)</f>
        <v>67.6</v>
      </c>
      <c r="K8" s="165">
        <f>K9+K10</f>
        <v>67.6</v>
      </c>
      <c r="L8" s="165"/>
      <c r="M8" s="165"/>
      <c r="N8" s="165"/>
      <c r="O8" s="165"/>
      <c r="P8" s="165"/>
    </row>
    <row r="9" ht="17.25" customHeight="1" spans="1:16">
      <c r="A9" s="234" t="s">
        <v>94</v>
      </c>
      <c r="B9" s="111" t="s">
        <v>95</v>
      </c>
      <c r="C9" s="165">
        <f t="shared" ref="C9:C19" si="2">D9+G9+H9+I9+J9</f>
        <v>54.71</v>
      </c>
      <c r="D9" s="165">
        <f t="shared" si="0"/>
        <v>9</v>
      </c>
      <c r="E9" s="165">
        <v>9</v>
      </c>
      <c r="F9" s="165"/>
      <c r="G9" s="165"/>
      <c r="H9" s="165"/>
      <c r="I9" s="165"/>
      <c r="J9" s="165">
        <f t="shared" si="1"/>
        <v>45.71</v>
      </c>
      <c r="K9" s="165">
        <v>45.71</v>
      </c>
      <c r="L9" s="165"/>
      <c r="M9" s="165"/>
      <c r="N9" s="165"/>
      <c r="O9" s="165"/>
      <c r="P9" s="165"/>
    </row>
    <row r="10" ht="17.25" customHeight="1" spans="1:16">
      <c r="A10" s="234" t="s">
        <v>96</v>
      </c>
      <c r="B10" s="111" t="s">
        <v>97</v>
      </c>
      <c r="C10" s="165">
        <f t="shared" si="2"/>
        <v>21.89</v>
      </c>
      <c r="D10" s="165">
        <f t="shared" si="0"/>
        <v>0</v>
      </c>
      <c r="E10" s="165"/>
      <c r="F10" s="165"/>
      <c r="G10" s="165"/>
      <c r="H10" s="165"/>
      <c r="I10" s="165"/>
      <c r="J10" s="165">
        <f t="shared" si="1"/>
        <v>21.89</v>
      </c>
      <c r="K10" s="165">
        <v>21.89</v>
      </c>
      <c r="L10" s="165"/>
      <c r="M10" s="165"/>
      <c r="N10" s="165"/>
      <c r="O10" s="165"/>
      <c r="P10" s="165"/>
    </row>
    <row r="11" ht="17.25" customHeight="1" spans="1:16">
      <c r="A11" s="235" t="s">
        <v>98</v>
      </c>
      <c r="B11" s="111" t="s">
        <v>99</v>
      </c>
      <c r="C11" s="165">
        <f t="shared" si="2"/>
        <v>585.4</v>
      </c>
      <c r="D11" s="165">
        <f t="shared" si="0"/>
        <v>189.44</v>
      </c>
      <c r="E11" s="165">
        <f>E12+E14</f>
        <v>189.44</v>
      </c>
      <c r="F11" s="165"/>
      <c r="G11" s="165"/>
      <c r="H11" s="165"/>
      <c r="I11" s="165"/>
      <c r="J11" s="165">
        <f t="shared" si="1"/>
        <v>395.96</v>
      </c>
      <c r="K11" s="165">
        <f>K12+K14</f>
        <v>395.96</v>
      </c>
      <c r="L11" s="165"/>
      <c r="M11" s="165"/>
      <c r="N11" s="165"/>
      <c r="O11" s="165"/>
      <c r="P11" s="165"/>
    </row>
    <row r="12" ht="17.25" customHeight="1" spans="1:16">
      <c r="A12" s="235" t="s">
        <v>100</v>
      </c>
      <c r="B12" s="111" t="s">
        <v>101</v>
      </c>
      <c r="C12" s="165">
        <f t="shared" si="2"/>
        <v>535.4</v>
      </c>
      <c r="D12" s="165">
        <f t="shared" si="0"/>
        <v>174.22</v>
      </c>
      <c r="E12" s="165">
        <f>E13</f>
        <v>174.22</v>
      </c>
      <c r="F12" s="165"/>
      <c r="G12" s="165"/>
      <c r="H12" s="165"/>
      <c r="I12" s="165"/>
      <c r="J12" s="165">
        <f t="shared" si="1"/>
        <v>361.18</v>
      </c>
      <c r="K12" s="165">
        <f>K13</f>
        <v>361.18</v>
      </c>
      <c r="L12" s="165"/>
      <c r="M12" s="165"/>
      <c r="N12" s="165"/>
      <c r="O12" s="165"/>
      <c r="P12" s="165"/>
    </row>
    <row r="13" ht="17.25" customHeight="1" spans="1:16">
      <c r="A13" s="234" t="s">
        <v>102</v>
      </c>
      <c r="B13" s="111" t="s">
        <v>103</v>
      </c>
      <c r="C13" s="165">
        <f t="shared" si="2"/>
        <v>535.4</v>
      </c>
      <c r="D13" s="165">
        <f t="shared" si="0"/>
        <v>174.22</v>
      </c>
      <c r="E13" s="165">
        <v>174.22</v>
      </c>
      <c r="F13" s="165"/>
      <c r="G13" s="165"/>
      <c r="H13" s="165"/>
      <c r="I13" s="165"/>
      <c r="J13" s="165">
        <f t="shared" si="1"/>
        <v>361.18</v>
      </c>
      <c r="K13" s="165">
        <v>361.18</v>
      </c>
      <c r="L13" s="165"/>
      <c r="M13" s="165"/>
      <c r="N13" s="165"/>
      <c r="O13" s="165"/>
      <c r="P13" s="165"/>
    </row>
    <row r="14" ht="17.25" customHeight="1" spans="1:16">
      <c r="A14" s="236" t="s">
        <v>104</v>
      </c>
      <c r="B14" s="114" t="s">
        <v>105</v>
      </c>
      <c r="C14" s="165">
        <f t="shared" si="2"/>
        <v>50</v>
      </c>
      <c r="D14" s="165">
        <f t="shared" si="0"/>
        <v>15.22</v>
      </c>
      <c r="E14" s="165">
        <f>E15+E16</f>
        <v>15.22</v>
      </c>
      <c r="F14" s="165"/>
      <c r="G14" s="165"/>
      <c r="H14" s="165"/>
      <c r="I14" s="165"/>
      <c r="J14" s="165">
        <f t="shared" si="1"/>
        <v>34.78</v>
      </c>
      <c r="K14" s="165">
        <f>K15+K16</f>
        <v>34.78</v>
      </c>
      <c r="L14" s="165"/>
      <c r="M14" s="165"/>
      <c r="N14" s="165"/>
      <c r="O14" s="165"/>
      <c r="P14" s="165"/>
    </row>
    <row r="15" ht="17.25" customHeight="1" spans="1:16">
      <c r="A15" s="234" t="s">
        <v>106</v>
      </c>
      <c r="B15" s="111" t="s">
        <v>107</v>
      </c>
      <c r="C15" s="165">
        <f t="shared" si="2"/>
        <v>26.92</v>
      </c>
      <c r="D15" s="165">
        <f t="shared" si="0"/>
        <v>5.82</v>
      </c>
      <c r="E15" s="165">
        <v>5.82</v>
      </c>
      <c r="F15" s="165"/>
      <c r="G15" s="165"/>
      <c r="H15" s="165"/>
      <c r="I15" s="165"/>
      <c r="J15" s="165">
        <f t="shared" si="1"/>
        <v>21.1</v>
      </c>
      <c r="K15" s="165">
        <v>21.1</v>
      </c>
      <c r="L15" s="165"/>
      <c r="M15" s="165"/>
      <c r="N15" s="165"/>
      <c r="O15" s="165"/>
      <c r="P15" s="165"/>
    </row>
    <row r="16" ht="17.25" customHeight="1" spans="1:16">
      <c r="A16" s="234" t="s">
        <v>108</v>
      </c>
      <c r="B16" s="111" t="s">
        <v>109</v>
      </c>
      <c r="C16" s="165">
        <f t="shared" si="2"/>
        <v>23.08</v>
      </c>
      <c r="D16" s="165">
        <f t="shared" si="0"/>
        <v>9.4</v>
      </c>
      <c r="E16" s="165">
        <v>9.4</v>
      </c>
      <c r="F16" s="165"/>
      <c r="G16" s="165"/>
      <c r="H16" s="165"/>
      <c r="I16" s="165"/>
      <c r="J16" s="165">
        <f t="shared" si="1"/>
        <v>13.68</v>
      </c>
      <c r="K16" s="165">
        <v>13.68</v>
      </c>
      <c r="L16" s="165"/>
      <c r="M16" s="165"/>
      <c r="N16" s="165"/>
      <c r="O16" s="165"/>
      <c r="P16" s="165"/>
    </row>
    <row r="17" ht="17.25" customHeight="1" spans="1:16">
      <c r="A17" s="235" t="s">
        <v>110</v>
      </c>
      <c r="B17" s="111" t="s">
        <v>111</v>
      </c>
      <c r="C17" s="165">
        <f t="shared" si="2"/>
        <v>51.76</v>
      </c>
      <c r="D17" s="165">
        <f t="shared" si="0"/>
        <v>0</v>
      </c>
      <c r="E17" s="165">
        <f>E18</f>
        <v>0</v>
      </c>
      <c r="F17" s="165"/>
      <c r="G17" s="165"/>
      <c r="H17" s="165"/>
      <c r="I17" s="165"/>
      <c r="J17" s="165">
        <f t="shared" si="1"/>
        <v>51.76</v>
      </c>
      <c r="K17" s="165">
        <f>K18</f>
        <v>51.76</v>
      </c>
      <c r="L17" s="165"/>
      <c r="M17" s="165"/>
      <c r="N17" s="165"/>
      <c r="O17" s="165"/>
      <c r="P17" s="165"/>
    </row>
    <row r="18" ht="17.25" customHeight="1" spans="1:16">
      <c r="A18" s="235" t="s">
        <v>112</v>
      </c>
      <c r="B18" s="111" t="s">
        <v>113</v>
      </c>
      <c r="C18" s="165">
        <f t="shared" si="2"/>
        <v>51.76</v>
      </c>
      <c r="D18" s="165">
        <f t="shared" si="0"/>
        <v>0</v>
      </c>
      <c r="E18" s="165">
        <f>E19</f>
        <v>0</v>
      </c>
      <c r="F18" s="165"/>
      <c r="G18" s="165"/>
      <c r="H18" s="165"/>
      <c r="I18" s="165"/>
      <c r="J18" s="165">
        <f t="shared" si="1"/>
        <v>51.76</v>
      </c>
      <c r="K18" s="165">
        <f>K19</f>
        <v>51.76</v>
      </c>
      <c r="L18" s="165"/>
      <c r="M18" s="165"/>
      <c r="N18" s="165"/>
      <c r="O18" s="165"/>
      <c r="P18" s="165"/>
    </row>
    <row r="19" ht="17.25" customHeight="1" spans="1:16">
      <c r="A19" s="234" t="s">
        <v>114</v>
      </c>
      <c r="B19" s="111" t="s">
        <v>115</v>
      </c>
      <c r="C19" s="165">
        <f t="shared" si="2"/>
        <v>51.76</v>
      </c>
      <c r="D19" s="165">
        <f t="shared" si="0"/>
        <v>0</v>
      </c>
      <c r="E19" s="165">
        <f>SUM(F19:G19)</f>
        <v>0</v>
      </c>
      <c r="F19" s="165"/>
      <c r="G19" s="165"/>
      <c r="H19" s="165"/>
      <c r="I19" s="165"/>
      <c r="J19" s="165">
        <f t="shared" si="1"/>
        <v>51.76</v>
      </c>
      <c r="K19" s="165">
        <v>51.76</v>
      </c>
      <c r="L19" s="165"/>
      <c r="M19" s="165"/>
      <c r="N19" s="165"/>
      <c r="O19" s="165"/>
      <c r="P19" s="165"/>
    </row>
    <row r="20" ht="17.25" customHeight="1" spans="1:16">
      <c r="A20" s="237" t="s">
        <v>59</v>
      </c>
      <c r="B20" s="231"/>
      <c r="C20" s="165">
        <f>C7+C11+C17</f>
        <v>713.76</v>
      </c>
      <c r="D20" s="165">
        <f>D7+D11+D17</f>
        <v>198.44</v>
      </c>
      <c r="E20" s="165">
        <f>E7+E11+E17</f>
        <v>198.44</v>
      </c>
      <c r="F20" s="165">
        <f t="shared" ref="F20:P20" si="3">F7+F11+F17</f>
        <v>0</v>
      </c>
      <c r="G20" s="165">
        <f t="shared" si="3"/>
        <v>0</v>
      </c>
      <c r="H20" s="165">
        <f t="shared" si="3"/>
        <v>0</v>
      </c>
      <c r="I20" s="165">
        <f t="shared" si="3"/>
        <v>0</v>
      </c>
      <c r="J20" s="165">
        <f t="shared" si="3"/>
        <v>515.32</v>
      </c>
      <c r="K20" s="165">
        <f t="shared" si="3"/>
        <v>515.32</v>
      </c>
      <c r="L20" s="165">
        <f t="shared" si="3"/>
        <v>0</v>
      </c>
      <c r="M20" s="165">
        <f t="shared" si="3"/>
        <v>0</v>
      </c>
      <c r="N20" s="165">
        <f t="shared" si="3"/>
        <v>0</v>
      </c>
      <c r="O20" s="165">
        <f t="shared" si="3"/>
        <v>0</v>
      </c>
      <c r="P20" s="165">
        <f t="shared" si="3"/>
        <v>0</v>
      </c>
    </row>
  </sheetData>
  <mergeCells count="12">
    <mergeCell ref="A2:P2"/>
    <mergeCell ref="A3:C3"/>
    <mergeCell ref="O3:P3"/>
    <mergeCell ref="D4:F4"/>
    <mergeCell ref="J4:P4"/>
    <mergeCell ref="A20:B20"/>
    <mergeCell ref="A4:A5"/>
    <mergeCell ref="B4:B5"/>
    <mergeCell ref="C4:C5"/>
    <mergeCell ref="G4:G5"/>
    <mergeCell ref="H4:H5"/>
    <mergeCell ref="I4:I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opLeftCell="A4" workbookViewId="0">
      <selection activeCell="B13" sqref="B13"/>
    </sheetView>
  </sheetViews>
  <sheetFormatPr defaultColWidth="10.3555555555556" defaultRowHeight="14.25" customHeight="1" outlineLevelCol="3"/>
  <cols>
    <col min="1" max="1" width="57.5" style="67" customWidth="1"/>
    <col min="2" max="2" width="45.3111111111111" style="67" customWidth="1"/>
    <col min="3" max="3" width="56.6666666666667" style="67" customWidth="1"/>
    <col min="4" max="4" width="42.5" style="67" customWidth="1"/>
    <col min="5" max="5" width="10.6555555555556" customWidth="1"/>
    <col min="6" max="256" width="10.6555555555556"/>
  </cols>
  <sheetData>
    <row r="1" customFormat="1" customHeight="1" spans="1:4">
      <c r="A1" s="211"/>
      <c r="B1" s="211"/>
      <c r="C1" s="211"/>
      <c r="D1" s="212" t="s">
        <v>116</v>
      </c>
    </row>
    <row r="2" customFormat="1" ht="31.5" customHeight="1" spans="1:4">
      <c r="A2" s="68" t="s">
        <v>117</v>
      </c>
      <c r="B2" s="213"/>
      <c r="C2" s="213"/>
      <c r="D2" s="213"/>
    </row>
    <row r="3" customFormat="1" ht="17.25" customHeight="1" spans="1:4">
      <c r="A3" s="7" t="s">
        <v>3</v>
      </c>
      <c r="B3" s="214"/>
      <c r="C3" s="214"/>
      <c r="D3" s="215" t="s">
        <v>4</v>
      </c>
    </row>
    <row r="4" customFormat="1" ht="19.5" customHeight="1" spans="1:4">
      <c r="A4" s="13" t="s">
        <v>118</v>
      </c>
      <c r="B4" s="15"/>
      <c r="C4" s="13" t="s">
        <v>119</v>
      </c>
      <c r="D4" s="15"/>
    </row>
    <row r="5" customFormat="1" ht="21.75" customHeight="1" spans="1:4">
      <c r="A5" s="18" t="s">
        <v>5</v>
      </c>
      <c r="B5" s="216" t="s">
        <v>120</v>
      </c>
      <c r="C5" s="18" t="s">
        <v>121</v>
      </c>
      <c r="D5" s="216" t="s">
        <v>120</v>
      </c>
    </row>
    <row r="6" customFormat="1" ht="17.25" customHeight="1" spans="1:4">
      <c r="A6" s="21"/>
      <c r="B6" s="20"/>
      <c r="C6" s="21"/>
      <c r="D6" s="20"/>
    </row>
    <row r="7" customFormat="1" ht="17.25" customHeight="1" spans="1:4">
      <c r="A7" s="217" t="s">
        <v>122</v>
      </c>
      <c r="B7" s="218">
        <f>SUM(B8:B10)</f>
        <v>198.44</v>
      </c>
      <c r="C7" s="25" t="s">
        <v>123</v>
      </c>
      <c r="D7" s="219">
        <f>SUM(D8:D30)</f>
        <v>198.44</v>
      </c>
    </row>
    <row r="8" customFormat="1" ht="17.25" customHeight="1" spans="1:4">
      <c r="A8" s="220" t="s">
        <v>124</v>
      </c>
      <c r="B8" s="218">
        <v>198.44</v>
      </c>
      <c r="C8" s="25" t="s">
        <v>125</v>
      </c>
      <c r="D8" s="219"/>
    </row>
    <row r="9" customFormat="1" ht="17.25" customHeight="1" spans="1:4">
      <c r="A9" s="220" t="s">
        <v>126</v>
      </c>
      <c r="B9" s="218"/>
      <c r="C9" s="25" t="s">
        <v>127</v>
      </c>
      <c r="D9" s="219"/>
    </row>
    <row r="10" customFormat="1" ht="17.25" customHeight="1" spans="1:4">
      <c r="A10" s="220" t="s">
        <v>128</v>
      </c>
      <c r="B10" s="218"/>
      <c r="C10" s="25" t="s">
        <v>129</v>
      </c>
      <c r="D10" s="219"/>
    </row>
    <row r="11" customFormat="1" ht="17.25" customHeight="1" spans="1:4">
      <c r="A11" s="220" t="s">
        <v>130</v>
      </c>
      <c r="B11" s="218">
        <f>SUM(B12:B14)</f>
        <v>0</v>
      </c>
      <c r="C11" s="25" t="s">
        <v>131</v>
      </c>
      <c r="D11" s="219"/>
    </row>
    <row r="12" customFormat="1" ht="17.25" customHeight="1" spans="1:4">
      <c r="A12" s="220" t="s">
        <v>124</v>
      </c>
      <c r="B12" s="218"/>
      <c r="C12" s="25" t="s">
        <v>132</v>
      </c>
      <c r="D12" s="219"/>
    </row>
    <row r="13" customFormat="1" ht="17.25" customHeight="1" spans="1:4">
      <c r="A13" s="221" t="s">
        <v>126</v>
      </c>
      <c r="B13" s="219"/>
      <c r="C13" s="25" t="s">
        <v>133</v>
      </c>
      <c r="D13" s="219"/>
    </row>
    <row r="14" customFormat="1" ht="17.25" customHeight="1" spans="1:4">
      <c r="A14" s="221" t="s">
        <v>128</v>
      </c>
      <c r="B14" s="219"/>
      <c r="C14" s="25" t="s">
        <v>134</v>
      </c>
      <c r="D14" s="219"/>
    </row>
    <row r="15" customFormat="1" ht="17.25" customHeight="1" spans="1:4">
      <c r="A15" s="220"/>
      <c r="B15" s="219"/>
      <c r="C15" s="25" t="s">
        <v>135</v>
      </c>
      <c r="D15" s="165">
        <v>9</v>
      </c>
    </row>
    <row r="16" customFormat="1" ht="17.25" customHeight="1" spans="1:4">
      <c r="A16" s="220"/>
      <c r="B16" s="218"/>
      <c r="C16" s="25" t="s">
        <v>136</v>
      </c>
      <c r="D16" s="219">
        <v>189.44</v>
      </c>
    </row>
    <row r="17" customFormat="1" ht="17.25" customHeight="1" spans="1:4">
      <c r="A17" s="220"/>
      <c r="B17" s="222"/>
      <c r="C17" s="25" t="s">
        <v>137</v>
      </c>
      <c r="D17" s="219"/>
    </row>
    <row r="18" customFormat="1" ht="17.25" customHeight="1" spans="1:4">
      <c r="A18" s="221"/>
      <c r="B18" s="222"/>
      <c r="C18" s="25" t="s">
        <v>138</v>
      </c>
      <c r="D18" s="219"/>
    </row>
    <row r="19" customFormat="1" ht="17.25" customHeight="1" spans="1:4">
      <c r="A19" s="221"/>
      <c r="B19" s="223"/>
      <c r="C19" s="25" t="s">
        <v>139</v>
      </c>
      <c r="D19" s="219"/>
    </row>
    <row r="20" customFormat="1" ht="17.25" customHeight="1" spans="1:4">
      <c r="A20" s="223"/>
      <c r="B20" s="223"/>
      <c r="C20" s="25" t="s">
        <v>140</v>
      </c>
      <c r="D20" s="219"/>
    </row>
    <row r="21" customFormat="1" ht="17.25" customHeight="1" spans="1:4">
      <c r="A21" s="223"/>
      <c r="B21" s="223"/>
      <c r="C21" s="25" t="s">
        <v>141</v>
      </c>
      <c r="D21" s="219"/>
    </row>
    <row r="22" customFormat="1" ht="17.25" customHeight="1" spans="1:4">
      <c r="A22" s="223"/>
      <c r="B22" s="223"/>
      <c r="C22" s="25" t="s">
        <v>142</v>
      </c>
      <c r="D22" s="219"/>
    </row>
    <row r="23" customFormat="1" ht="17.25" customHeight="1" spans="1:4">
      <c r="A23" s="223"/>
      <c r="B23" s="223"/>
      <c r="C23" s="25" t="s">
        <v>143</v>
      </c>
      <c r="D23" s="219"/>
    </row>
    <row r="24" customFormat="1" ht="17.25" customHeight="1" spans="1:4">
      <c r="A24" s="223"/>
      <c r="B24" s="223"/>
      <c r="C24" s="25" t="s">
        <v>144</v>
      </c>
      <c r="D24" s="219"/>
    </row>
    <row r="25" customFormat="1" ht="17.25" customHeight="1" spans="1:4">
      <c r="A25" s="223"/>
      <c r="B25" s="223"/>
      <c r="C25" s="25" t="s">
        <v>145</v>
      </c>
      <c r="D25" s="219"/>
    </row>
    <row r="26" customFormat="1" ht="17.25" customHeight="1" spans="1:4">
      <c r="A26" s="223"/>
      <c r="B26" s="223"/>
      <c r="C26" s="25" t="s">
        <v>146</v>
      </c>
      <c r="D26" s="219"/>
    </row>
    <row r="27" customFormat="1" ht="17.25" customHeight="1" spans="1:4">
      <c r="A27" s="223"/>
      <c r="B27" s="223"/>
      <c r="C27" s="25" t="s">
        <v>147</v>
      </c>
      <c r="D27" s="219"/>
    </row>
    <row r="28" customFormat="1" ht="17.25" customHeight="1" spans="1:4">
      <c r="A28" s="223"/>
      <c r="B28" s="223"/>
      <c r="C28" s="25" t="s">
        <v>148</v>
      </c>
      <c r="D28" s="219"/>
    </row>
    <row r="29" customFormat="1" ht="17.25" customHeight="1" spans="1:4">
      <c r="A29" s="223"/>
      <c r="B29" s="223"/>
      <c r="C29" s="25" t="s">
        <v>149</v>
      </c>
      <c r="D29" s="219"/>
    </row>
    <row r="30" customFormat="1" ht="17.25" customHeight="1" spans="1:4">
      <c r="A30" s="223"/>
      <c r="B30" s="223"/>
      <c r="C30" s="25" t="s">
        <v>150</v>
      </c>
      <c r="D30" s="219"/>
    </row>
    <row r="31" customFormat="1" customHeight="1" spans="1:4">
      <c r="A31" s="224"/>
      <c r="B31" s="222"/>
      <c r="C31" s="221" t="s">
        <v>151</v>
      </c>
      <c r="D31" s="222"/>
    </row>
    <row r="32" customFormat="1" ht="17.25" customHeight="1" spans="1:4">
      <c r="A32" s="225" t="s">
        <v>152</v>
      </c>
      <c r="B32" s="226">
        <f>B7+B11</f>
        <v>198.44</v>
      </c>
      <c r="C32" s="224" t="s">
        <v>153</v>
      </c>
      <c r="D32" s="227">
        <f>D7+D31</f>
        <v>198.44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5"/>
  <sheetViews>
    <sheetView showGridLines="0" zoomScale="112" zoomScaleNormal="112" workbookViewId="0">
      <selection activeCell="J8" sqref="J8"/>
    </sheetView>
  </sheetViews>
  <sheetFormatPr defaultColWidth="10" defaultRowHeight="12.75" customHeight="1" outlineLevelCol="6"/>
  <cols>
    <col min="1" max="1" width="17.5666666666667" style="39" customWidth="1"/>
    <col min="2" max="2" width="18.6" style="36" customWidth="1"/>
    <col min="3" max="3" width="25.6666666666667" style="198" customWidth="1"/>
    <col min="4" max="4" width="16.6666666666667" style="199" customWidth="1"/>
    <col min="5" max="5" width="19" style="199" customWidth="1"/>
    <col min="6" max="7" width="25.6666666666667" style="39" customWidth="1"/>
    <col min="8" max="16368" width="10" style="36" customWidth="1"/>
    <col min="16369" max="16377" width="10" style="36"/>
    <col min="16379" max="16384" width="10" style="36"/>
  </cols>
  <sheetData>
    <row r="1" ht="17.25" customHeight="1"/>
    <row r="2" ht="41.25" customHeight="1" spans="1:7">
      <c r="A2" s="93" t="s">
        <v>154</v>
      </c>
      <c r="B2" s="94"/>
      <c r="C2" s="200"/>
      <c r="D2" s="201"/>
      <c r="E2" s="201"/>
      <c r="F2" s="95"/>
      <c r="G2" s="95"/>
    </row>
    <row r="3" ht="17.25" customHeight="1" spans="1:3">
      <c r="A3" s="39" t="s">
        <v>3</v>
      </c>
      <c r="B3" s="42"/>
      <c r="C3" s="202" t="s">
        <v>54</v>
      </c>
    </row>
    <row r="4" ht="21.75" customHeight="1" spans="1:7">
      <c r="A4" s="97" t="s">
        <v>155</v>
      </c>
      <c r="B4" s="98" t="s">
        <v>78</v>
      </c>
      <c r="C4" s="203" t="s">
        <v>59</v>
      </c>
      <c r="D4" s="204" t="s">
        <v>81</v>
      </c>
      <c r="E4" s="204"/>
      <c r="F4" s="205"/>
      <c r="G4" s="181" t="s">
        <v>156</v>
      </c>
    </row>
    <row r="5" ht="30" customHeight="1" spans="1:7">
      <c r="A5" s="157"/>
      <c r="B5" s="105"/>
      <c r="C5" s="206"/>
      <c r="D5" s="86" t="s">
        <v>65</v>
      </c>
      <c r="E5" s="86" t="s">
        <v>157</v>
      </c>
      <c r="F5" s="13" t="s">
        <v>158</v>
      </c>
      <c r="G5" s="181"/>
    </row>
    <row r="6" ht="16.5" customHeight="1" spans="1:7">
      <c r="A6" s="207" t="s">
        <v>159</v>
      </c>
      <c r="B6" s="207" t="s">
        <v>92</v>
      </c>
      <c r="C6" s="208">
        <f>D6+G6</f>
        <v>9</v>
      </c>
      <c r="D6" s="209">
        <f>SUM(E6:F6)</f>
        <v>9</v>
      </c>
      <c r="E6" s="209">
        <f>E7</f>
        <v>9</v>
      </c>
      <c r="F6" s="209">
        <f>F7</f>
        <v>0</v>
      </c>
      <c r="G6" s="209">
        <f>G7</f>
        <v>0</v>
      </c>
    </row>
    <row r="7" ht="16.5" customHeight="1" spans="1:7">
      <c r="A7" s="207" t="s">
        <v>160</v>
      </c>
      <c r="B7" s="207" t="s">
        <v>93</v>
      </c>
      <c r="C7" s="208">
        <f t="shared" ref="C7:C17" si="0">D7+G7</f>
        <v>9</v>
      </c>
      <c r="D7" s="209">
        <f t="shared" ref="D7:D17" si="1">SUM(E7:F7)</f>
        <v>9</v>
      </c>
      <c r="E7" s="209">
        <f>E8</f>
        <v>9</v>
      </c>
      <c r="F7" s="209">
        <f>F8</f>
        <v>0</v>
      </c>
      <c r="G7" s="209">
        <f>G8</f>
        <v>0</v>
      </c>
    </row>
    <row r="8" ht="16.5" customHeight="1" spans="1:7">
      <c r="A8" s="207" t="s">
        <v>94</v>
      </c>
      <c r="B8" s="207" t="s">
        <v>95</v>
      </c>
      <c r="C8" s="208">
        <f t="shared" si="0"/>
        <v>9</v>
      </c>
      <c r="D8" s="209">
        <f t="shared" si="1"/>
        <v>9</v>
      </c>
      <c r="E8" s="209">
        <v>9</v>
      </c>
      <c r="F8" s="165"/>
      <c r="G8" s="185"/>
    </row>
    <row r="9" ht="16.5" customHeight="1" spans="1:7">
      <c r="A9" s="207" t="s">
        <v>98</v>
      </c>
      <c r="B9" s="207" t="s">
        <v>99</v>
      </c>
      <c r="C9" s="208">
        <f t="shared" si="0"/>
        <v>189.44</v>
      </c>
      <c r="D9" s="209">
        <f t="shared" si="1"/>
        <v>189.44</v>
      </c>
      <c r="E9" s="209">
        <f>E10+E12</f>
        <v>181.34</v>
      </c>
      <c r="F9" s="209">
        <f>F10+F12</f>
        <v>8.1</v>
      </c>
      <c r="G9" s="209">
        <f>G10+G12</f>
        <v>0</v>
      </c>
    </row>
    <row r="10" ht="16.5" customHeight="1" spans="1:7">
      <c r="A10" s="207" t="s">
        <v>100</v>
      </c>
      <c r="B10" s="207" t="s">
        <v>101</v>
      </c>
      <c r="C10" s="208">
        <f t="shared" si="0"/>
        <v>174.22</v>
      </c>
      <c r="D10" s="209">
        <f t="shared" si="1"/>
        <v>174.22</v>
      </c>
      <c r="E10" s="209">
        <f>E11</f>
        <v>166.12</v>
      </c>
      <c r="F10" s="209">
        <f>F11</f>
        <v>8.1</v>
      </c>
      <c r="G10" s="209">
        <f>G11</f>
        <v>0</v>
      </c>
    </row>
    <row r="11" ht="16.5" customHeight="1" spans="1:7">
      <c r="A11" s="207" t="s">
        <v>102</v>
      </c>
      <c r="B11" s="207" t="s">
        <v>103</v>
      </c>
      <c r="C11" s="208">
        <f t="shared" si="0"/>
        <v>174.22</v>
      </c>
      <c r="D11" s="209">
        <f t="shared" si="1"/>
        <v>174.22</v>
      </c>
      <c r="E11" s="209">
        <v>166.12</v>
      </c>
      <c r="F11" s="165">
        <v>8.1</v>
      </c>
      <c r="G11" s="185"/>
    </row>
    <row r="12" ht="16.5" customHeight="1" spans="1:7">
      <c r="A12" s="207" t="s">
        <v>104</v>
      </c>
      <c r="B12" s="207" t="s">
        <v>105</v>
      </c>
      <c r="C12" s="208">
        <f t="shared" si="0"/>
        <v>15.22</v>
      </c>
      <c r="D12" s="209">
        <f t="shared" si="1"/>
        <v>15.22</v>
      </c>
      <c r="E12" s="209">
        <f>E13+E14</f>
        <v>15.22</v>
      </c>
      <c r="F12" s="209">
        <f>F13+F14</f>
        <v>0</v>
      </c>
      <c r="G12" s="209">
        <f>G13+G14</f>
        <v>0</v>
      </c>
    </row>
    <row r="13" ht="16.5" customHeight="1" spans="1:7">
      <c r="A13" s="207" t="s">
        <v>106</v>
      </c>
      <c r="B13" s="207" t="s">
        <v>107</v>
      </c>
      <c r="C13" s="208">
        <f t="shared" si="0"/>
        <v>5.82</v>
      </c>
      <c r="D13" s="209">
        <f t="shared" si="1"/>
        <v>5.82</v>
      </c>
      <c r="E13" s="209">
        <v>5.82</v>
      </c>
      <c r="F13" s="165"/>
      <c r="G13" s="185"/>
    </row>
    <row r="14" ht="16.5" customHeight="1" spans="1:7">
      <c r="A14" s="207" t="s">
        <v>108</v>
      </c>
      <c r="B14" s="207" t="s">
        <v>109</v>
      </c>
      <c r="C14" s="208">
        <f t="shared" si="0"/>
        <v>9.4</v>
      </c>
      <c r="D14" s="209">
        <f t="shared" si="1"/>
        <v>9.4</v>
      </c>
      <c r="E14" s="208">
        <v>9.4</v>
      </c>
      <c r="F14" s="165"/>
      <c r="G14" s="185"/>
    </row>
    <row r="15" ht="15" customHeight="1" spans="1:7">
      <c r="A15" s="210" t="s">
        <v>59</v>
      </c>
      <c r="B15" s="109"/>
      <c r="C15" s="208">
        <f>C6+C9</f>
        <v>198.44</v>
      </c>
      <c r="D15" s="208">
        <f>D6+D9</f>
        <v>198.44</v>
      </c>
      <c r="E15" s="208">
        <f>E6+E9</f>
        <v>190.34</v>
      </c>
      <c r="F15" s="208">
        <f>F6+F9</f>
        <v>8.1</v>
      </c>
      <c r="G15" s="208">
        <f>G6+G9</f>
        <v>0</v>
      </c>
    </row>
  </sheetData>
  <mergeCells count="8">
    <mergeCell ref="A2:G2"/>
    <mergeCell ref="C3:G3"/>
    <mergeCell ref="D4:F4"/>
    <mergeCell ref="A15:B15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8"/>
  <sheetViews>
    <sheetView workbookViewId="0">
      <selection activeCell="G9" sqref="G9"/>
    </sheetView>
  </sheetViews>
  <sheetFormatPr defaultColWidth="10" defaultRowHeight="15" customHeight="1" outlineLevelRow="7" outlineLevelCol="6"/>
  <cols>
    <col min="1" max="1" width="37.5" style="36" customWidth="1"/>
    <col min="2" max="7" width="20.1666666666667" style="36" customWidth="1"/>
    <col min="8" max="16384" width="10" style="36" customWidth="1"/>
  </cols>
  <sheetData>
    <row r="1" ht="42" customHeight="1" spans="1:1">
      <c r="A1" s="137" t="s">
        <v>161</v>
      </c>
    </row>
    <row r="2" customHeight="1" spans="1:7">
      <c r="A2" s="36" t="s">
        <v>3</v>
      </c>
      <c r="G2" s="193" t="s">
        <v>54</v>
      </c>
    </row>
    <row r="3" customHeight="1" spans="1:7">
      <c r="A3" s="194" t="s">
        <v>162</v>
      </c>
      <c r="B3" s="195" t="s">
        <v>163</v>
      </c>
      <c r="C3" s="195" t="s">
        <v>164</v>
      </c>
      <c r="D3" s="196" t="s">
        <v>165</v>
      </c>
      <c r="E3" s="196"/>
      <c r="F3" s="140"/>
      <c r="G3" s="195" t="s">
        <v>166</v>
      </c>
    </row>
    <row r="4" customHeight="1" spans="1:7">
      <c r="A4" s="141"/>
      <c r="B4" s="142"/>
      <c r="C4" s="142"/>
      <c r="D4" s="142" t="s">
        <v>65</v>
      </c>
      <c r="E4" s="142" t="s">
        <v>167</v>
      </c>
      <c r="F4" s="142" t="s">
        <v>168</v>
      </c>
      <c r="G4" s="142"/>
    </row>
    <row r="5" customHeight="1" spans="1:7">
      <c r="A5" s="141">
        <v>1</v>
      </c>
      <c r="B5" s="142">
        <v>2</v>
      </c>
      <c r="C5" s="142">
        <v>3</v>
      </c>
      <c r="D5" s="142">
        <v>4</v>
      </c>
      <c r="E5" s="142">
        <v>5</v>
      </c>
      <c r="F5" s="142">
        <v>6</v>
      </c>
      <c r="G5" s="142">
        <v>7</v>
      </c>
    </row>
    <row r="6" customHeight="1" spans="1:7">
      <c r="A6" s="141" t="s">
        <v>75</v>
      </c>
      <c r="B6" s="197"/>
      <c r="C6" s="197"/>
      <c r="D6" s="197"/>
      <c r="E6" s="197"/>
      <c r="F6" s="197"/>
      <c r="G6" s="197"/>
    </row>
    <row r="8" customHeight="1" spans="1:1">
      <c r="A8" s="36" t="s">
        <v>169</v>
      </c>
    </row>
  </sheetData>
  <sheetProtection sheet="1" objects="1" scenarios="1"/>
  <mergeCells count="7">
    <mergeCell ref="A1:G1"/>
    <mergeCell ref="A2:B2"/>
    <mergeCell ref="D3:F3"/>
    <mergeCell ref="A3:A4"/>
    <mergeCell ref="B3:B4"/>
    <mergeCell ref="C3:C4"/>
    <mergeCell ref="G3:G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2"/>
  <sheetViews>
    <sheetView workbookViewId="0">
      <selection activeCell="I29" sqref="I29"/>
    </sheetView>
  </sheetViews>
  <sheetFormatPr defaultColWidth="10" defaultRowHeight="12.75" customHeight="1"/>
  <cols>
    <col min="1" max="1" width="40.8333333333333" style="39" customWidth="1"/>
    <col min="2" max="2" width="15.5" style="36" customWidth="1"/>
    <col min="3" max="3" width="42.1666666666667" style="36" customWidth="1"/>
    <col min="4" max="7" width="14.5" style="36" customWidth="1"/>
    <col min="8" max="10" width="25.6666666666667" style="39" customWidth="1"/>
    <col min="11" max="12" width="17.6666666666667" style="36" customWidth="1"/>
    <col min="13" max="20" width="25.6666666666667" style="39" customWidth="1"/>
    <col min="21" max="21" width="19.3333333333333" style="36" customWidth="1"/>
    <col min="22" max="22" width="22" style="36" customWidth="1"/>
    <col min="23" max="23" width="22.1666666666667" style="36" customWidth="1"/>
    <col min="24" max="24" width="25.6666666666667" style="39" customWidth="1"/>
    <col min="25" max="25" width="18.1666666666667" style="39" customWidth="1"/>
    <col min="26" max="16382" width="10" style="36" customWidth="1"/>
    <col min="16383" max="16384" width="10" style="36"/>
  </cols>
  <sheetData>
    <row r="1" s="36" customFormat="1" ht="17.25" customHeight="1" spans="1:25">
      <c r="A1" s="39"/>
      <c r="H1" s="39"/>
      <c r="I1" s="39"/>
      <c r="J1" s="39"/>
      <c r="M1" s="39"/>
      <c r="N1" s="39"/>
      <c r="O1" s="39"/>
      <c r="P1" s="39"/>
      <c r="Q1" s="39"/>
      <c r="R1" s="39"/>
      <c r="S1" s="39"/>
      <c r="T1" s="39"/>
      <c r="X1" s="39"/>
      <c r="Y1" s="39"/>
    </row>
    <row r="2" s="36" customFormat="1" ht="41.25" customHeight="1" spans="1:25">
      <c r="A2" s="93" t="s">
        <v>170</v>
      </c>
      <c r="B2" s="94"/>
      <c r="C2" s="94"/>
      <c r="D2" s="94"/>
      <c r="E2" s="94"/>
      <c r="F2" s="94"/>
      <c r="G2" s="94"/>
      <c r="H2" s="95"/>
      <c r="I2" s="95"/>
      <c r="J2" s="95"/>
      <c r="K2" s="94"/>
      <c r="L2" s="94"/>
      <c r="M2" s="95"/>
      <c r="N2" s="95"/>
      <c r="O2" s="95"/>
      <c r="P2" s="95"/>
      <c r="Q2" s="95"/>
      <c r="R2" s="95"/>
      <c r="S2" s="95"/>
      <c r="T2" s="95"/>
      <c r="U2" s="121"/>
      <c r="V2" s="121"/>
      <c r="W2" s="121"/>
      <c r="X2" s="95"/>
      <c r="Y2" s="95"/>
    </row>
    <row r="3" s="36" customFormat="1" ht="17.25" customHeight="1" spans="1:25">
      <c r="A3" s="96" t="s">
        <v>3</v>
      </c>
      <c r="B3" s="42"/>
      <c r="C3" s="42"/>
      <c r="D3" s="42"/>
      <c r="E3" s="42"/>
      <c r="F3" s="42"/>
      <c r="G3" s="42"/>
      <c r="H3" s="43" t="s">
        <v>54</v>
      </c>
      <c r="I3" s="43"/>
      <c r="J3" s="43"/>
      <c r="M3" s="39"/>
      <c r="N3" s="39"/>
      <c r="O3" s="39"/>
      <c r="P3" s="39"/>
      <c r="Q3" s="39"/>
      <c r="R3" s="39"/>
      <c r="S3" s="39"/>
      <c r="T3" s="39"/>
      <c r="X3" s="39"/>
      <c r="Y3" s="39"/>
    </row>
    <row r="4" s="36" customFormat="1" ht="17.25" customHeight="1" spans="1:25">
      <c r="A4" s="153"/>
      <c r="B4" s="154"/>
      <c r="C4" s="154"/>
      <c r="D4" s="154"/>
      <c r="E4" s="154"/>
      <c r="F4" s="154"/>
      <c r="G4" s="154"/>
      <c r="H4" s="155" t="s">
        <v>171</v>
      </c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92"/>
    </row>
    <row r="5" s="36" customFormat="1" ht="21.75" customHeight="1" spans="1:25">
      <c r="A5" s="156" t="s">
        <v>172</v>
      </c>
      <c r="B5" s="157" t="s">
        <v>173</v>
      </c>
      <c r="C5" s="158" t="s">
        <v>174</v>
      </c>
      <c r="D5" s="158" t="s">
        <v>77</v>
      </c>
      <c r="E5" s="158" t="s">
        <v>78</v>
      </c>
      <c r="F5" s="158" t="s">
        <v>175</v>
      </c>
      <c r="G5" s="158" t="s">
        <v>176</v>
      </c>
      <c r="H5" s="156" t="s">
        <v>177</v>
      </c>
      <c r="I5" s="174" t="s">
        <v>60</v>
      </c>
      <c r="J5" s="175"/>
      <c r="K5" s="175"/>
      <c r="L5" s="175"/>
      <c r="M5" s="175"/>
      <c r="N5" s="175"/>
      <c r="O5" s="176" t="s">
        <v>178</v>
      </c>
      <c r="P5" s="176"/>
      <c r="Q5" s="176"/>
      <c r="R5" s="188" t="s">
        <v>63</v>
      </c>
      <c r="S5" s="176" t="s">
        <v>64</v>
      </c>
      <c r="T5" s="176"/>
      <c r="U5" s="189"/>
      <c r="V5" s="189"/>
      <c r="W5" s="189"/>
      <c r="X5" s="176"/>
      <c r="Y5" s="176"/>
    </row>
    <row r="6" s="36" customFormat="1" ht="21.75" customHeight="1" spans="1:25">
      <c r="A6" s="156"/>
      <c r="B6" s="157"/>
      <c r="C6" s="158"/>
      <c r="D6" s="158"/>
      <c r="E6" s="158"/>
      <c r="F6" s="158"/>
      <c r="G6" s="158"/>
      <c r="H6" s="159"/>
      <c r="I6" s="177" t="s">
        <v>179</v>
      </c>
      <c r="J6" s="178"/>
      <c r="K6" s="179" t="s">
        <v>180</v>
      </c>
      <c r="L6" s="179" t="s">
        <v>181</v>
      </c>
      <c r="M6" s="179" t="s">
        <v>182</v>
      </c>
      <c r="N6" s="180" t="s">
        <v>183</v>
      </c>
      <c r="O6" s="181" t="s">
        <v>60</v>
      </c>
      <c r="P6" s="181" t="s">
        <v>61</v>
      </c>
      <c r="Q6" s="181" t="s">
        <v>62</v>
      </c>
      <c r="R6" s="188"/>
      <c r="S6" s="181" t="s">
        <v>65</v>
      </c>
      <c r="T6" s="181" t="s">
        <v>68</v>
      </c>
      <c r="U6" s="190" t="s">
        <v>184</v>
      </c>
      <c r="V6" s="190" t="s">
        <v>69</v>
      </c>
      <c r="W6" s="190" t="s">
        <v>70</v>
      </c>
      <c r="X6" s="181" t="s">
        <v>185</v>
      </c>
      <c r="Y6" s="181" t="s">
        <v>72</v>
      </c>
    </row>
    <row r="7" s="36" customFormat="1" ht="30" customHeight="1" spans="1:25">
      <c r="A7" s="101"/>
      <c r="B7" s="117"/>
      <c r="C7" s="101"/>
      <c r="D7" s="101"/>
      <c r="E7" s="101"/>
      <c r="F7" s="101"/>
      <c r="G7" s="101"/>
      <c r="H7" s="160"/>
      <c r="I7" s="181" t="s">
        <v>65</v>
      </c>
      <c r="J7" s="182" t="s">
        <v>186</v>
      </c>
      <c r="K7" s="183"/>
      <c r="L7" s="183"/>
      <c r="M7" s="183" t="s">
        <v>182</v>
      </c>
      <c r="N7" s="184" t="s">
        <v>183</v>
      </c>
      <c r="O7" s="181"/>
      <c r="P7" s="181"/>
      <c r="Q7" s="181"/>
      <c r="R7" s="191"/>
      <c r="S7" s="181"/>
      <c r="T7" s="181"/>
      <c r="U7" s="190"/>
      <c r="V7" s="190"/>
      <c r="W7" s="190"/>
      <c r="X7" s="181"/>
      <c r="Y7" s="181"/>
    </row>
    <row r="8" s="36" customFormat="1" ht="16.5" customHeight="1" spans="1:25">
      <c r="A8" s="161">
        <v>1</v>
      </c>
      <c r="B8" s="161">
        <v>2</v>
      </c>
      <c r="C8" s="161">
        <v>3</v>
      </c>
      <c r="D8" s="161">
        <v>4</v>
      </c>
      <c r="E8" s="161">
        <v>5</v>
      </c>
      <c r="F8" s="161">
        <v>6</v>
      </c>
      <c r="G8" s="161">
        <v>7</v>
      </c>
      <c r="H8" s="161">
        <v>8</v>
      </c>
      <c r="I8" s="161">
        <v>9</v>
      </c>
      <c r="J8" s="161">
        <v>10</v>
      </c>
      <c r="K8" s="161">
        <v>11</v>
      </c>
      <c r="L8" s="161">
        <v>12</v>
      </c>
      <c r="M8" s="161">
        <v>13</v>
      </c>
      <c r="N8" s="161">
        <v>14</v>
      </c>
      <c r="O8" s="161">
        <v>15</v>
      </c>
      <c r="P8" s="161">
        <v>16</v>
      </c>
      <c r="Q8" s="161">
        <v>17</v>
      </c>
      <c r="R8" s="161">
        <v>18</v>
      </c>
      <c r="S8" s="161">
        <v>19</v>
      </c>
      <c r="T8" s="161">
        <v>20</v>
      </c>
      <c r="U8" s="161">
        <v>21</v>
      </c>
      <c r="V8" s="161">
        <v>22</v>
      </c>
      <c r="W8" s="161">
        <v>23</v>
      </c>
      <c r="X8" s="161">
        <v>24</v>
      </c>
      <c r="Y8" s="161">
        <v>25</v>
      </c>
    </row>
    <row r="9" s="36" customFormat="1" ht="16.5" customHeight="1" spans="1:25">
      <c r="A9" s="162" t="s">
        <v>75</v>
      </c>
      <c r="B9" s="163"/>
      <c r="C9" s="164" t="s">
        <v>187</v>
      </c>
      <c r="D9" s="164" t="s">
        <v>102</v>
      </c>
      <c r="E9" s="164" t="s">
        <v>188</v>
      </c>
      <c r="F9" s="164" t="s">
        <v>189</v>
      </c>
      <c r="G9" s="164" t="s">
        <v>190</v>
      </c>
      <c r="H9" s="165">
        <f t="shared" ref="H9:H19" si="0">I9+O9+P9+Q9+R9+S9</f>
        <v>120.53</v>
      </c>
      <c r="I9" s="165">
        <v>96.42</v>
      </c>
      <c r="J9" s="165"/>
      <c r="K9" s="165"/>
      <c r="L9" s="165"/>
      <c r="M9" s="165"/>
      <c r="N9" s="165"/>
      <c r="O9" s="111"/>
      <c r="P9" s="111"/>
      <c r="Q9" s="111"/>
      <c r="R9" s="165"/>
      <c r="S9" s="165">
        <f t="shared" ref="S9:S19" si="1">SUM(T9:Y9)</f>
        <v>24.11</v>
      </c>
      <c r="T9" s="165">
        <v>24.11</v>
      </c>
      <c r="U9" s="165"/>
      <c r="V9" s="165"/>
      <c r="W9" s="165"/>
      <c r="X9" s="165"/>
      <c r="Y9" s="165"/>
    </row>
    <row r="10" s="36" customFormat="1" ht="16.5" customHeight="1" spans="1:25">
      <c r="A10" s="166"/>
      <c r="B10" s="167"/>
      <c r="C10" s="111" t="s">
        <v>187</v>
      </c>
      <c r="D10" s="111" t="s">
        <v>102</v>
      </c>
      <c r="E10" s="111" t="s">
        <v>188</v>
      </c>
      <c r="F10" s="111" t="s">
        <v>191</v>
      </c>
      <c r="G10" s="111" t="s">
        <v>192</v>
      </c>
      <c r="H10" s="165">
        <f t="shared" si="0"/>
        <v>0.0072</v>
      </c>
      <c r="I10" s="165">
        <v>0.0058</v>
      </c>
      <c r="J10" s="165"/>
      <c r="K10" s="165"/>
      <c r="L10" s="165"/>
      <c r="M10" s="165"/>
      <c r="N10" s="165"/>
      <c r="O10" s="185"/>
      <c r="P10" s="185"/>
      <c r="Q10" s="185"/>
      <c r="R10" s="165"/>
      <c r="S10" s="165">
        <f t="shared" si="1"/>
        <v>0.0014</v>
      </c>
      <c r="T10" s="165">
        <v>0.0014</v>
      </c>
      <c r="U10" s="165"/>
      <c r="V10" s="165"/>
      <c r="W10" s="165"/>
      <c r="X10" s="165"/>
      <c r="Y10" s="165"/>
    </row>
    <row r="11" s="36" customFormat="1" ht="16.5" customHeight="1" spans="1:25">
      <c r="A11" s="166"/>
      <c r="B11" s="167"/>
      <c r="C11" s="111" t="s">
        <v>187</v>
      </c>
      <c r="D11" s="111" t="s">
        <v>102</v>
      </c>
      <c r="E11" s="111" t="s">
        <v>188</v>
      </c>
      <c r="F11" s="111" t="s">
        <v>193</v>
      </c>
      <c r="G11" s="111" t="s">
        <v>194</v>
      </c>
      <c r="H11" s="165">
        <f t="shared" si="0"/>
        <v>53.05</v>
      </c>
      <c r="I11" s="165"/>
      <c r="J11" s="165"/>
      <c r="K11" s="165"/>
      <c r="L11" s="165"/>
      <c r="M11" s="165"/>
      <c r="N11" s="165"/>
      <c r="O11" s="185"/>
      <c r="P11" s="185"/>
      <c r="Q11" s="185"/>
      <c r="R11" s="165"/>
      <c r="S11" s="165">
        <f t="shared" si="1"/>
        <v>53.05</v>
      </c>
      <c r="T11" s="165">
        <v>53.05</v>
      </c>
      <c r="U11" s="165"/>
      <c r="V11" s="165"/>
      <c r="W11" s="165"/>
      <c r="X11" s="165"/>
      <c r="Y11" s="165"/>
    </row>
    <row r="12" s="36" customFormat="1" ht="16.5" customHeight="1" spans="1:25">
      <c r="A12" s="166"/>
      <c r="B12" s="167"/>
      <c r="C12" s="111" t="s">
        <v>187</v>
      </c>
      <c r="D12" s="111" t="s">
        <v>102</v>
      </c>
      <c r="E12" s="111" t="s">
        <v>188</v>
      </c>
      <c r="F12" s="111" t="s">
        <v>195</v>
      </c>
      <c r="G12" s="111" t="s">
        <v>196</v>
      </c>
      <c r="H12" s="165">
        <f t="shared" si="0"/>
        <v>196.98</v>
      </c>
      <c r="I12" s="165">
        <v>67.27</v>
      </c>
      <c r="J12" s="165"/>
      <c r="K12" s="165"/>
      <c r="L12" s="165"/>
      <c r="M12" s="165"/>
      <c r="N12" s="165"/>
      <c r="O12" s="185"/>
      <c r="P12" s="185"/>
      <c r="Q12" s="185"/>
      <c r="R12" s="165"/>
      <c r="S12" s="165">
        <f t="shared" si="1"/>
        <v>129.71</v>
      </c>
      <c r="T12" s="165">
        <v>129.71</v>
      </c>
      <c r="U12" s="165"/>
      <c r="V12" s="165"/>
      <c r="W12" s="165"/>
      <c r="X12" s="165"/>
      <c r="Y12" s="165"/>
    </row>
    <row r="13" s="36" customFormat="1" ht="16.5" customHeight="1" spans="1:25">
      <c r="A13" s="166"/>
      <c r="B13" s="167"/>
      <c r="C13" s="111" t="s">
        <v>197</v>
      </c>
      <c r="D13" s="111" t="s">
        <v>94</v>
      </c>
      <c r="E13" s="111" t="s">
        <v>198</v>
      </c>
      <c r="F13" s="111" t="s">
        <v>199</v>
      </c>
      <c r="G13" s="111" t="s">
        <v>200</v>
      </c>
      <c r="H13" s="165">
        <f t="shared" si="0"/>
        <v>54.71</v>
      </c>
      <c r="I13" s="165">
        <v>9</v>
      </c>
      <c r="J13" s="165"/>
      <c r="K13" s="165"/>
      <c r="L13" s="165"/>
      <c r="M13" s="165"/>
      <c r="N13" s="165"/>
      <c r="O13" s="185"/>
      <c r="P13" s="185"/>
      <c r="Q13" s="185"/>
      <c r="R13" s="165"/>
      <c r="S13" s="165">
        <f t="shared" si="1"/>
        <v>45.71</v>
      </c>
      <c r="T13" s="165">
        <v>45.71</v>
      </c>
      <c r="U13" s="165"/>
      <c r="V13" s="165"/>
      <c r="W13" s="165"/>
      <c r="X13" s="165"/>
      <c r="Y13" s="165"/>
    </row>
    <row r="14" s="36" customFormat="1" ht="16.5" customHeight="1" spans="1:25">
      <c r="A14" s="166"/>
      <c r="B14" s="167"/>
      <c r="C14" s="111" t="s">
        <v>197</v>
      </c>
      <c r="D14" s="111" t="s">
        <v>96</v>
      </c>
      <c r="E14" s="111" t="s">
        <v>201</v>
      </c>
      <c r="F14" s="111" t="s">
        <v>202</v>
      </c>
      <c r="G14" s="111" t="s">
        <v>203</v>
      </c>
      <c r="H14" s="165">
        <f t="shared" si="0"/>
        <v>21.89</v>
      </c>
      <c r="I14" s="165"/>
      <c r="J14" s="165"/>
      <c r="K14" s="165"/>
      <c r="L14" s="165"/>
      <c r="M14" s="165"/>
      <c r="N14" s="165"/>
      <c r="O14" s="185"/>
      <c r="P14" s="185"/>
      <c r="Q14" s="185"/>
      <c r="R14" s="165"/>
      <c r="S14" s="165">
        <f t="shared" si="1"/>
        <v>21.89</v>
      </c>
      <c r="T14" s="165">
        <v>21.89</v>
      </c>
      <c r="U14" s="165"/>
      <c r="V14" s="165"/>
      <c r="W14" s="165"/>
      <c r="X14" s="165"/>
      <c r="Y14" s="165"/>
    </row>
    <row r="15" s="36" customFormat="1" ht="16.5" customHeight="1" spans="1:25">
      <c r="A15" s="166"/>
      <c r="B15" s="167"/>
      <c r="C15" s="111" t="s">
        <v>197</v>
      </c>
      <c r="D15" s="111" t="s">
        <v>106</v>
      </c>
      <c r="E15" s="111" t="s">
        <v>204</v>
      </c>
      <c r="F15" s="111" t="s">
        <v>205</v>
      </c>
      <c r="G15" s="111" t="s">
        <v>206</v>
      </c>
      <c r="H15" s="165">
        <f t="shared" si="0"/>
        <v>26.924</v>
      </c>
      <c r="I15" s="165">
        <v>5.82</v>
      </c>
      <c r="J15" s="165"/>
      <c r="K15" s="165"/>
      <c r="L15" s="165"/>
      <c r="M15" s="165"/>
      <c r="N15" s="165"/>
      <c r="O15" s="185"/>
      <c r="P15" s="185"/>
      <c r="Q15" s="185"/>
      <c r="R15" s="165"/>
      <c r="S15" s="165">
        <f t="shared" si="1"/>
        <v>21.104</v>
      </c>
      <c r="T15" s="165">
        <v>21.104</v>
      </c>
      <c r="U15" s="165"/>
      <c r="V15" s="165"/>
      <c r="W15" s="165"/>
      <c r="X15" s="165"/>
      <c r="Y15" s="165"/>
    </row>
    <row r="16" s="36" customFormat="1" ht="16.5" customHeight="1" spans="1:25">
      <c r="A16" s="166"/>
      <c r="B16" s="167"/>
      <c r="C16" s="111" t="s">
        <v>197</v>
      </c>
      <c r="D16" s="111" t="s">
        <v>108</v>
      </c>
      <c r="E16" s="111" t="s">
        <v>207</v>
      </c>
      <c r="F16" s="111" t="s">
        <v>208</v>
      </c>
      <c r="G16" s="111" t="s">
        <v>209</v>
      </c>
      <c r="H16" s="165">
        <f t="shared" si="0"/>
        <v>23.08</v>
      </c>
      <c r="I16" s="165">
        <v>9.4</v>
      </c>
      <c r="J16" s="165"/>
      <c r="K16" s="165"/>
      <c r="L16" s="165"/>
      <c r="M16" s="165"/>
      <c r="N16" s="165"/>
      <c r="O16" s="185"/>
      <c r="P16" s="185"/>
      <c r="Q16" s="185"/>
      <c r="R16" s="165"/>
      <c r="S16" s="165">
        <f t="shared" si="1"/>
        <v>13.68</v>
      </c>
      <c r="T16" s="165">
        <v>13.68</v>
      </c>
      <c r="U16" s="165"/>
      <c r="V16" s="165"/>
      <c r="W16" s="165"/>
      <c r="X16" s="165"/>
      <c r="Y16" s="165"/>
    </row>
    <row r="17" s="36" customFormat="1" ht="16.5" customHeight="1" spans="1:25">
      <c r="A17" s="166"/>
      <c r="B17" s="167"/>
      <c r="C17" s="111" t="s">
        <v>210</v>
      </c>
      <c r="D17" s="111" t="s">
        <v>102</v>
      </c>
      <c r="E17" s="111" t="s">
        <v>188</v>
      </c>
      <c r="F17" s="111">
        <v>30112</v>
      </c>
      <c r="G17" s="111" t="s">
        <v>211</v>
      </c>
      <c r="H17" s="165">
        <f t="shared" si="0"/>
        <v>1.84</v>
      </c>
      <c r="I17" s="165">
        <v>1.84</v>
      </c>
      <c r="J17" s="165"/>
      <c r="K17" s="165"/>
      <c r="L17" s="165"/>
      <c r="M17" s="165"/>
      <c r="N17" s="165"/>
      <c r="O17" s="185"/>
      <c r="P17" s="185"/>
      <c r="Q17" s="185"/>
      <c r="R17" s="165"/>
      <c r="S17" s="165">
        <f t="shared" si="1"/>
        <v>0</v>
      </c>
      <c r="T17" s="165"/>
      <c r="U17" s="165"/>
      <c r="V17" s="165"/>
      <c r="W17" s="165"/>
      <c r="X17" s="165"/>
      <c r="Y17" s="165"/>
    </row>
    <row r="18" s="36" customFormat="1" ht="16.5" customHeight="1" spans="1:25">
      <c r="A18" s="166"/>
      <c r="B18" s="167"/>
      <c r="C18" s="111" t="s">
        <v>212</v>
      </c>
      <c r="D18" s="111" t="s">
        <v>102</v>
      </c>
      <c r="E18" s="111" t="s">
        <v>188</v>
      </c>
      <c r="F18" s="111">
        <v>30112</v>
      </c>
      <c r="G18" s="111" t="s">
        <v>211</v>
      </c>
      <c r="H18" s="165">
        <f t="shared" si="0"/>
        <v>0.58</v>
      </c>
      <c r="I18" s="165">
        <v>0.58</v>
      </c>
      <c r="J18" s="165"/>
      <c r="K18" s="165"/>
      <c r="L18" s="165"/>
      <c r="M18" s="165"/>
      <c r="N18" s="165"/>
      <c r="O18" s="185"/>
      <c r="P18" s="185"/>
      <c r="Q18" s="185"/>
      <c r="R18" s="165"/>
      <c r="S18" s="165">
        <f t="shared" si="1"/>
        <v>0</v>
      </c>
      <c r="T18" s="165"/>
      <c r="U18" s="165"/>
      <c r="V18" s="165"/>
      <c r="W18" s="165"/>
      <c r="X18" s="165"/>
      <c r="Y18" s="165"/>
    </row>
    <row r="19" s="36" customFormat="1" ht="16.5" customHeight="1" spans="1:25">
      <c r="A19" s="166"/>
      <c r="B19" s="167"/>
      <c r="C19" s="111" t="s">
        <v>213</v>
      </c>
      <c r="D19" s="111" t="s">
        <v>114</v>
      </c>
      <c r="E19" s="111" t="s">
        <v>214</v>
      </c>
      <c r="F19" s="111" t="s">
        <v>215</v>
      </c>
      <c r="G19" s="111" t="s">
        <v>214</v>
      </c>
      <c r="H19" s="165">
        <f t="shared" si="0"/>
        <v>51.76</v>
      </c>
      <c r="I19" s="165"/>
      <c r="J19" s="165"/>
      <c r="K19" s="165"/>
      <c r="L19" s="165"/>
      <c r="M19" s="165"/>
      <c r="N19" s="165"/>
      <c r="O19" s="185"/>
      <c r="P19" s="185"/>
      <c r="Q19" s="185"/>
      <c r="R19" s="165"/>
      <c r="S19" s="165">
        <f t="shared" si="1"/>
        <v>51.76</v>
      </c>
      <c r="T19" s="165">
        <v>51.76</v>
      </c>
      <c r="U19" s="165"/>
      <c r="V19" s="165"/>
      <c r="W19" s="165"/>
      <c r="X19" s="165"/>
      <c r="Y19" s="165"/>
    </row>
    <row r="20" s="36" customFormat="1" ht="16.5" customHeight="1" spans="1:25">
      <c r="A20" s="166"/>
      <c r="B20" s="167"/>
      <c r="C20" s="111" t="s">
        <v>216</v>
      </c>
      <c r="D20" s="111" t="s">
        <v>102</v>
      </c>
      <c r="E20" s="111" t="s">
        <v>188</v>
      </c>
      <c r="F20" s="111" t="s">
        <v>217</v>
      </c>
      <c r="G20" s="111" t="s">
        <v>218</v>
      </c>
      <c r="H20" s="165">
        <f t="shared" ref="H20:H41" si="2">I20+O20+P20+Q20+R20+S20</f>
        <v>50</v>
      </c>
      <c r="I20" s="165"/>
      <c r="J20" s="165"/>
      <c r="K20" s="165"/>
      <c r="L20" s="165"/>
      <c r="M20" s="165"/>
      <c r="N20" s="165"/>
      <c r="O20" s="185"/>
      <c r="P20" s="185"/>
      <c r="Q20" s="185"/>
      <c r="R20" s="165"/>
      <c r="S20" s="165">
        <f t="shared" ref="S20:S41" si="3">SUM(T20:Y20)</f>
        <v>50</v>
      </c>
      <c r="T20" s="165">
        <v>50</v>
      </c>
      <c r="U20" s="165"/>
      <c r="V20" s="165"/>
      <c r="W20" s="165"/>
      <c r="X20" s="165"/>
      <c r="Y20" s="165"/>
    </row>
    <row r="21" s="36" customFormat="1" ht="16.5" customHeight="1" spans="1:25">
      <c r="A21" s="166"/>
      <c r="B21" s="167"/>
      <c r="C21" s="111" t="s">
        <v>219</v>
      </c>
      <c r="D21" s="111" t="s">
        <v>102</v>
      </c>
      <c r="E21" s="111" t="s">
        <v>188</v>
      </c>
      <c r="F21" s="111" t="s">
        <v>220</v>
      </c>
      <c r="G21" s="111" t="s">
        <v>221</v>
      </c>
      <c r="H21" s="165">
        <f t="shared" si="2"/>
        <v>5.5</v>
      </c>
      <c r="I21" s="165"/>
      <c r="J21" s="165"/>
      <c r="K21" s="165"/>
      <c r="L21" s="165"/>
      <c r="M21" s="165"/>
      <c r="N21" s="165"/>
      <c r="O21" s="185"/>
      <c r="P21" s="185"/>
      <c r="Q21" s="185"/>
      <c r="R21" s="165"/>
      <c r="S21" s="165">
        <f t="shared" si="3"/>
        <v>5.5</v>
      </c>
      <c r="T21" s="165">
        <v>5.5</v>
      </c>
      <c r="U21" s="165"/>
      <c r="V21" s="165"/>
      <c r="W21" s="165"/>
      <c r="X21" s="165"/>
      <c r="Y21" s="165"/>
    </row>
    <row r="22" s="36" customFormat="1" ht="16.5" customHeight="1" spans="1:25">
      <c r="A22" s="166"/>
      <c r="B22" s="167"/>
      <c r="C22" s="111" t="s">
        <v>219</v>
      </c>
      <c r="D22" s="111" t="s">
        <v>102</v>
      </c>
      <c r="E22" s="111" t="s">
        <v>188</v>
      </c>
      <c r="F22" s="111" t="s">
        <v>222</v>
      </c>
      <c r="G22" s="111" t="s">
        <v>223</v>
      </c>
      <c r="H22" s="165">
        <f t="shared" si="2"/>
        <v>0.2</v>
      </c>
      <c r="I22" s="165"/>
      <c r="J22" s="165"/>
      <c r="K22" s="165"/>
      <c r="L22" s="165"/>
      <c r="M22" s="165"/>
      <c r="N22" s="165"/>
      <c r="O22" s="185"/>
      <c r="P22" s="185"/>
      <c r="Q22" s="185"/>
      <c r="R22" s="165"/>
      <c r="S22" s="165">
        <f t="shared" si="3"/>
        <v>0.2</v>
      </c>
      <c r="T22" s="165">
        <v>0.2</v>
      </c>
      <c r="U22" s="165"/>
      <c r="V22" s="165"/>
      <c r="W22" s="165"/>
      <c r="X22" s="165"/>
      <c r="Y22" s="165"/>
    </row>
    <row r="23" s="36" customFormat="1" ht="16.5" customHeight="1" spans="1:25">
      <c r="A23" s="166"/>
      <c r="B23" s="167"/>
      <c r="C23" s="111" t="s">
        <v>219</v>
      </c>
      <c r="D23" s="111" t="s">
        <v>102</v>
      </c>
      <c r="E23" s="111" t="s">
        <v>188</v>
      </c>
      <c r="F23" s="111" t="s">
        <v>224</v>
      </c>
      <c r="G23" s="111" t="s">
        <v>225</v>
      </c>
      <c r="H23" s="165">
        <f t="shared" si="2"/>
        <v>0.5</v>
      </c>
      <c r="I23" s="165"/>
      <c r="J23" s="165"/>
      <c r="K23" s="165"/>
      <c r="L23" s="165"/>
      <c r="M23" s="165"/>
      <c r="N23" s="165"/>
      <c r="O23" s="185"/>
      <c r="P23" s="185"/>
      <c r="Q23" s="185"/>
      <c r="R23" s="165"/>
      <c r="S23" s="165">
        <f t="shared" si="3"/>
        <v>0.5</v>
      </c>
      <c r="T23" s="165">
        <v>0.5</v>
      </c>
      <c r="U23" s="165"/>
      <c r="V23" s="165"/>
      <c r="W23" s="165"/>
      <c r="X23" s="165"/>
      <c r="Y23" s="165"/>
    </row>
    <row r="24" s="36" customFormat="1" ht="16.5" customHeight="1" spans="1:25">
      <c r="A24" s="166"/>
      <c r="B24" s="167"/>
      <c r="C24" s="111" t="s">
        <v>219</v>
      </c>
      <c r="D24" s="111" t="s">
        <v>102</v>
      </c>
      <c r="E24" s="111" t="s">
        <v>188</v>
      </c>
      <c r="F24" s="111" t="s">
        <v>226</v>
      </c>
      <c r="G24" s="111" t="s">
        <v>227</v>
      </c>
      <c r="H24" s="165">
        <f t="shared" si="2"/>
        <v>0.1</v>
      </c>
      <c r="I24" s="165"/>
      <c r="J24" s="165"/>
      <c r="K24" s="165"/>
      <c r="L24" s="165"/>
      <c r="M24" s="165"/>
      <c r="N24" s="165"/>
      <c r="O24" s="185"/>
      <c r="P24" s="185"/>
      <c r="Q24" s="185"/>
      <c r="R24" s="165"/>
      <c r="S24" s="165">
        <f t="shared" si="3"/>
        <v>0.1</v>
      </c>
      <c r="T24" s="165">
        <v>0.1</v>
      </c>
      <c r="U24" s="165"/>
      <c r="V24" s="165"/>
      <c r="W24" s="165"/>
      <c r="X24" s="165"/>
      <c r="Y24" s="165"/>
    </row>
    <row r="25" s="36" customFormat="1" ht="16.5" customHeight="1" spans="1:25">
      <c r="A25" s="166"/>
      <c r="B25" s="167"/>
      <c r="C25" s="111" t="s">
        <v>219</v>
      </c>
      <c r="D25" s="111" t="s">
        <v>102</v>
      </c>
      <c r="E25" s="111" t="s">
        <v>188</v>
      </c>
      <c r="F25" s="111" t="s">
        <v>228</v>
      </c>
      <c r="G25" s="111" t="s">
        <v>229</v>
      </c>
      <c r="H25" s="165">
        <f t="shared" si="2"/>
        <v>1</v>
      </c>
      <c r="I25" s="165"/>
      <c r="J25" s="165"/>
      <c r="K25" s="165"/>
      <c r="L25" s="165"/>
      <c r="M25" s="165"/>
      <c r="N25" s="165"/>
      <c r="O25" s="185"/>
      <c r="P25" s="185"/>
      <c r="Q25" s="185"/>
      <c r="R25" s="165"/>
      <c r="S25" s="165">
        <f t="shared" si="3"/>
        <v>1</v>
      </c>
      <c r="T25" s="165">
        <v>1</v>
      </c>
      <c r="U25" s="165"/>
      <c r="V25" s="165"/>
      <c r="W25" s="165"/>
      <c r="X25" s="165"/>
      <c r="Y25" s="165"/>
    </row>
    <row r="26" s="36" customFormat="1" ht="16.5" customHeight="1" spans="1:25">
      <c r="A26" s="166"/>
      <c r="B26" s="167"/>
      <c r="C26" s="111" t="s">
        <v>219</v>
      </c>
      <c r="D26" s="111" t="s">
        <v>102</v>
      </c>
      <c r="E26" s="111" t="s">
        <v>188</v>
      </c>
      <c r="F26" s="111" t="s">
        <v>230</v>
      </c>
      <c r="G26" s="111" t="s">
        <v>231</v>
      </c>
      <c r="H26" s="165">
        <f t="shared" si="2"/>
        <v>2</v>
      </c>
      <c r="I26" s="165"/>
      <c r="J26" s="165"/>
      <c r="K26" s="165"/>
      <c r="L26" s="165"/>
      <c r="M26" s="165"/>
      <c r="N26" s="165"/>
      <c r="O26" s="185"/>
      <c r="P26" s="185"/>
      <c r="Q26" s="185"/>
      <c r="R26" s="165"/>
      <c r="S26" s="165">
        <f t="shared" si="3"/>
        <v>2</v>
      </c>
      <c r="T26" s="165">
        <v>2</v>
      </c>
      <c r="U26" s="165"/>
      <c r="V26" s="165"/>
      <c r="W26" s="165"/>
      <c r="X26" s="165"/>
      <c r="Y26" s="165"/>
    </row>
    <row r="27" s="36" customFormat="1" ht="16.5" customHeight="1" spans="1:25">
      <c r="A27" s="166"/>
      <c r="B27" s="167"/>
      <c r="C27" s="111" t="s">
        <v>219</v>
      </c>
      <c r="D27" s="111" t="s">
        <v>102</v>
      </c>
      <c r="E27" s="111" t="s">
        <v>188</v>
      </c>
      <c r="F27" s="111" t="s">
        <v>232</v>
      </c>
      <c r="G27" s="111" t="s">
        <v>233</v>
      </c>
      <c r="H27" s="165">
        <f t="shared" si="2"/>
        <v>0.65</v>
      </c>
      <c r="I27" s="165"/>
      <c r="J27" s="165"/>
      <c r="K27" s="165"/>
      <c r="L27" s="165"/>
      <c r="M27" s="165"/>
      <c r="N27" s="165"/>
      <c r="O27" s="185"/>
      <c r="P27" s="185"/>
      <c r="Q27" s="185"/>
      <c r="R27" s="165"/>
      <c r="S27" s="165">
        <f t="shared" si="3"/>
        <v>0.65</v>
      </c>
      <c r="T27" s="165">
        <v>0.65</v>
      </c>
      <c r="U27" s="165"/>
      <c r="V27" s="165"/>
      <c r="W27" s="165"/>
      <c r="X27" s="165"/>
      <c r="Y27" s="165"/>
    </row>
    <row r="28" s="36" customFormat="1" ht="16.5" customHeight="1" spans="1:25">
      <c r="A28" s="166"/>
      <c r="B28" s="167"/>
      <c r="C28" s="111" t="s">
        <v>219</v>
      </c>
      <c r="D28" s="111" t="s">
        <v>102</v>
      </c>
      <c r="E28" s="111" t="s">
        <v>188</v>
      </c>
      <c r="F28" s="111" t="s">
        <v>234</v>
      </c>
      <c r="G28" s="111" t="s">
        <v>235</v>
      </c>
      <c r="H28" s="165">
        <f t="shared" si="2"/>
        <v>0.3</v>
      </c>
      <c r="I28" s="165"/>
      <c r="J28" s="165"/>
      <c r="K28" s="165"/>
      <c r="L28" s="165"/>
      <c r="M28" s="165"/>
      <c r="N28" s="165"/>
      <c r="O28" s="185"/>
      <c r="P28" s="185"/>
      <c r="Q28" s="185"/>
      <c r="R28" s="165"/>
      <c r="S28" s="165">
        <f t="shared" si="3"/>
        <v>0.3</v>
      </c>
      <c r="T28" s="165">
        <v>0.3</v>
      </c>
      <c r="U28" s="165"/>
      <c r="V28" s="165"/>
      <c r="W28" s="165"/>
      <c r="X28" s="165"/>
      <c r="Y28" s="165"/>
    </row>
    <row r="29" s="36" customFormat="1" ht="16.5" customHeight="1" spans="1:25">
      <c r="A29" s="166"/>
      <c r="B29" s="167"/>
      <c r="C29" s="111" t="s">
        <v>219</v>
      </c>
      <c r="D29" s="111" t="s">
        <v>102</v>
      </c>
      <c r="E29" s="111" t="s">
        <v>188</v>
      </c>
      <c r="F29" s="111" t="s">
        <v>236</v>
      </c>
      <c r="G29" s="111" t="s">
        <v>237</v>
      </c>
      <c r="H29" s="165">
        <f t="shared" si="2"/>
        <v>1</v>
      </c>
      <c r="I29" s="165"/>
      <c r="J29" s="165"/>
      <c r="K29" s="165"/>
      <c r="L29" s="165"/>
      <c r="M29" s="165"/>
      <c r="N29" s="165"/>
      <c r="O29" s="185"/>
      <c r="P29" s="185"/>
      <c r="Q29" s="185"/>
      <c r="R29" s="165"/>
      <c r="S29" s="165">
        <f t="shared" si="3"/>
        <v>1</v>
      </c>
      <c r="T29" s="165">
        <v>1</v>
      </c>
      <c r="U29" s="165"/>
      <c r="V29" s="165"/>
      <c r="W29" s="165"/>
      <c r="X29" s="165"/>
      <c r="Y29" s="165"/>
    </row>
    <row r="30" s="36" customFormat="1" ht="16.5" customHeight="1" spans="1:25">
      <c r="A30" s="166"/>
      <c r="B30" s="167"/>
      <c r="C30" s="111" t="s">
        <v>219</v>
      </c>
      <c r="D30" s="111" t="s">
        <v>102</v>
      </c>
      <c r="E30" s="111" t="s">
        <v>188</v>
      </c>
      <c r="F30" s="111" t="s">
        <v>238</v>
      </c>
      <c r="G30" s="111" t="s">
        <v>239</v>
      </c>
      <c r="H30" s="165">
        <f t="shared" si="2"/>
        <v>2.9</v>
      </c>
      <c r="I30" s="165"/>
      <c r="J30" s="165"/>
      <c r="K30" s="165"/>
      <c r="L30" s="165"/>
      <c r="M30" s="165"/>
      <c r="N30" s="165"/>
      <c r="O30" s="185"/>
      <c r="P30" s="185"/>
      <c r="Q30" s="185"/>
      <c r="R30" s="165"/>
      <c r="S30" s="165">
        <f t="shared" si="3"/>
        <v>2.9</v>
      </c>
      <c r="T30" s="165">
        <v>2.9</v>
      </c>
      <c r="U30" s="165"/>
      <c r="V30" s="165"/>
      <c r="W30" s="165"/>
      <c r="X30" s="165"/>
      <c r="Y30" s="165"/>
    </row>
    <row r="31" s="36" customFormat="1" ht="16.5" customHeight="1" spans="1:25">
      <c r="A31" s="166"/>
      <c r="B31" s="167"/>
      <c r="C31" s="111" t="s">
        <v>219</v>
      </c>
      <c r="D31" s="111" t="s">
        <v>102</v>
      </c>
      <c r="E31" s="111" t="s">
        <v>188</v>
      </c>
      <c r="F31" s="111" t="s">
        <v>240</v>
      </c>
      <c r="G31" s="111" t="s">
        <v>241</v>
      </c>
      <c r="H31" s="165">
        <f t="shared" si="2"/>
        <v>0.15</v>
      </c>
      <c r="I31" s="165"/>
      <c r="J31" s="165"/>
      <c r="K31" s="165"/>
      <c r="L31" s="165"/>
      <c r="M31" s="165"/>
      <c r="N31" s="165"/>
      <c r="O31" s="185"/>
      <c r="P31" s="185"/>
      <c r="Q31" s="185"/>
      <c r="R31" s="165"/>
      <c r="S31" s="165">
        <f t="shared" si="3"/>
        <v>0.15</v>
      </c>
      <c r="T31" s="165">
        <v>0.15</v>
      </c>
      <c r="U31" s="165"/>
      <c r="V31" s="165"/>
      <c r="W31" s="165"/>
      <c r="X31" s="165"/>
      <c r="Y31" s="165"/>
    </row>
    <row r="32" s="36" customFormat="1" ht="16.5" customHeight="1" spans="1:25">
      <c r="A32" s="166"/>
      <c r="B32" s="167"/>
      <c r="C32" s="111" t="s">
        <v>219</v>
      </c>
      <c r="D32" s="111" t="s">
        <v>102</v>
      </c>
      <c r="E32" s="111" t="s">
        <v>188</v>
      </c>
      <c r="F32" s="111" t="s">
        <v>242</v>
      </c>
      <c r="G32" s="111" t="s">
        <v>243</v>
      </c>
      <c r="H32" s="165">
        <f t="shared" si="2"/>
        <v>2</v>
      </c>
      <c r="I32" s="165"/>
      <c r="J32" s="165"/>
      <c r="K32" s="165"/>
      <c r="L32" s="165"/>
      <c r="M32" s="165"/>
      <c r="N32" s="165"/>
      <c r="O32" s="185"/>
      <c r="P32" s="185"/>
      <c r="Q32" s="185"/>
      <c r="R32" s="165"/>
      <c r="S32" s="165">
        <f t="shared" si="3"/>
        <v>2</v>
      </c>
      <c r="T32" s="165">
        <v>2</v>
      </c>
      <c r="U32" s="165"/>
      <c r="V32" s="165"/>
      <c r="W32" s="165"/>
      <c r="X32" s="165"/>
      <c r="Y32" s="165"/>
    </row>
    <row r="33" s="36" customFormat="1" ht="16.5" customHeight="1" spans="1:25">
      <c r="A33" s="166"/>
      <c r="B33" s="167"/>
      <c r="C33" s="111" t="s">
        <v>219</v>
      </c>
      <c r="D33" s="111" t="s">
        <v>102</v>
      </c>
      <c r="E33" s="111" t="s">
        <v>188</v>
      </c>
      <c r="F33" s="111" t="s">
        <v>244</v>
      </c>
      <c r="G33" s="111" t="s">
        <v>245</v>
      </c>
      <c r="H33" s="165">
        <f t="shared" si="2"/>
        <v>70</v>
      </c>
      <c r="I33" s="165"/>
      <c r="J33" s="165"/>
      <c r="K33" s="165"/>
      <c r="L33" s="165"/>
      <c r="M33" s="165"/>
      <c r="N33" s="165"/>
      <c r="O33" s="185"/>
      <c r="P33" s="185"/>
      <c r="Q33" s="185"/>
      <c r="R33" s="165"/>
      <c r="S33" s="165">
        <f t="shared" si="3"/>
        <v>70</v>
      </c>
      <c r="T33" s="165">
        <v>70</v>
      </c>
      <c r="U33" s="165"/>
      <c r="V33" s="165"/>
      <c r="W33" s="165"/>
      <c r="X33" s="165"/>
      <c r="Y33" s="165"/>
    </row>
    <row r="34" s="36" customFormat="1" ht="16.5" customHeight="1" spans="1:25">
      <c r="A34" s="166"/>
      <c r="B34" s="167"/>
      <c r="C34" s="111" t="s">
        <v>219</v>
      </c>
      <c r="D34" s="111" t="s">
        <v>102</v>
      </c>
      <c r="E34" s="111" t="s">
        <v>188</v>
      </c>
      <c r="F34" s="111" t="s">
        <v>246</v>
      </c>
      <c r="G34" s="111" t="s">
        <v>247</v>
      </c>
      <c r="H34" s="165">
        <f t="shared" si="2"/>
        <v>0.9</v>
      </c>
      <c r="I34" s="165"/>
      <c r="J34" s="165"/>
      <c r="K34" s="165"/>
      <c r="L34" s="165"/>
      <c r="M34" s="165"/>
      <c r="N34" s="165"/>
      <c r="O34" s="185"/>
      <c r="P34" s="185"/>
      <c r="Q34" s="185"/>
      <c r="R34" s="165"/>
      <c r="S34" s="165">
        <f t="shared" si="3"/>
        <v>0.9</v>
      </c>
      <c r="T34" s="165">
        <v>0.9</v>
      </c>
      <c r="U34" s="165"/>
      <c r="V34" s="165"/>
      <c r="W34" s="165"/>
      <c r="X34" s="165"/>
      <c r="Y34" s="165"/>
    </row>
    <row r="35" s="36" customFormat="1" ht="16.5" customHeight="1" spans="1:25">
      <c r="A35" s="166"/>
      <c r="B35" s="167"/>
      <c r="C35" s="111" t="s">
        <v>219</v>
      </c>
      <c r="D35" s="111" t="s">
        <v>102</v>
      </c>
      <c r="E35" s="111" t="s">
        <v>188</v>
      </c>
      <c r="F35" s="111" t="s">
        <v>248</v>
      </c>
      <c r="G35" s="111" t="s">
        <v>249</v>
      </c>
      <c r="H35" s="165">
        <f t="shared" si="2"/>
        <v>0.5</v>
      </c>
      <c r="I35" s="165"/>
      <c r="J35" s="165"/>
      <c r="K35" s="165"/>
      <c r="L35" s="165"/>
      <c r="M35" s="165"/>
      <c r="N35" s="165"/>
      <c r="O35" s="185"/>
      <c r="P35" s="185"/>
      <c r="Q35" s="185"/>
      <c r="R35" s="165"/>
      <c r="S35" s="165">
        <f t="shared" si="3"/>
        <v>0.5</v>
      </c>
      <c r="T35" s="165">
        <v>0.5</v>
      </c>
      <c r="U35" s="165"/>
      <c r="V35" s="165"/>
      <c r="W35" s="165"/>
      <c r="X35" s="165"/>
      <c r="Y35" s="165"/>
    </row>
    <row r="36" s="36" customFormat="1" ht="16.5" customHeight="1" spans="1:25">
      <c r="A36" s="166"/>
      <c r="B36" s="167"/>
      <c r="C36" s="111" t="s">
        <v>219</v>
      </c>
      <c r="D36" s="111" t="s">
        <v>102</v>
      </c>
      <c r="E36" s="111" t="s">
        <v>188</v>
      </c>
      <c r="F36" s="111" t="s">
        <v>250</v>
      </c>
      <c r="G36" s="111" t="s">
        <v>251</v>
      </c>
      <c r="H36" s="165">
        <f t="shared" si="2"/>
        <v>15.48</v>
      </c>
      <c r="I36" s="165">
        <v>6.48</v>
      </c>
      <c r="J36" s="165"/>
      <c r="K36" s="165"/>
      <c r="L36" s="165"/>
      <c r="M36" s="165"/>
      <c r="N36" s="165"/>
      <c r="O36" s="185"/>
      <c r="P36" s="185"/>
      <c r="Q36" s="185"/>
      <c r="R36" s="165"/>
      <c r="S36" s="165">
        <f t="shared" si="3"/>
        <v>9</v>
      </c>
      <c r="T36" s="165">
        <v>9</v>
      </c>
      <c r="U36" s="165"/>
      <c r="V36" s="165"/>
      <c r="W36" s="165"/>
      <c r="X36" s="165"/>
      <c r="Y36" s="165"/>
    </row>
    <row r="37" s="36" customFormat="1" ht="16.5" customHeight="1" spans="1:25">
      <c r="A37" s="166"/>
      <c r="B37" s="167"/>
      <c r="C37" s="111" t="s">
        <v>219</v>
      </c>
      <c r="D37" s="111" t="s">
        <v>102</v>
      </c>
      <c r="E37" s="111" t="s">
        <v>188</v>
      </c>
      <c r="F37" s="111" t="s">
        <v>252</v>
      </c>
      <c r="G37" s="111" t="s">
        <v>253</v>
      </c>
      <c r="H37" s="165">
        <f t="shared" si="2"/>
        <v>0.2</v>
      </c>
      <c r="I37" s="165"/>
      <c r="J37" s="165"/>
      <c r="K37" s="165"/>
      <c r="L37" s="165"/>
      <c r="M37" s="165"/>
      <c r="N37" s="165"/>
      <c r="O37" s="185"/>
      <c r="P37" s="185"/>
      <c r="Q37" s="185"/>
      <c r="R37" s="165"/>
      <c r="S37" s="165">
        <f t="shared" si="3"/>
        <v>0.2</v>
      </c>
      <c r="T37" s="165">
        <v>0.2</v>
      </c>
      <c r="U37" s="165"/>
      <c r="V37" s="165"/>
      <c r="W37" s="165"/>
      <c r="X37" s="165"/>
      <c r="Y37" s="165"/>
    </row>
    <row r="38" s="36" customFormat="1" ht="16.5" customHeight="1" spans="1:25">
      <c r="A38" s="166"/>
      <c r="B38" s="167"/>
      <c r="C38" s="111" t="s">
        <v>219</v>
      </c>
      <c r="D38" s="111" t="s">
        <v>102</v>
      </c>
      <c r="E38" s="111" t="s">
        <v>188</v>
      </c>
      <c r="F38" s="111" t="s">
        <v>254</v>
      </c>
      <c r="G38" s="111" t="s">
        <v>255</v>
      </c>
      <c r="H38" s="165">
        <f t="shared" si="2"/>
        <v>0.05</v>
      </c>
      <c r="I38" s="165"/>
      <c r="J38" s="165"/>
      <c r="K38" s="165"/>
      <c r="L38" s="165"/>
      <c r="M38" s="165"/>
      <c r="N38" s="165"/>
      <c r="O38" s="185"/>
      <c r="P38" s="185"/>
      <c r="Q38" s="185"/>
      <c r="R38" s="165"/>
      <c r="S38" s="165">
        <f t="shared" si="3"/>
        <v>0.05</v>
      </c>
      <c r="T38" s="165">
        <v>0.05</v>
      </c>
      <c r="U38" s="165"/>
      <c r="V38" s="165"/>
      <c r="W38" s="165"/>
      <c r="X38" s="165"/>
      <c r="Y38" s="165"/>
    </row>
    <row r="39" s="36" customFormat="1" ht="16.5" customHeight="1" spans="1:25">
      <c r="A39" s="166"/>
      <c r="B39" s="167"/>
      <c r="C39" s="111" t="s">
        <v>219</v>
      </c>
      <c r="D39" s="111" t="s">
        <v>102</v>
      </c>
      <c r="E39" s="111" t="s">
        <v>188</v>
      </c>
      <c r="F39" s="111" t="s">
        <v>256</v>
      </c>
      <c r="G39" s="111" t="s">
        <v>257</v>
      </c>
      <c r="H39" s="165">
        <f t="shared" si="2"/>
        <v>5.62</v>
      </c>
      <c r="I39" s="165">
        <v>1.62</v>
      </c>
      <c r="J39" s="165"/>
      <c r="K39" s="165"/>
      <c r="L39" s="165"/>
      <c r="M39" s="165"/>
      <c r="N39" s="165"/>
      <c r="O39" s="185"/>
      <c r="P39" s="185"/>
      <c r="Q39" s="185"/>
      <c r="R39" s="165"/>
      <c r="S39" s="165">
        <f t="shared" si="3"/>
        <v>4</v>
      </c>
      <c r="T39" s="165">
        <v>4</v>
      </c>
      <c r="U39" s="165"/>
      <c r="V39" s="165"/>
      <c r="W39" s="165"/>
      <c r="X39" s="165"/>
      <c r="Y39" s="165"/>
    </row>
    <row r="40" s="36" customFormat="1" ht="16.5" customHeight="1" spans="1:25">
      <c r="A40" s="166"/>
      <c r="B40" s="167"/>
      <c r="C40" s="111" t="s">
        <v>258</v>
      </c>
      <c r="D40" s="111" t="s">
        <v>102</v>
      </c>
      <c r="E40" s="111" t="s">
        <v>188</v>
      </c>
      <c r="F40" s="111" t="s">
        <v>259</v>
      </c>
      <c r="G40" s="111" t="s">
        <v>260</v>
      </c>
      <c r="H40" s="165">
        <f t="shared" si="2"/>
        <v>0.4</v>
      </c>
      <c r="I40" s="165"/>
      <c r="J40" s="165"/>
      <c r="K40" s="165"/>
      <c r="L40" s="165"/>
      <c r="M40" s="165"/>
      <c r="N40" s="165"/>
      <c r="O40" s="185"/>
      <c r="P40" s="185"/>
      <c r="Q40" s="185"/>
      <c r="R40" s="165"/>
      <c r="S40" s="165">
        <f t="shared" si="3"/>
        <v>0.4</v>
      </c>
      <c r="T40" s="165">
        <v>0.4</v>
      </c>
      <c r="U40" s="165"/>
      <c r="V40" s="165"/>
      <c r="W40" s="165"/>
      <c r="X40" s="165"/>
      <c r="Y40" s="165"/>
    </row>
    <row r="41" s="36" customFormat="1" ht="16.5" customHeight="1" spans="1:25">
      <c r="A41" s="166"/>
      <c r="B41" s="168"/>
      <c r="C41" s="169" t="s">
        <v>261</v>
      </c>
      <c r="D41" s="169" t="s">
        <v>102</v>
      </c>
      <c r="E41" s="169" t="s">
        <v>188</v>
      </c>
      <c r="F41" s="169" t="s">
        <v>262</v>
      </c>
      <c r="G41" s="169" t="s">
        <v>263</v>
      </c>
      <c r="H41" s="165">
        <f t="shared" si="2"/>
        <v>2.95</v>
      </c>
      <c r="I41" s="165"/>
      <c r="J41" s="186"/>
      <c r="K41" s="186"/>
      <c r="L41" s="186"/>
      <c r="M41" s="186"/>
      <c r="N41" s="186"/>
      <c r="O41" s="187"/>
      <c r="P41" s="187"/>
      <c r="Q41" s="187"/>
      <c r="R41" s="186"/>
      <c r="S41" s="165">
        <f t="shared" si="3"/>
        <v>2.95</v>
      </c>
      <c r="T41" s="186">
        <v>2.95</v>
      </c>
      <c r="U41" s="186"/>
      <c r="V41" s="186"/>
      <c r="W41" s="186"/>
      <c r="X41" s="186"/>
      <c r="Y41" s="186"/>
    </row>
    <row r="42" customHeight="1" spans="1:25">
      <c r="A42" s="170" t="s">
        <v>59</v>
      </c>
      <c r="B42" s="171"/>
      <c r="C42" s="171"/>
      <c r="D42" s="171"/>
      <c r="E42" s="171"/>
      <c r="F42" s="171"/>
      <c r="G42" s="171"/>
      <c r="H42" s="172">
        <f>SUM(H9:H41)</f>
        <v>713.7512</v>
      </c>
      <c r="I42" s="172">
        <f t="shared" ref="I42:Y42" si="4">SUM(I9:I41)</f>
        <v>198.4358</v>
      </c>
      <c r="J42" s="172">
        <f t="shared" si="4"/>
        <v>0</v>
      </c>
      <c r="K42" s="172">
        <f t="shared" si="4"/>
        <v>0</v>
      </c>
      <c r="L42" s="172">
        <f t="shared" si="4"/>
        <v>0</v>
      </c>
      <c r="M42" s="172">
        <f t="shared" si="4"/>
        <v>0</v>
      </c>
      <c r="N42" s="172">
        <f t="shared" si="4"/>
        <v>0</v>
      </c>
      <c r="O42" s="172">
        <f t="shared" si="4"/>
        <v>0</v>
      </c>
      <c r="P42" s="172">
        <f t="shared" si="4"/>
        <v>0</v>
      </c>
      <c r="Q42" s="172">
        <f t="shared" si="4"/>
        <v>0</v>
      </c>
      <c r="R42" s="172">
        <f t="shared" si="4"/>
        <v>0</v>
      </c>
      <c r="S42" s="172">
        <f t="shared" si="4"/>
        <v>515.3154</v>
      </c>
      <c r="T42" s="172">
        <f t="shared" si="4"/>
        <v>515.3154</v>
      </c>
      <c r="U42" s="172">
        <f t="shared" si="4"/>
        <v>0</v>
      </c>
      <c r="V42" s="172">
        <f t="shared" si="4"/>
        <v>0</v>
      </c>
      <c r="W42" s="172">
        <f t="shared" si="4"/>
        <v>0</v>
      </c>
      <c r="X42" s="172">
        <f t="shared" si="4"/>
        <v>0</v>
      </c>
      <c r="Y42" s="172">
        <f t="shared" si="4"/>
        <v>0</v>
      </c>
    </row>
  </sheetData>
  <mergeCells count="32">
    <mergeCell ref="A2:Y2"/>
    <mergeCell ref="H3:Y3"/>
    <mergeCell ref="H4:Y4"/>
    <mergeCell ref="I5:N5"/>
    <mergeCell ref="O5:Q5"/>
    <mergeCell ref="S5:X5"/>
    <mergeCell ref="I6:J6"/>
    <mergeCell ref="A42:G42"/>
    <mergeCell ref="A5:A7"/>
    <mergeCell ref="A9:A41"/>
    <mergeCell ref="B5:B7"/>
    <mergeCell ref="C5:C7"/>
    <mergeCell ref="D5:D7"/>
    <mergeCell ref="E5:E7"/>
    <mergeCell ref="F5:F7"/>
    <mergeCell ref="G5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"/>
  <sheetViews>
    <sheetView workbookViewId="0">
      <selection activeCell="L17" sqref="L17"/>
    </sheetView>
  </sheetViews>
  <sheetFormatPr defaultColWidth="10.3555555555556" defaultRowHeight="14.25" customHeight="1"/>
  <cols>
    <col min="1" max="1" width="12" style="1" customWidth="1"/>
    <col min="2" max="4" width="12" style="1"/>
    <col min="5" max="5" width="12.9888888888889" style="1" customWidth="1"/>
    <col min="6" max="6" width="11.6666666666667" style="1" customWidth="1"/>
    <col min="7" max="7" width="11.4777777777778" style="1" customWidth="1"/>
    <col min="8" max="8" width="11.8222222222222" style="1" customWidth="1"/>
    <col min="9" max="10" width="7" style="1"/>
    <col min="11" max="11" width="10.8333333333333" style="1" customWidth="1"/>
    <col min="12" max="12" width="11.6666666666667" style="1" customWidth="1"/>
    <col min="13" max="13" width="12.3333333333333" style="1" customWidth="1"/>
    <col min="14" max="14" width="12" style="1" customWidth="1"/>
    <col min="15" max="15" width="12.1666666666667" style="1" customWidth="1"/>
    <col min="16" max="17" width="12.9888888888889" style="1" customWidth="1"/>
    <col min="18" max="18" width="10.6555555555556" style="1" customWidth="1"/>
    <col min="19" max="19" width="12" style="1" customWidth="1"/>
    <col min="20" max="22" width="13.6666666666667" style="1" customWidth="1"/>
    <col min="23" max="23" width="12" style="1" customWidth="1"/>
    <col min="24" max="24" width="10.6555555555556" style="1" customWidth="1"/>
    <col min="25" max="256" width="10.6555555555556" style="1"/>
    <col min="257" max="16384" width="10.3555555555556" style="1"/>
  </cols>
  <sheetData>
    <row r="1" s="1" customFormat="1" ht="13.5" customHeight="1" spans="5:23"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W1" s="79" t="s">
        <v>264</v>
      </c>
    </row>
    <row r="2" s="1" customFormat="1" ht="27.75" customHeight="1" spans="1:23">
      <c r="A2" s="6" t="s">
        <v>265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="1" customFormat="1" ht="13.5" customHeight="1" spans="1:23">
      <c r="A3" s="7" t="s">
        <v>3</v>
      </c>
      <c r="B3" s="7"/>
      <c r="C3" s="8"/>
      <c r="D3" s="8"/>
      <c r="E3" s="8"/>
      <c r="F3" s="8"/>
      <c r="G3" s="8"/>
      <c r="H3" s="8"/>
      <c r="I3" s="9"/>
      <c r="J3" s="9"/>
      <c r="K3" s="9"/>
      <c r="L3" s="9"/>
      <c r="M3" s="9"/>
      <c r="N3" s="9"/>
      <c r="O3" s="9"/>
      <c r="P3" s="9"/>
      <c r="Q3" s="9"/>
      <c r="W3" s="126" t="s">
        <v>54</v>
      </c>
    </row>
    <row r="4" s="1" customFormat="1" ht="15.75" customHeight="1" spans="1:23">
      <c r="A4" s="145" t="s">
        <v>266</v>
      </c>
      <c r="B4" s="145" t="s">
        <v>173</v>
      </c>
      <c r="C4" s="145" t="s">
        <v>174</v>
      </c>
      <c r="D4" s="145" t="s">
        <v>172</v>
      </c>
      <c r="E4" s="145" t="s">
        <v>77</v>
      </c>
      <c r="F4" s="145" t="s">
        <v>78</v>
      </c>
      <c r="G4" s="145" t="s">
        <v>267</v>
      </c>
      <c r="H4" s="145" t="s">
        <v>268</v>
      </c>
      <c r="I4" s="145" t="s">
        <v>59</v>
      </c>
      <c r="J4" s="149" t="s">
        <v>269</v>
      </c>
      <c r="K4" s="149"/>
      <c r="L4" s="149"/>
      <c r="M4" s="149"/>
      <c r="N4" s="149" t="s">
        <v>178</v>
      </c>
      <c r="O4" s="149"/>
      <c r="P4" s="149"/>
      <c r="Q4" s="150" t="s">
        <v>63</v>
      </c>
      <c r="R4" s="149" t="s">
        <v>64</v>
      </c>
      <c r="S4" s="149"/>
      <c r="T4" s="149"/>
      <c r="U4" s="149"/>
      <c r="V4" s="149"/>
      <c r="W4" s="149"/>
    </row>
    <row r="5" s="1" customFormat="1" ht="17.25" customHeight="1" spans="1:23">
      <c r="A5" s="145"/>
      <c r="B5" s="145"/>
      <c r="C5" s="145"/>
      <c r="D5" s="145"/>
      <c r="E5" s="145"/>
      <c r="F5" s="145"/>
      <c r="G5" s="145"/>
      <c r="H5" s="145"/>
      <c r="I5" s="145"/>
      <c r="J5" s="149" t="s">
        <v>60</v>
      </c>
      <c r="K5" s="149"/>
      <c r="L5" s="150" t="s">
        <v>61</v>
      </c>
      <c r="M5" s="150" t="s">
        <v>62</v>
      </c>
      <c r="N5" s="150" t="s">
        <v>60</v>
      </c>
      <c r="O5" s="150" t="s">
        <v>61</v>
      </c>
      <c r="P5" s="150" t="s">
        <v>62</v>
      </c>
      <c r="Q5" s="150"/>
      <c r="R5" s="150" t="s">
        <v>65</v>
      </c>
      <c r="S5" s="150" t="s">
        <v>68</v>
      </c>
      <c r="T5" s="150" t="s">
        <v>184</v>
      </c>
      <c r="U5" s="150" t="s">
        <v>69</v>
      </c>
      <c r="V5" s="150" t="s">
        <v>70</v>
      </c>
      <c r="W5" s="150" t="s">
        <v>72</v>
      </c>
    </row>
    <row r="6" s="1" customFormat="1" ht="27" spans="1:23">
      <c r="A6" s="145"/>
      <c r="B6" s="145"/>
      <c r="C6" s="145"/>
      <c r="D6" s="145"/>
      <c r="E6" s="145"/>
      <c r="F6" s="145"/>
      <c r="G6" s="145"/>
      <c r="H6" s="145"/>
      <c r="I6" s="145"/>
      <c r="J6" s="151" t="s">
        <v>65</v>
      </c>
      <c r="K6" s="151" t="s">
        <v>270</v>
      </c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</row>
    <row r="7" s="1" customFormat="1" ht="15" customHeight="1" spans="1:23">
      <c r="A7" s="146">
        <v>1</v>
      </c>
      <c r="B7" s="146">
        <v>2</v>
      </c>
      <c r="C7" s="146">
        <v>3</v>
      </c>
      <c r="D7" s="146">
        <v>4</v>
      </c>
      <c r="E7" s="146">
        <v>5</v>
      </c>
      <c r="F7" s="146">
        <v>6</v>
      </c>
      <c r="G7" s="146">
        <v>7</v>
      </c>
      <c r="H7" s="146">
        <v>8</v>
      </c>
      <c r="I7" s="146">
        <v>9</v>
      </c>
      <c r="J7" s="146">
        <v>10</v>
      </c>
      <c r="K7" s="146">
        <v>11</v>
      </c>
      <c r="L7" s="146">
        <v>12</v>
      </c>
      <c r="M7" s="146">
        <v>13</v>
      </c>
      <c r="N7" s="146">
        <v>14</v>
      </c>
      <c r="O7" s="146">
        <v>15</v>
      </c>
      <c r="P7" s="146">
        <v>16</v>
      </c>
      <c r="Q7" s="146">
        <v>17</v>
      </c>
      <c r="R7" s="146">
        <v>18</v>
      </c>
      <c r="S7" s="146">
        <v>19</v>
      </c>
      <c r="T7" s="146">
        <v>20</v>
      </c>
      <c r="U7" s="146">
        <v>21</v>
      </c>
      <c r="V7" s="146">
        <v>22</v>
      </c>
      <c r="W7" s="146">
        <v>23</v>
      </c>
    </row>
    <row r="8" s="1" customFormat="1" ht="18.75" customHeight="1" spans="1:23">
      <c r="A8" s="147" t="s">
        <v>271</v>
      </c>
      <c r="B8" s="147"/>
      <c r="C8" s="147" t="s">
        <v>271</v>
      </c>
      <c r="D8" s="147" t="s">
        <v>271</v>
      </c>
      <c r="E8" s="147" t="s">
        <v>271</v>
      </c>
      <c r="F8" s="147" t="s">
        <v>271</v>
      </c>
      <c r="G8" s="147" t="s">
        <v>271</v>
      </c>
      <c r="H8" s="147" t="s">
        <v>271</v>
      </c>
      <c r="I8" s="152" t="s">
        <v>271</v>
      </c>
      <c r="J8" s="152" t="s">
        <v>271</v>
      </c>
      <c r="K8" s="152"/>
      <c r="L8" s="152" t="s">
        <v>271</v>
      </c>
      <c r="M8" s="152" t="s">
        <v>271</v>
      </c>
      <c r="N8" s="152" t="s">
        <v>271</v>
      </c>
      <c r="O8" s="152"/>
      <c r="P8" s="152"/>
      <c r="Q8" s="152" t="s">
        <v>271</v>
      </c>
      <c r="R8" s="152" t="s">
        <v>271</v>
      </c>
      <c r="S8" s="152" t="s">
        <v>271</v>
      </c>
      <c r="T8" s="152" t="s">
        <v>271</v>
      </c>
      <c r="U8" s="152"/>
      <c r="V8" s="152" t="s">
        <v>271</v>
      </c>
      <c r="W8" s="152" t="s">
        <v>271</v>
      </c>
    </row>
    <row r="9" s="1" customFormat="1" ht="18.75" customHeight="1" spans="1:23">
      <c r="A9" s="33" t="s">
        <v>272</v>
      </c>
      <c r="B9" s="148"/>
      <c r="C9" s="34"/>
      <c r="D9" s="34"/>
      <c r="E9" s="34"/>
      <c r="F9" s="34"/>
      <c r="G9" s="34"/>
      <c r="H9" s="35"/>
      <c r="I9" s="26" t="s">
        <v>271</v>
      </c>
      <c r="J9" s="26" t="s">
        <v>271</v>
      </c>
      <c r="K9" s="26"/>
      <c r="L9" s="26" t="s">
        <v>271</v>
      </c>
      <c r="M9" s="26" t="s">
        <v>271</v>
      </c>
      <c r="N9" s="26" t="s">
        <v>271</v>
      </c>
      <c r="O9" s="26"/>
      <c r="P9" s="26"/>
      <c r="Q9" s="26" t="s">
        <v>271</v>
      </c>
      <c r="R9" s="26" t="s">
        <v>271</v>
      </c>
      <c r="S9" s="26" t="s">
        <v>271</v>
      </c>
      <c r="T9" s="26" t="s">
        <v>271</v>
      </c>
      <c r="U9" s="26"/>
      <c r="V9" s="26" t="s">
        <v>271</v>
      </c>
      <c r="W9" s="26" t="s">
        <v>271</v>
      </c>
    </row>
    <row r="11" customHeight="1" spans="1:1">
      <c r="A11" s="1" t="s">
        <v>273</v>
      </c>
    </row>
  </sheetData>
  <mergeCells count="28">
    <mergeCell ref="A2:W2"/>
    <mergeCell ref="A3:H3"/>
    <mergeCell ref="J4:M4"/>
    <mergeCell ref="N4:P4"/>
    <mergeCell ref="R4:W4"/>
    <mergeCell ref="J5:K5"/>
    <mergeCell ref="A9:H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A9" sqref="A9"/>
    </sheetView>
  </sheetViews>
  <sheetFormatPr defaultColWidth="10" defaultRowHeight="15" customHeight="1"/>
  <cols>
    <col min="1" max="8" width="28" style="36" customWidth="1"/>
    <col min="9" max="9" width="32.6666666666667" style="36" customWidth="1"/>
    <col min="10" max="16384" width="10" style="36" customWidth="1"/>
  </cols>
  <sheetData>
    <row r="1" ht="5.25" customHeight="1"/>
    <row r="2" ht="40.5" customHeight="1" spans="1:1">
      <c r="A2" s="137" t="s">
        <v>274</v>
      </c>
    </row>
    <row r="3" customHeight="1" spans="1:1">
      <c r="A3" s="36" t="s">
        <v>3</v>
      </c>
    </row>
    <row r="4" ht="40.5" customHeight="1" spans="1:9">
      <c r="A4" s="138" t="s">
        <v>275</v>
      </c>
      <c r="B4" s="139" t="s">
        <v>276</v>
      </c>
      <c r="C4" s="139" t="s">
        <v>277</v>
      </c>
      <c r="D4" s="139" t="s">
        <v>278</v>
      </c>
      <c r="E4" s="139" t="s">
        <v>279</v>
      </c>
      <c r="F4" s="139" t="s">
        <v>280</v>
      </c>
      <c r="G4" s="139" t="s">
        <v>281</v>
      </c>
      <c r="H4" s="140" t="s">
        <v>282</v>
      </c>
      <c r="I4" s="139" t="s">
        <v>283</v>
      </c>
    </row>
    <row r="5" customHeight="1" spans="1:9">
      <c r="A5" s="141">
        <v>1</v>
      </c>
      <c r="B5" s="142">
        <v>2</v>
      </c>
      <c r="C5" s="142">
        <v>3</v>
      </c>
      <c r="D5" s="142">
        <v>4</v>
      </c>
      <c r="E5" s="142">
        <v>5</v>
      </c>
      <c r="F5" s="142">
        <v>6</v>
      </c>
      <c r="G5" s="142">
        <v>7</v>
      </c>
      <c r="H5" s="142">
        <v>8</v>
      </c>
      <c r="I5" s="142">
        <v>9</v>
      </c>
    </row>
    <row r="6" customHeight="1" spans="1:9">
      <c r="A6" s="143" t="s">
        <v>271</v>
      </c>
      <c r="B6" s="144"/>
      <c r="C6" s="144"/>
      <c r="D6" s="144"/>
      <c r="E6" s="144"/>
      <c r="F6" s="144"/>
      <c r="G6" s="144"/>
      <c r="H6" s="144"/>
      <c r="I6" s="144"/>
    </row>
    <row r="7" customHeight="1" spans="1:9">
      <c r="A7" s="143" t="s">
        <v>271</v>
      </c>
      <c r="B7" s="144" t="s">
        <v>271</v>
      </c>
      <c r="C7" s="144" t="s">
        <v>271</v>
      </c>
      <c r="D7" s="144" t="s">
        <v>271</v>
      </c>
      <c r="E7" s="144" t="s">
        <v>271</v>
      </c>
      <c r="F7" s="144" t="s">
        <v>271</v>
      </c>
      <c r="G7" s="144" t="s">
        <v>271</v>
      </c>
      <c r="H7" s="144" t="s">
        <v>271</v>
      </c>
      <c r="I7" s="144" t="s">
        <v>271</v>
      </c>
    </row>
    <row r="9" customHeight="1" spans="1:1">
      <c r="A9" s="36" t="s">
        <v>273</v>
      </c>
    </row>
  </sheetData>
  <sheetProtection sheet="1" objects="1" scenarios="1"/>
  <mergeCells count="2">
    <mergeCell ref="A2:H2"/>
    <mergeCell ref="A3:B3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10" sqref="A10"/>
    </sheetView>
  </sheetViews>
  <sheetFormatPr defaultColWidth="10.3555555555556" defaultRowHeight="14.25" customHeight="1" outlineLevelCol="5"/>
  <cols>
    <col min="1" max="2" width="24.6555555555556" style="123" customWidth="1"/>
    <col min="3" max="3" width="24.6555555555556" style="1" customWidth="1"/>
    <col min="4" max="4" width="32.3333333333333" style="1" customWidth="1"/>
    <col min="5" max="6" width="42.8333333333333" style="1" customWidth="1"/>
    <col min="7" max="7" width="10.6555555555556" style="1" customWidth="1"/>
    <col min="8" max="256" width="10.6555555555556" style="1"/>
    <col min="257" max="16384" width="10.3555555555556" style="1"/>
  </cols>
  <sheetData>
    <row r="1" s="1" customFormat="1" ht="12" customHeight="1" spans="1:6">
      <c r="A1" s="124">
        <v>0</v>
      </c>
      <c r="B1" s="124">
        <v>0</v>
      </c>
      <c r="C1" s="125">
        <v>1</v>
      </c>
      <c r="D1" s="126"/>
      <c r="E1" s="126"/>
      <c r="F1" s="126" t="s">
        <v>284</v>
      </c>
    </row>
    <row r="2" s="1" customFormat="1" ht="26.25" customHeight="1" spans="1:6">
      <c r="A2" s="127" t="s">
        <v>285</v>
      </c>
      <c r="B2" s="127"/>
      <c r="C2" s="128"/>
      <c r="D2" s="128"/>
      <c r="E2" s="128"/>
      <c r="F2" s="128"/>
    </row>
    <row r="3" s="1" customFormat="1" ht="13.5" customHeight="1" spans="1:6">
      <c r="A3" s="7" t="s">
        <v>3</v>
      </c>
      <c r="B3" s="7"/>
      <c r="C3" s="125"/>
      <c r="D3" s="126"/>
      <c r="E3" s="126"/>
      <c r="F3" s="126" t="s">
        <v>4</v>
      </c>
    </row>
    <row r="4" s="1" customFormat="1" ht="19.5" customHeight="1" spans="1:6">
      <c r="A4" s="18" t="s">
        <v>162</v>
      </c>
      <c r="B4" s="129" t="s">
        <v>155</v>
      </c>
      <c r="C4" s="18" t="s">
        <v>286</v>
      </c>
      <c r="D4" s="13" t="s">
        <v>287</v>
      </c>
      <c r="E4" s="14"/>
      <c r="F4" s="15"/>
    </row>
    <row r="5" s="1" customFormat="1" ht="18.75" customHeight="1" spans="1:6">
      <c r="A5" s="21"/>
      <c r="B5" s="130"/>
      <c r="C5" s="30"/>
      <c r="D5" s="18" t="s">
        <v>59</v>
      </c>
      <c r="E5" s="13" t="s">
        <v>81</v>
      </c>
      <c r="F5" s="18" t="s">
        <v>80</v>
      </c>
    </row>
    <row r="6" s="1" customFormat="1" ht="18.75" customHeight="1" spans="1:6">
      <c r="A6" s="131">
        <v>1</v>
      </c>
      <c r="B6" s="131" t="s">
        <v>288</v>
      </c>
      <c r="C6" s="86">
        <v>3</v>
      </c>
      <c r="D6" s="131" t="s">
        <v>89</v>
      </c>
      <c r="E6" s="131" t="s">
        <v>90</v>
      </c>
      <c r="F6" s="86">
        <v>6</v>
      </c>
    </row>
    <row r="7" s="1" customFormat="1" ht="18.75" customHeight="1" spans="1:6">
      <c r="A7" s="31" t="s">
        <v>271</v>
      </c>
      <c r="B7" s="31" t="s">
        <v>271</v>
      </c>
      <c r="C7" s="31" t="s">
        <v>271</v>
      </c>
      <c r="D7" s="132" t="s">
        <v>271</v>
      </c>
      <c r="E7" s="133" t="s">
        <v>271</v>
      </c>
      <c r="F7" s="133" t="s">
        <v>271</v>
      </c>
    </row>
    <row r="8" s="1" customFormat="1" ht="18.75" customHeight="1" spans="1:6">
      <c r="A8" s="134" t="s">
        <v>272</v>
      </c>
      <c r="B8" s="135"/>
      <c r="C8" s="136"/>
      <c r="D8" s="132" t="s">
        <v>271</v>
      </c>
      <c r="E8" s="133" t="s">
        <v>271</v>
      </c>
      <c r="F8" s="133" t="s">
        <v>271</v>
      </c>
    </row>
    <row r="10" customHeight="1" spans="1:1">
      <c r="A10" s="36" t="s">
        <v>289</v>
      </c>
    </row>
  </sheetData>
  <mergeCells count="7">
    <mergeCell ref="A2:F2"/>
    <mergeCell ref="A3:D3"/>
    <mergeCell ref="D4:F4"/>
    <mergeCell ref="A8:C8"/>
    <mergeCell ref="A4:A5"/>
    <mergeCell ref="B4:B5"/>
    <mergeCell ref="C4:C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12"/>
  <sheetViews>
    <sheetView showGridLines="0" workbookViewId="0">
      <selection activeCell="U16" sqref="U16"/>
    </sheetView>
  </sheetViews>
  <sheetFormatPr defaultColWidth="10" defaultRowHeight="12.75" customHeight="1"/>
  <cols>
    <col min="1" max="1" width="40.8333333333333" style="39" customWidth="1"/>
    <col min="2" max="2" width="29.6666666666667" style="36" customWidth="1"/>
    <col min="3" max="4" width="14.5" style="36" customWidth="1"/>
    <col min="5" max="5" width="31.3333333333333" style="36" customWidth="1"/>
    <col min="6" max="8" width="14.5" style="36" customWidth="1"/>
    <col min="9" max="9" width="25.6666666666667" style="39" customWidth="1"/>
    <col min="10" max="10" width="17.6666666666667" style="36" customWidth="1"/>
    <col min="11" max="18" width="25.6666666666667" style="39" customWidth="1"/>
    <col min="19" max="19" width="21.5" style="36" customWidth="1"/>
    <col min="20" max="20" width="20.5" style="36" customWidth="1"/>
    <col min="21" max="21" width="25.6666666666667" style="39" customWidth="1"/>
    <col min="22" max="22" width="18.1666666666667" style="39" customWidth="1"/>
    <col min="23" max="16384" width="10" style="36" customWidth="1"/>
  </cols>
  <sheetData>
    <row r="1" ht="17.25" customHeight="1"/>
    <row r="2" ht="41.25" customHeight="1" spans="1:22">
      <c r="A2" s="93" t="s">
        <v>290</v>
      </c>
      <c r="B2" s="94"/>
      <c r="C2" s="94"/>
      <c r="D2" s="94"/>
      <c r="E2" s="94"/>
      <c r="F2" s="94"/>
      <c r="G2" s="94"/>
      <c r="H2" s="94"/>
      <c r="I2" s="95"/>
      <c r="J2" s="94"/>
      <c r="K2" s="95"/>
      <c r="L2" s="95"/>
      <c r="M2" s="95"/>
      <c r="N2" s="95"/>
      <c r="O2" s="95"/>
      <c r="P2" s="95"/>
      <c r="Q2" s="95"/>
      <c r="R2" s="95"/>
      <c r="S2" s="121"/>
      <c r="T2" s="121"/>
      <c r="U2" s="95"/>
      <c r="V2" s="95"/>
    </row>
    <row r="3" ht="17.25" customHeight="1" spans="1:9">
      <c r="A3" s="39" t="s">
        <v>3</v>
      </c>
      <c r="B3" s="42"/>
      <c r="C3" s="42"/>
      <c r="D3" s="42"/>
      <c r="E3" s="42"/>
      <c r="F3" s="42"/>
      <c r="G3" s="42"/>
      <c r="H3" s="42"/>
      <c r="I3" s="43" t="s">
        <v>54</v>
      </c>
    </row>
    <row r="4" ht="21.75" customHeight="1" spans="1:22">
      <c r="A4" s="97" t="s">
        <v>56</v>
      </c>
      <c r="B4" s="98" t="s">
        <v>174</v>
      </c>
      <c r="C4" s="98" t="s">
        <v>291</v>
      </c>
      <c r="D4" s="98" t="s">
        <v>292</v>
      </c>
      <c r="E4" s="98" t="s">
        <v>293</v>
      </c>
      <c r="F4" s="98" t="s">
        <v>294</v>
      </c>
      <c r="G4" s="98" t="s">
        <v>295</v>
      </c>
      <c r="H4" s="98" t="s">
        <v>296</v>
      </c>
      <c r="I4" s="99" t="s">
        <v>171</v>
      </c>
      <c r="J4" s="48"/>
      <c r="K4" s="116"/>
      <c r="L4" s="116"/>
      <c r="M4" s="116"/>
      <c r="N4" s="116"/>
      <c r="O4" s="116"/>
      <c r="P4" s="116"/>
      <c r="Q4" s="116"/>
      <c r="R4" s="116"/>
      <c r="S4" s="48"/>
      <c r="T4" s="48"/>
      <c r="U4" s="116"/>
      <c r="V4" s="49"/>
    </row>
    <row r="5" ht="21.75" customHeight="1" spans="1:22">
      <c r="A5" s="100"/>
      <c r="B5" s="101"/>
      <c r="C5" s="101"/>
      <c r="D5" s="101"/>
      <c r="E5" s="101"/>
      <c r="F5" s="101"/>
      <c r="G5" s="101"/>
      <c r="H5" s="101"/>
      <c r="I5" s="103" t="s">
        <v>59</v>
      </c>
      <c r="J5" s="117" t="s">
        <v>297</v>
      </c>
      <c r="K5" s="118" t="s">
        <v>298</v>
      </c>
      <c r="L5" s="118"/>
      <c r="M5" s="118"/>
      <c r="N5" s="118"/>
      <c r="O5" s="119"/>
      <c r="P5" s="118" t="s">
        <v>299</v>
      </c>
      <c r="Q5" s="118"/>
      <c r="R5" s="118"/>
      <c r="S5" s="122"/>
      <c r="T5" s="122"/>
      <c r="U5" s="119"/>
      <c r="V5" s="103" t="s">
        <v>300</v>
      </c>
    </row>
    <row r="6" ht="30" customHeight="1" spans="1:22">
      <c r="A6" s="104"/>
      <c r="B6" s="105"/>
      <c r="C6" s="105"/>
      <c r="D6" s="105"/>
      <c r="E6" s="105"/>
      <c r="F6" s="105" t="s">
        <v>301</v>
      </c>
      <c r="G6" s="105"/>
      <c r="H6" s="105"/>
      <c r="I6" s="104"/>
      <c r="J6" s="120"/>
      <c r="K6" s="104" t="s">
        <v>59</v>
      </c>
      <c r="L6" s="104" t="s">
        <v>60</v>
      </c>
      <c r="M6" s="104" t="s">
        <v>61</v>
      </c>
      <c r="N6" s="104" t="s">
        <v>62</v>
      </c>
      <c r="O6" s="104" t="s">
        <v>66</v>
      </c>
      <c r="P6" s="104" t="s">
        <v>65</v>
      </c>
      <c r="Q6" s="104" t="s">
        <v>67</v>
      </c>
      <c r="R6" s="104" t="s">
        <v>68</v>
      </c>
      <c r="S6" s="120" t="s">
        <v>70</v>
      </c>
      <c r="T6" s="120" t="s">
        <v>71</v>
      </c>
      <c r="U6" s="104" t="s">
        <v>72</v>
      </c>
      <c r="V6" s="104" t="s">
        <v>73</v>
      </c>
    </row>
    <row r="7" ht="18.75" customHeight="1" spans="1:22">
      <c r="A7" s="107" t="s">
        <v>59</v>
      </c>
      <c r="B7" s="108"/>
      <c r="C7" s="108"/>
      <c r="D7" s="108"/>
      <c r="E7" s="108"/>
      <c r="F7" s="108"/>
      <c r="G7" s="108"/>
      <c r="H7" s="110"/>
      <c r="I7" s="111" t="s">
        <v>271</v>
      </c>
      <c r="J7" s="111" t="s">
        <v>271</v>
      </c>
      <c r="K7" s="111" t="s">
        <v>271</v>
      </c>
      <c r="L7" s="111" t="s">
        <v>271</v>
      </c>
      <c r="M7" s="111" t="s">
        <v>271</v>
      </c>
      <c r="N7" s="111" t="s">
        <v>271</v>
      </c>
      <c r="O7" s="111" t="s">
        <v>271</v>
      </c>
      <c r="P7" s="111" t="s">
        <v>271</v>
      </c>
      <c r="Q7" s="111" t="s">
        <v>271</v>
      </c>
      <c r="R7" s="111" t="s">
        <v>271</v>
      </c>
      <c r="S7" s="111" t="s">
        <v>271</v>
      </c>
      <c r="T7" s="111" t="s">
        <v>271</v>
      </c>
      <c r="U7" s="111" t="s">
        <v>271</v>
      </c>
      <c r="V7" s="111"/>
    </row>
    <row r="8" ht="18.75" customHeight="1" spans="1:22">
      <c r="A8" s="112" t="s">
        <v>271</v>
      </c>
      <c r="B8" s="113"/>
      <c r="C8" s="113"/>
      <c r="D8" s="113"/>
      <c r="E8" s="113"/>
      <c r="F8" s="113"/>
      <c r="G8" s="113"/>
      <c r="H8" s="113"/>
      <c r="I8" s="111" t="s">
        <v>271</v>
      </c>
      <c r="J8" s="111" t="s">
        <v>271</v>
      </c>
      <c r="K8" s="111" t="s">
        <v>271</v>
      </c>
      <c r="L8" s="111" t="s">
        <v>271</v>
      </c>
      <c r="M8" s="111" t="s">
        <v>271</v>
      </c>
      <c r="N8" s="111" t="s">
        <v>271</v>
      </c>
      <c r="O8" s="111" t="s">
        <v>271</v>
      </c>
      <c r="P8" s="111" t="s">
        <v>271</v>
      </c>
      <c r="Q8" s="111" t="s">
        <v>271</v>
      </c>
      <c r="R8" s="111" t="s">
        <v>271</v>
      </c>
      <c r="S8" s="111" t="s">
        <v>271</v>
      </c>
      <c r="T8" s="111" t="s">
        <v>271</v>
      </c>
      <c r="U8" s="111" t="s">
        <v>271</v>
      </c>
      <c r="V8" s="111"/>
    </row>
    <row r="9" ht="18.75" customHeight="1" spans="1:22">
      <c r="A9" s="114"/>
      <c r="B9" s="113" t="s">
        <v>271</v>
      </c>
      <c r="C9" s="113"/>
      <c r="D9" s="113"/>
      <c r="E9" s="113"/>
      <c r="F9" s="113"/>
      <c r="G9" s="113"/>
      <c r="H9" s="113"/>
      <c r="I9" s="111" t="s">
        <v>271</v>
      </c>
      <c r="J9" s="111" t="s">
        <v>271</v>
      </c>
      <c r="K9" s="111" t="s">
        <v>271</v>
      </c>
      <c r="L9" s="111" t="s">
        <v>271</v>
      </c>
      <c r="M9" s="111" t="s">
        <v>271</v>
      </c>
      <c r="N9" s="111" t="s">
        <v>271</v>
      </c>
      <c r="O9" s="111" t="s">
        <v>271</v>
      </c>
      <c r="P9" s="111" t="s">
        <v>271</v>
      </c>
      <c r="Q9" s="111" t="s">
        <v>271</v>
      </c>
      <c r="R9" s="111" t="s">
        <v>271</v>
      </c>
      <c r="S9" s="111" t="s">
        <v>271</v>
      </c>
      <c r="T9" s="111" t="s">
        <v>271</v>
      </c>
      <c r="U9" s="111" t="s">
        <v>271</v>
      </c>
      <c r="V9" s="115"/>
    </row>
    <row r="10" ht="18.75" customHeight="1" spans="1:22">
      <c r="A10" s="114"/>
      <c r="B10" s="113"/>
      <c r="C10" s="113" t="s">
        <v>271</v>
      </c>
      <c r="D10" s="113" t="s">
        <v>271</v>
      </c>
      <c r="E10" s="113" t="s">
        <v>271</v>
      </c>
      <c r="F10" s="113" t="s">
        <v>271</v>
      </c>
      <c r="G10" s="113" t="s">
        <v>271</v>
      </c>
      <c r="H10" s="113" t="s">
        <v>271</v>
      </c>
      <c r="I10" s="115" t="s">
        <v>271</v>
      </c>
      <c r="J10" s="111" t="s">
        <v>271</v>
      </c>
      <c r="K10" s="115" t="s">
        <v>271</v>
      </c>
      <c r="L10" s="115" t="s">
        <v>271</v>
      </c>
      <c r="M10" s="115" t="s">
        <v>271</v>
      </c>
      <c r="N10" s="115" t="s">
        <v>271</v>
      </c>
      <c r="O10" s="115" t="s">
        <v>271</v>
      </c>
      <c r="P10" s="115" t="s">
        <v>271</v>
      </c>
      <c r="Q10" s="115" t="s">
        <v>271</v>
      </c>
      <c r="R10" s="115" t="s">
        <v>271</v>
      </c>
      <c r="S10" s="111" t="s">
        <v>271</v>
      </c>
      <c r="T10" s="111" t="s">
        <v>271</v>
      </c>
      <c r="U10" s="115" t="s">
        <v>271</v>
      </c>
      <c r="V10" s="115"/>
    </row>
    <row r="12" customHeight="1" spans="1:1">
      <c r="A12" s="96" t="s">
        <v>302</v>
      </c>
    </row>
  </sheetData>
  <mergeCells count="17">
    <mergeCell ref="A2:V2"/>
    <mergeCell ref="I3:V3"/>
    <mergeCell ref="I4:V4"/>
    <mergeCell ref="K5:O5"/>
    <mergeCell ref="P5:U5"/>
    <mergeCell ref="A7:H7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2"/>
  <sheetViews>
    <sheetView showGridLines="0" workbookViewId="0">
      <selection activeCell="S14" sqref="S14"/>
    </sheetView>
  </sheetViews>
  <sheetFormatPr defaultColWidth="10" defaultRowHeight="12.75" customHeight="1"/>
  <cols>
    <col min="1" max="1" width="40.8333333333333" style="39" customWidth="1"/>
    <col min="2" max="2" width="29.6666666666667" style="36" customWidth="1"/>
    <col min="3" max="3" width="12.8333333333333" style="36" customWidth="1"/>
    <col min="4" max="5" width="14.5" style="36" customWidth="1"/>
    <col min="6" max="6" width="31.3333333333333" style="36" customWidth="1"/>
    <col min="7" max="7" width="27.3333333333333" style="36" customWidth="1"/>
    <col min="8" max="8" width="25.6666666666667" style="39" customWidth="1"/>
    <col min="9" max="9" width="17.6666666666667" style="36" customWidth="1"/>
    <col min="10" max="17" width="25.6666666666667" style="39" customWidth="1"/>
    <col min="18" max="18" width="20.5" style="36" customWidth="1"/>
    <col min="19" max="19" width="19.8333333333333" style="36" customWidth="1"/>
    <col min="20" max="20" width="25.6666666666667" style="39" customWidth="1"/>
    <col min="21" max="21" width="18.1666666666667" style="39" customWidth="1"/>
    <col min="22" max="16384" width="10" style="36" customWidth="1"/>
  </cols>
  <sheetData>
    <row r="1" ht="17.25" customHeight="1"/>
    <row r="2" ht="41.25" customHeight="1" spans="1:21">
      <c r="A2" s="93" t="s">
        <v>303</v>
      </c>
      <c r="B2" s="94"/>
      <c r="C2" s="94"/>
      <c r="D2" s="94"/>
      <c r="E2" s="94"/>
      <c r="F2" s="94"/>
      <c r="G2" s="94"/>
      <c r="H2" s="95"/>
      <c r="I2" s="94"/>
      <c r="J2" s="95"/>
      <c r="K2" s="95"/>
      <c r="L2" s="95"/>
      <c r="M2" s="95"/>
      <c r="N2" s="95"/>
      <c r="O2" s="95"/>
      <c r="P2" s="95"/>
      <c r="Q2" s="95"/>
      <c r="R2" s="121"/>
      <c r="S2" s="121"/>
      <c r="T2" s="95"/>
      <c r="U2" s="95"/>
    </row>
    <row r="3" ht="17.25" customHeight="1" spans="1:8">
      <c r="A3" s="96" t="s">
        <v>3</v>
      </c>
      <c r="B3" s="42"/>
      <c r="C3" s="42"/>
      <c r="D3" s="42"/>
      <c r="E3" s="42"/>
      <c r="F3" s="42"/>
      <c r="G3" s="42"/>
      <c r="H3" s="43" t="s">
        <v>54</v>
      </c>
    </row>
    <row r="4" ht="21.75" customHeight="1" spans="1:21">
      <c r="A4" s="97" t="s">
        <v>56</v>
      </c>
      <c r="B4" s="98" t="s">
        <v>174</v>
      </c>
      <c r="C4" s="98" t="s">
        <v>304</v>
      </c>
      <c r="D4" s="98" t="s">
        <v>305</v>
      </c>
      <c r="E4" s="98" t="s">
        <v>292</v>
      </c>
      <c r="F4" s="98" t="s">
        <v>306</v>
      </c>
      <c r="G4" s="98" t="s">
        <v>307</v>
      </c>
      <c r="H4" s="99" t="s">
        <v>171</v>
      </c>
      <c r="I4" s="48"/>
      <c r="J4" s="116"/>
      <c r="K4" s="116"/>
      <c r="L4" s="116"/>
      <c r="M4" s="116"/>
      <c r="N4" s="116"/>
      <c r="O4" s="116"/>
      <c r="P4" s="116"/>
      <c r="Q4" s="116"/>
      <c r="R4" s="48"/>
      <c r="S4" s="48"/>
      <c r="T4" s="116"/>
      <c r="U4" s="49"/>
    </row>
    <row r="5" ht="21.75" customHeight="1" spans="1:21">
      <c r="A5" s="100"/>
      <c r="B5" s="101"/>
      <c r="C5" s="102"/>
      <c r="D5" s="101"/>
      <c r="E5" s="101"/>
      <c r="F5" s="101"/>
      <c r="G5" s="101"/>
      <c r="H5" s="103" t="s">
        <v>59</v>
      </c>
      <c r="I5" s="117" t="s">
        <v>297</v>
      </c>
      <c r="J5" s="118" t="s">
        <v>298</v>
      </c>
      <c r="K5" s="118"/>
      <c r="L5" s="118"/>
      <c r="M5" s="118"/>
      <c r="N5" s="119"/>
      <c r="O5" s="118" t="s">
        <v>299</v>
      </c>
      <c r="P5" s="118"/>
      <c r="Q5" s="118"/>
      <c r="R5" s="122"/>
      <c r="S5" s="122"/>
      <c r="T5" s="119"/>
      <c r="U5" s="103" t="s">
        <v>300</v>
      </c>
    </row>
    <row r="6" ht="30" customHeight="1" spans="1:21">
      <c r="A6" s="104"/>
      <c r="B6" s="105"/>
      <c r="C6" s="106"/>
      <c r="D6" s="105"/>
      <c r="E6" s="105"/>
      <c r="F6" s="105"/>
      <c r="G6" s="105" t="s">
        <v>301</v>
      </c>
      <c r="H6" s="104"/>
      <c r="I6" s="120"/>
      <c r="J6" s="104" t="s">
        <v>59</v>
      </c>
      <c r="K6" s="104" t="s">
        <v>60</v>
      </c>
      <c r="L6" s="104" t="s">
        <v>61</v>
      </c>
      <c r="M6" s="104" t="s">
        <v>62</v>
      </c>
      <c r="N6" s="104" t="s">
        <v>66</v>
      </c>
      <c r="O6" s="104" t="s">
        <v>65</v>
      </c>
      <c r="P6" s="104" t="s">
        <v>67</v>
      </c>
      <c r="Q6" s="104" t="s">
        <v>68</v>
      </c>
      <c r="R6" s="120" t="s">
        <v>70</v>
      </c>
      <c r="S6" s="120" t="s">
        <v>71</v>
      </c>
      <c r="T6" s="104" t="s">
        <v>72</v>
      </c>
      <c r="U6" s="104" t="s">
        <v>73</v>
      </c>
    </row>
    <row r="7" ht="18.75" customHeight="1" spans="1:21">
      <c r="A7" s="107" t="s">
        <v>59</v>
      </c>
      <c r="B7" s="108"/>
      <c r="C7" s="109"/>
      <c r="D7" s="108"/>
      <c r="E7" s="108"/>
      <c r="F7" s="108"/>
      <c r="G7" s="110"/>
      <c r="H7" s="111" t="s">
        <v>271</v>
      </c>
      <c r="I7" s="111" t="s">
        <v>271</v>
      </c>
      <c r="J7" s="111" t="s">
        <v>271</v>
      </c>
      <c r="K7" s="111" t="s">
        <v>271</v>
      </c>
      <c r="L7" s="111" t="s">
        <v>271</v>
      </c>
      <c r="M7" s="111" t="s">
        <v>271</v>
      </c>
      <c r="N7" s="111" t="s">
        <v>271</v>
      </c>
      <c r="O7" s="111" t="s">
        <v>271</v>
      </c>
      <c r="P7" s="111" t="s">
        <v>271</v>
      </c>
      <c r="Q7" s="111" t="s">
        <v>271</v>
      </c>
      <c r="R7" s="111" t="s">
        <v>271</v>
      </c>
      <c r="S7" s="111" t="s">
        <v>271</v>
      </c>
      <c r="T7" s="111" t="s">
        <v>271</v>
      </c>
      <c r="U7" s="111"/>
    </row>
    <row r="8" ht="18.75" customHeight="1" spans="1:21">
      <c r="A8" s="112" t="s">
        <v>271</v>
      </c>
      <c r="B8" s="113"/>
      <c r="C8" s="111"/>
      <c r="D8" s="113"/>
      <c r="E8" s="113"/>
      <c r="F8" s="113"/>
      <c r="G8" s="113"/>
      <c r="H8" s="111" t="s">
        <v>271</v>
      </c>
      <c r="I8" s="111" t="s">
        <v>271</v>
      </c>
      <c r="J8" s="111" t="s">
        <v>271</v>
      </c>
      <c r="K8" s="111" t="s">
        <v>271</v>
      </c>
      <c r="L8" s="111" t="s">
        <v>271</v>
      </c>
      <c r="M8" s="111" t="s">
        <v>271</v>
      </c>
      <c r="N8" s="111" t="s">
        <v>271</v>
      </c>
      <c r="O8" s="111" t="s">
        <v>271</v>
      </c>
      <c r="P8" s="111" t="s">
        <v>271</v>
      </c>
      <c r="Q8" s="111" t="s">
        <v>271</v>
      </c>
      <c r="R8" s="111" t="s">
        <v>271</v>
      </c>
      <c r="S8" s="111" t="s">
        <v>271</v>
      </c>
      <c r="T8" s="111" t="s">
        <v>271</v>
      </c>
      <c r="U8" s="111"/>
    </row>
    <row r="9" ht="18.75" customHeight="1" spans="1:21">
      <c r="A9" s="114"/>
      <c r="B9" s="113" t="s">
        <v>271</v>
      </c>
      <c r="C9" s="111" t="s">
        <v>271</v>
      </c>
      <c r="D9" s="113"/>
      <c r="E9" s="113"/>
      <c r="F9" s="113"/>
      <c r="G9" s="113"/>
      <c r="H9" s="111" t="s">
        <v>271</v>
      </c>
      <c r="I9" s="111" t="s">
        <v>271</v>
      </c>
      <c r="J9" s="111" t="s">
        <v>271</v>
      </c>
      <c r="K9" s="111" t="s">
        <v>271</v>
      </c>
      <c r="L9" s="111" t="s">
        <v>271</v>
      </c>
      <c r="M9" s="111" t="s">
        <v>271</v>
      </c>
      <c r="N9" s="111" t="s">
        <v>271</v>
      </c>
      <c r="O9" s="111" t="s">
        <v>271</v>
      </c>
      <c r="P9" s="111" t="s">
        <v>271</v>
      </c>
      <c r="Q9" s="111" t="s">
        <v>271</v>
      </c>
      <c r="R9" s="111" t="s">
        <v>271</v>
      </c>
      <c r="S9" s="111" t="s">
        <v>271</v>
      </c>
      <c r="T9" s="111" t="s">
        <v>271</v>
      </c>
      <c r="U9" s="115"/>
    </row>
    <row r="10" ht="18.75" customHeight="1" spans="1:21">
      <c r="A10" s="114"/>
      <c r="B10" s="113"/>
      <c r="C10" s="111"/>
      <c r="D10" s="113" t="s">
        <v>271</v>
      </c>
      <c r="E10" s="113" t="s">
        <v>271</v>
      </c>
      <c r="F10" s="113" t="s">
        <v>271</v>
      </c>
      <c r="G10" s="113" t="s">
        <v>271</v>
      </c>
      <c r="H10" s="115" t="s">
        <v>271</v>
      </c>
      <c r="I10" s="111" t="s">
        <v>271</v>
      </c>
      <c r="J10" s="115" t="s">
        <v>271</v>
      </c>
      <c r="K10" s="115" t="s">
        <v>271</v>
      </c>
      <c r="L10" s="115" t="s">
        <v>271</v>
      </c>
      <c r="M10" s="115" t="s">
        <v>271</v>
      </c>
      <c r="N10" s="115" t="s">
        <v>271</v>
      </c>
      <c r="O10" s="115" t="s">
        <v>271</v>
      </c>
      <c r="P10" s="115" t="s">
        <v>271</v>
      </c>
      <c r="Q10" s="115" t="s">
        <v>271</v>
      </c>
      <c r="R10" s="111" t="s">
        <v>271</v>
      </c>
      <c r="S10" s="111" t="s">
        <v>271</v>
      </c>
      <c r="T10" s="115" t="s">
        <v>271</v>
      </c>
      <c r="U10" s="115"/>
    </row>
    <row r="12" customHeight="1" spans="1:1">
      <c r="A12" s="96" t="s">
        <v>308</v>
      </c>
    </row>
  </sheetData>
  <mergeCells count="16">
    <mergeCell ref="A2:U2"/>
    <mergeCell ref="H3:U3"/>
    <mergeCell ref="H4:U4"/>
    <mergeCell ref="J5:N5"/>
    <mergeCell ref="O5:T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"/>
  <sheetViews>
    <sheetView workbookViewId="0">
      <selection activeCell="A3" sqref="A3:I3"/>
    </sheetView>
  </sheetViews>
  <sheetFormatPr defaultColWidth="10.3555555555556" defaultRowHeight="14.25" customHeight="1"/>
  <cols>
    <col min="1" max="1" width="44" style="1" customWidth="1"/>
    <col min="2" max="4" width="15.6666666666667" style="1" customWidth="1"/>
    <col min="5" max="23" width="12" style="1" customWidth="1"/>
    <col min="24" max="24" width="10.6555555555556" customWidth="1"/>
    <col min="25" max="256" width="10.6555555555556"/>
  </cols>
  <sheetData>
    <row r="1" customFormat="1" ht="13.5" customHeight="1" spans="1:23">
      <c r="A1" s="4"/>
      <c r="B1" s="4"/>
      <c r="C1" s="4"/>
      <c r="D1" s="7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78" t="s">
        <v>309</v>
      </c>
    </row>
    <row r="2" customFormat="1" ht="27.75" customHeight="1" spans="1:23">
      <c r="A2" s="80" t="s">
        <v>310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customFormat="1" ht="18" customHeight="1" spans="1:23">
      <c r="A3" s="81" t="s">
        <v>3</v>
      </c>
      <c r="B3" s="82"/>
      <c r="C3" s="82"/>
      <c r="D3" s="83"/>
      <c r="E3" s="84"/>
      <c r="F3" s="84"/>
      <c r="G3" s="84"/>
      <c r="H3" s="84"/>
      <c r="I3" s="8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91" t="s">
        <v>54</v>
      </c>
    </row>
    <row r="4" customFormat="1" ht="19.5" customHeight="1" spans="1:23">
      <c r="A4" s="18" t="s">
        <v>311</v>
      </c>
      <c r="B4" s="13" t="s">
        <v>171</v>
      </c>
      <c r="C4" s="14"/>
      <c r="D4" s="14"/>
      <c r="E4" s="13" t="s">
        <v>312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customFormat="1" ht="40.5" customHeight="1" spans="1:23">
      <c r="A5" s="21"/>
      <c r="B5" s="30" t="s">
        <v>59</v>
      </c>
      <c r="C5" s="12" t="s">
        <v>60</v>
      </c>
      <c r="D5" s="85" t="s">
        <v>313</v>
      </c>
      <c r="E5" s="86" t="s">
        <v>314</v>
      </c>
      <c r="F5" s="86" t="s">
        <v>315</v>
      </c>
      <c r="G5" s="86" t="s">
        <v>316</v>
      </c>
      <c r="H5" s="86" t="s">
        <v>317</v>
      </c>
      <c r="I5" s="86" t="s">
        <v>318</v>
      </c>
      <c r="J5" s="86" t="s">
        <v>319</v>
      </c>
      <c r="K5" s="86" t="s">
        <v>320</v>
      </c>
      <c r="L5" s="86" t="s">
        <v>321</v>
      </c>
      <c r="M5" s="86" t="s">
        <v>322</v>
      </c>
      <c r="N5" s="86" t="s">
        <v>323</v>
      </c>
      <c r="O5" s="86" t="s">
        <v>324</v>
      </c>
      <c r="P5" s="86" t="s">
        <v>325</v>
      </c>
      <c r="Q5" s="86" t="s">
        <v>326</v>
      </c>
      <c r="R5" s="86" t="s">
        <v>327</v>
      </c>
      <c r="S5" s="86" t="s">
        <v>328</v>
      </c>
      <c r="T5" s="86" t="s">
        <v>329</v>
      </c>
      <c r="U5" s="86" t="s">
        <v>330</v>
      </c>
      <c r="V5" s="86" t="s">
        <v>331</v>
      </c>
      <c r="W5" s="86" t="s">
        <v>332</v>
      </c>
    </row>
    <row r="6" customFormat="1" ht="19.5" customHeight="1" spans="1:23">
      <c r="A6" s="86">
        <v>1</v>
      </c>
      <c r="B6" s="86">
        <v>2</v>
      </c>
      <c r="C6" s="86">
        <v>3</v>
      </c>
      <c r="D6" s="87">
        <v>4</v>
      </c>
      <c r="E6" s="86">
        <v>5</v>
      </c>
      <c r="F6" s="86">
        <v>6</v>
      </c>
      <c r="G6" s="86">
        <v>7</v>
      </c>
      <c r="H6" s="87">
        <v>8</v>
      </c>
      <c r="I6" s="86">
        <v>9</v>
      </c>
      <c r="J6" s="86">
        <v>10</v>
      </c>
      <c r="K6" s="86">
        <v>11</v>
      </c>
      <c r="L6" s="87">
        <v>12</v>
      </c>
      <c r="M6" s="86">
        <v>13</v>
      </c>
      <c r="N6" s="86">
        <v>14</v>
      </c>
      <c r="O6" s="86">
        <v>15</v>
      </c>
      <c r="P6" s="87">
        <v>16</v>
      </c>
      <c r="Q6" s="86">
        <v>17</v>
      </c>
      <c r="R6" s="86">
        <v>18</v>
      </c>
      <c r="S6" s="86">
        <v>19</v>
      </c>
      <c r="T6" s="87">
        <v>20</v>
      </c>
      <c r="U6" s="87">
        <v>21</v>
      </c>
      <c r="V6" s="87">
        <v>22</v>
      </c>
      <c r="W6" s="92">
        <v>23</v>
      </c>
    </row>
    <row r="7" customFormat="1" ht="19.5" customHeight="1" spans="1:23">
      <c r="A7" s="31" t="s">
        <v>333</v>
      </c>
      <c r="B7" s="88" t="s">
        <v>271</v>
      </c>
      <c r="C7" s="88" t="s">
        <v>271</v>
      </c>
      <c r="D7" s="89" t="s">
        <v>271</v>
      </c>
      <c r="E7" s="88" t="s">
        <v>271</v>
      </c>
      <c r="F7" s="88" t="s">
        <v>271</v>
      </c>
      <c r="G7" s="88" t="s">
        <v>271</v>
      </c>
      <c r="H7" s="88" t="s">
        <v>271</v>
      </c>
      <c r="I7" s="88" t="s">
        <v>271</v>
      </c>
      <c r="J7" s="88" t="s">
        <v>271</v>
      </c>
      <c r="K7" s="88" t="s">
        <v>271</v>
      </c>
      <c r="L7" s="88" t="s">
        <v>271</v>
      </c>
      <c r="M7" s="88" t="s">
        <v>271</v>
      </c>
      <c r="N7" s="88" t="s">
        <v>271</v>
      </c>
      <c r="O7" s="88" t="s">
        <v>271</v>
      </c>
      <c r="P7" s="88" t="s">
        <v>271</v>
      </c>
      <c r="Q7" s="88" t="s">
        <v>271</v>
      </c>
      <c r="R7" s="88" t="s">
        <v>271</v>
      </c>
      <c r="S7" s="88" t="s">
        <v>271</v>
      </c>
      <c r="T7" s="88" t="s">
        <v>271</v>
      </c>
      <c r="U7" s="88" t="s">
        <v>271</v>
      </c>
      <c r="V7" s="88" t="s">
        <v>271</v>
      </c>
      <c r="W7" s="88" t="s">
        <v>271</v>
      </c>
    </row>
    <row r="8" customFormat="1" ht="19.5" customHeight="1" spans="1:23">
      <c r="A8" s="73" t="s">
        <v>271</v>
      </c>
      <c r="B8" s="88" t="s">
        <v>271</v>
      </c>
      <c r="C8" s="88" t="s">
        <v>271</v>
      </c>
      <c r="D8" s="89" t="s">
        <v>271</v>
      </c>
      <c r="E8" s="88" t="s">
        <v>271</v>
      </c>
      <c r="F8" s="88" t="s">
        <v>271</v>
      </c>
      <c r="G8" s="88" t="s">
        <v>271</v>
      </c>
      <c r="H8" s="88" t="s">
        <v>271</v>
      </c>
      <c r="I8" s="88" t="s">
        <v>271</v>
      </c>
      <c r="J8" s="88" t="s">
        <v>271</v>
      </c>
      <c r="K8" s="88" t="s">
        <v>271</v>
      </c>
      <c r="L8" s="88" t="s">
        <v>271</v>
      </c>
      <c r="M8" s="88" t="s">
        <v>271</v>
      </c>
      <c r="N8" s="88" t="s">
        <v>271</v>
      </c>
      <c r="O8" s="88" t="s">
        <v>271</v>
      </c>
      <c r="P8" s="88" t="s">
        <v>271</v>
      </c>
      <c r="Q8" s="88" t="s">
        <v>271</v>
      </c>
      <c r="R8" s="88" t="s">
        <v>271</v>
      </c>
      <c r="S8" s="88" t="s">
        <v>271</v>
      </c>
      <c r="T8" s="88" t="s">
        <v>271</v>
      </c>
      <c r="U8" s="88" t="s">
        <v>271</v>
      </c>
      <c r="V8" s="88" t="s">
        <v>271</v>
      </c>
      <c r="W8" s="88" t="s">
        <v>271</v>
      </c>
    </row>
    <row r="9" customFormat="1" customHeight="1" spans="1:23">
      <c r="A9" s="90" t="s">
        <v>334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1" customHeight="1" spans="1:1">
      <c r="A11" s="1" t="s">
        <v>335</v>
      </c>
    </row>
  </sheetData>
  <mergeCells count="5">
    <mergeCell ref="A2:W2"/>
    <mergeCell ref="A3:I3"/>
    <mergeCell ref="B4:D4"/>
    <mergeCell ref="E4:W4"/>
    <mergeCell ref="A4:A5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0" sqref="A10"/>
    </sheetView>
  </sheetViews>
  <sheetFormatPr defaultColWidth="10.3555555555556" defaultRowHeight="12"/>
  <cols>
    <col min="1" max="1" width="40" style="67" customWidth="1"/>
    <col min="2" max="2" width="33.8333333333333" style="67" customWidth="1"/>
    <col min="3" max="5" width="27.5" style="67" customWidth="1"/>
    <col min="6" max="6" width="13.1666666666667" customWidth="1"/>
    <col min="7" max="7" width="29.3222222222222" style="67" customWidth="1"/>
    <col min="8" max="8" width="18.1666666666667" customWidth="1"/>
    <col min="9" max="9" width="15.6666666666667" customWidth="1"/>
    <col min="10" max="10" width="21.9777777777778" style="67" customWidth="1"/>
    <col min="11" max="11" width="10.6555555555556" customWidth="1"/>
    <col min="12" max="256" width="10.6555555555556"/>
  </cols>
  <sheetData>
    <row r="1" customFormat="1" customHeight="1" spans="1:10">
      <c r="A1" s="67"/>
      <c r="B1" s="67"/>
      <c r="C1" s="67"/>
      <c r="D1" s="67"/>
      <c r="E1" s="67"/>
      <c r="G1" s="67"/>
      <c r="J1" s="78" t="s">
        <v>336</v>
      </c>
    </row>
    <row r="2" customFormat="1" ht="28.5" customHeight="1" spans="1:10">
      <c r="A2" s="68" t="s">
        <v>337</v>
      </c>
      <c r="B2" s="6"/>
      <c r="C2" s="6"/>
      <c r="D2" s="6"/>
      <c r="E2" s="6"/>
      <c r="F2" s="69"/>
      <c r="G2" s="6"/>
      <c r="H2" s="69"/>
      <c r="I2" s="69"/>
      <c r="J2" s="6"/>
    </row>
    <row r="3" customFormat="1" ht="17.25" customHeight="1" spans="1:10">
      <c r="A3" s="70" t="s">
        <v>3</v>
      </c>
      <c r="B3" s="67"/>
      <c r="C3" s="67"/>
      <c r="D3" s="67"/>
      <c r="E3" s="67"/>
      <c r="G3" s="67"/>
      <c r="J3" s="67"/>
    </row>
    <row r="4" customFormat="1" ht="44.25" customHeight="1" spans="1:10">
      <c r="A4" s="71" t="s">
        <v>275</v>
      </c>
      <c r="B4" s="71" t="s">
        <v>338</v>
      </c>
      <c r="C4" s="71" t="s">
        <v>277</v>
      </c>
      <c r="D4" s="71" t="s">
        <v>278</v>
      </c>
      <c r="E4" s="71" t="s">
        <v>279</v>
      </c>
      <c r="F4" s="72" t="s">
        <v>339</v>
      </c>
      <c r="G4" s="71" t="s">
        <v>280</v>
      </c>
      <c r="H4" s="72" t="s">
        <v>281</v>
      </c>
      <c r="I4" s="72" t="s">
        <v>340</v>
      </c>
      <c r="J4" s="71" t="s">
        <v>282</v>
      </c>
    </row>
    <row r="5" customFormat="1" ht="14.25" customHeight="1" spans="1:10">
      <c r="A5" s="71">
        <v>1</v>
      </c>
      <c r="B5" s="71">
        <v>2</v>
      </c>
      <c r="C5" s="71">
        <v>3</v>
      </c>
      <c r="D5" s="71">
        <v>4</v>
      </c>
      <c r="E5" s="71">
        <v>5</v>
      </c>
      <c r="F5" s="72">
        <v>6</v>
      </c>
      <c r="G5" s="71">
        <v>7</v>
      </c>
      <c r="H5" s="72">
        <v>8</v>
      </c>
      <c r="I5" s="72">
        <v>9</v>
      </c>
      <c r="J5" s="71">
        <v>10</v>
      </c>
    </row>
    <row r="6" customFormat="1" ht="42" customHeight="1" spans="1:10">
      <c r="A6" s="31" t="s">
        <v>333</v>
      </c>
      <c r="B6" s="73"/>
      <c r="C6" s="73"/>
      <c r="D6" s="73"/>
      <c r="E6" s="74"/>
      <c r="F6" s="75"/>
      <c r="G6" s="74"/>
      <c r="H6" s="75"/>
      <c r="I6" s="75"/>
      <c r="J6" s="74"/>
    </row>
    <row r="7" customFormat="1" ht="42.75" customHeight="1" spans="1:10">
      <c r="A7" s="76" t="s">
        <v>271</v>
      </c>
      <c r="B7" s="76" t="s">
        <v>271</v>
      </c>
      <c r="C7" s="76" t="s">
        <v>271</v>
      </c>
      <c r="D7" s="76" t="s">
        <v>271</v>
      </c>
      <c r="E7" s="31" t="s">
        <v>271</v>
      </c>
      <c r="F7" s="76" t="s">
        <v>271</v>
      </c>
      <c r="G7" s="31" t="s">
        <v>271</v>
      </c>
      <c r="H7" s="76" t="s">
        <v>271</v>
      </c>
      <c r="I7" s="76" t="s">
        <v>271</v>
      </c>
      <c r="J7" s="31" t="s">
        <v>271</v>
      </c>
    </row>
    <row r="8" customFormat="1" ht="11.25" spans="1:11">
      <c r="A8" s="77" t="s">
        <v>334</v>
      </c>
      <c r="B8" s="77"/>
      <c r="C8" s="77"/>
      <c r="D8" s="77"/>
      <c r="E8" s="77"/>
      <c r="F8" s="77"/>
      <c r="G8" s="77"/>
      <c r="H8" s="77"/>
      <c r="I8" s="77"/>
      <c r="J8" s="77"/>
      <c r="K8" s="77"/>
    </row>
    <row r="10" spans="1:1">
      <c r="A10" s="1" t="s">
        <v>335</v>
      </c>
    </row>
  </sheetData>
  <mergeCells count="3">
    <mergeCell ref="A2:J2"/>
    <mergeCell ref="A3:H3"/>
    <mergeCell ref="A8:K8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H14" sqref="H14"/>
    </sheetView>
  </sheetViews>
  <sheetFormatPr defaultColWidth="12.1666666666667" defaultRowHeight="14.25" customHeight="1" outlineLevelCol="7"/>
  <cols>
    <col min="1" max="2" width="39.3333333333333" style="36" customWidth="1"/>
    <col min="3" max="3" width="53.1666666666667" style="37" customWidth="1"/>
    <col min="4" max="4" width="32.1666666666667" style="37" customWidth="1"/>
    <col min="5" max="5" width="25.3333333333333" style="37" customWidth="1"/>
    <col min="6" max="7" width="30.6666666666667" style="36" customWidth="1"/>
    <col min="8" max="8" width="30.6666666666667" style="37" customWidth="1"/>
    <col min="9" max="16384" width="12.1666666666667" style="36" customWidth="1"/>
  </cols>
  <sheetData>
    <row r="1" s="36" customFormat="1" customHeight="1" spans="1:8">
      <c r="A1" s="38"/>
      <c r="B1" s="38"/>
      <c r="C1" s="39"/>
      <c r="D1" s="39"/>
      <c r="E1" s="39"/>
      <c r="F1" s="38"/>
      <c r="G1" s="38"/>
      <c r="H1" s="39"/>
    </row>
    <row r="2" s="36" customFormat="1" ht="41.25" customHeight="1" spans="1:8">
      <c r="A2" s="40" t="s">
        <v>341</v>
      </c>
      <c r="B2" s="38"/>
      <c r="C2" s="39"/>
      <c r="D2" s="39"/>
      <c r="E2" s="39"/>
      <c r="F2" s="38"/>
      <c r="G2" s="38"/>
      <c r="H2" s="39"/>
    </row>
    <row r="3" s="36" customFormat="1" customHeight="1" spans="1:8">
      <c r="A3" s="41" t="s">
        <v>3</v>
      </c>
      <c r="B3" s="42"/>
      <c r="C3" s="43"/>
      <c r="D3" s="43" t="s">
        <v>54</v>
      </c>
      <c r="E3" s="39"/>
      <c r="F3" s="38"/>
      <c r="G3" s="38"/>
      <c r="H3" s="39"/>
    </row>
    <row r="4" s="36" customFormat="1" ht="28.5" customHeight="1" spans="1:8">
      <c r="A4" s="44" t="s">
        <v>162</v>
      </c>
      <c r="B4" s="45" t="s">
        <v>342</v>
      </c>
      <c r="C4" s="46" t="s">
        <v>343</v>
      </c>
      <c r="D4" s="46" t="s">
        <v>344</v>
      </c>
      <c r="E4" s="46" t="s">
        <v>296</v>
      </c>
      <c r="F4" s="47" t="s">
        <v>345</v>
      </c>
      <c r="G4" s="48"/>
      <c r="H4" s="49"/>
    </row>
    <row r="5" s="36" customFormat="1" ht="21" customHeight="1" spans="1:8">
      <c r="A5" s="50"/>
      <c r="B5" s="50"/>
      <c r="C5" s="51"/>
      <c r="D5" s="50"/>
      <c r="E5" s="50"/>
      <c r="F5" s="52" t="s">
        <v>294</v>
      </c>
      <c r="G5" s="52" t="s">
        <v>295</v>
      </c>
      <c r="H5" s="52" t="s">
        <v>346</v>
      </c>
    </row>
    <row r="6" s="36" customFormat="1" ht="17.25" customHeight="1" spans="1:8">
      <c r="A6" s="53"/>
      <c r="B6" s="54" t="s">
        <v>288</v>
      </c>
      <c r="C6" s="55" t="s">
        <v>88</v>
      </c>
      <c r="D6" s="56" t="s">
        <v>89</v>
      </c>
      <c r="E6" s="55" t="s">
        <v>90</v>
      </c>
      <c r="F6" s="54" t="s">
        <v>91</v>
      </c>
      <c r="G6" s="57" t="s">
        <v>347</v>
      </c>
      <c r="H6" s="56" t="s">
        <v>348</v>
      </c>
    </row>
    <row r="7" s="36" customFormat="1" ht="19.5" customHeight="1" spans="1:8">
      <c r="A7" s="58" t="s">
        <v>271</v>
      </c>
      <c r="B7" s="58" t="s">
        <v>271</v>
      </c>
      <c r="C7" s="59" t="s">
        <v>271</v>
      </c>
      <c r="D7" s="58" t="s">
        <v>271</v>
      </c>
      <c r="E7" s="60" t="s">
        <v>271</v>
      </c>
      <c r="F7" s="61" t="s">
        <v>271</v>
      </c>
      <c r="G7" s="61" t="s">
        <v>271</v>
      </c>
      <c r="H7" s="61" t="s">
        <v>271</v>
      </c>
    </row>
    <row r="8" s="36" customFormat="1" ht="19.5" customHeight="1" spans="1:8">
      <c r="A8" s="62" t="s">
        <v>59</v>
      </c>
      <c r="B8" s="63"/>
      <c r="C8" s="64"/>
      <c r="D8" s="65"/>
      <c r="E8" s="66"/>
      <c r="F8" s="61" t="s">
        <v>271</v>
      </c>
      <c r="G8" s="61" t="s">
        <v>271</v>
      </c>
      <c r="H8" s="61" t="s">
        <v>271</v>
      </c>
    </row>
    <row r="10" customHeight="1" spans="1:1">
      <c r="A10" s="36" t="s">
        <v>349</v>
      </c>
    </row>
  </sheetData>
  <mergeCells count="9">
    <mergeCell ref="A2:H2"/>
    <mergeCell ref="D3:H3"/>
    <mergeCell ref="F4:H4"/>
    <mergeCell ref="A8:D8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E14" sqref="E14"/>
    </sheetView>
  </sheetViews>
  <sheetFormatPr defaultColWidth="10.6777777777778" defaultRowHeight="14.25" customHeight="1"/>
  <cols>
    <col min="1" max="1" width="12" style="1" customWidth="1"/>
    <col min="2" max="3" width="27.8222222222222" style="1" customWidth="1"/>
    <col min="4" max="4" width="17.6777777777778" style="1" customWidth="1"/>
    <col min="5" max="5" width="20.6666666666667" style="1" customWidth="1"/>
    <col min="6" max="6" width="17.6777777777778" style="1" customWidth="1"/>
    <col min="7" max="7" width="20.6666666666667" style="1" customWidth="1"/>
    <col min="8" max="11" width="18" style="1" customWidth="1"/>
    <col min="12" max="12" width="10.6777777777778" style="1" customWidth="1"/>
    <col min="13" max="16384" width="10.6777777777778" style="1"/>
  </cols>
  <sheetData>
    <row r="1" s="1" customFormat="1" ht="13.5" customHeight="1" spans="4:11">
      <c r="D1" s="3"/>
      <c r="E1" s="3"/>
      <c r="F1" s="3"/>
      <c r="G1" s="3"/>
      <c r="H1" s="4"/>
      <c r="I1" s="4"/>
      <c r="J1" s="4"/>
      <c r="K1" s="5" t="s">
        <v>350</v>
      </c>
    </row>
    <row r="2" s="1" customFormat="1" ht="27.75" customHeight="1" spans="1:11">
      <c r="A2" s="6" t="s">
        <v>351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13.5" customHeight="1" spans="1:11">
      <c r="A3" s="7" t="s">
        <v>3</v>
      </c>
      <c r="B3" s="8"/>
      <c r="C3" s="8"/>
      <c r="D3" s="8"/>
      <c r="E3" s="8"/>
      <c r="F3" s="8"/>
      <c r="G3" s="8"/>
      <c r="H3" s="9"/>
      <c r="I3" s="9"/>
      <c r="J3" s="9"/>
      <c r="K3" s="10" t="s">
        <v>54</v>
      </c>
    </row>
    <row r="4" s="1" customFormat="1" ht="21.75" customHeight="1" spans="1:11">
      <c r="A4" s="11" t="s">
        <v>266</v>
      </c>
      <c r="B4" s="11" t="s">
        <v>174</v>
      </c>
      <c r="C4" s="11" t="s">
        <v>172</v>
      </c>
      <c r="D4" s="12" t="s">
        <v>77</v>
      </c>
      <c r="E4" s="12" t="s">
        <v>78</v>
      </c>
      <c r="F4" s="12" t="s">
        <v>267</v>
      </c>
      <c r="G4" s="12" t="s">
        <v>268</v>
      </c>
      <c r="H4" s="18" t="s">
        <v>59</v>
      </c>
      <c r="I4" s="13" t="s">
        <v>297</v>
      </c>
      <c r="J4" s="14"/>
      <c r="K4" s="15"/>
    </row>
    <row r="5" s="1" customFormat="1" ht="21.75" customHeight="1" spans="1:11">
      <c r="A5" s="16"/>
      <c r="B5" s="16"/>
      <c r="C5" s="16"/>
      <c r="D5" s="17"/>
      <c r="E5" s="17"/>
      <c r="F5" s="17"/>
      <c r="G5" s="17"/>
      <c r="H5" s="30"/>
      <c r="I5" s="12" t="s">
        <v>60</v>
      </c>
      <c r="J5" s="12" t="s">
        <v>61</v>
      </c>
      <c r="K5" s="12" t="s">
        <v>62</v>
      </c>
    </row>
    <row r="6" s="1" customFormat="1" ht="40.5" customHeight="1" spans="1:11">
      <c r="A6" s="19"/>
      <c r="B6" s="19"/>
      <c r="C6" s="19"/>
      <c r="D6" s="20"/>
      <c r="E6" s="20"/>
      <c r="F6" s="20"/>
      <c r="G6" s="20"/>
      <c r="H6" s="21"/>
      <c r="I6" s="20"/>
      <c r="J6" s="20"/>
      <c r="K6" s="20"/>
    </row>
    <row r="7" s="1" customFormat="1" ht="15" customHeight="1" spans="1:11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3">
        <v>10</v>
      </c>
      <c r="K7" s="23">
        <v>11</v>
      </c>
    </row>
    <row r="8" s="1" customFormat="1" ht="18.75" customHeight="1" spans="1:11">
      <c r="A8" s="31"/>
      <c r="B8" s="24" t="s">
        <v>271</v>
      </c>
      <c r="C8" s="31"/>
      <c r="D8" s="31"/>
      <c r="E8" s="31"/>
      <c r="F8" s="31"/>
      <c r="G8" s="31"/>
      <c r="H8" s="32" t="s">
        <v>271</v>
      </c>
      <c r="I8" s="32" t="s">
        <v>271</v>
      </c>
      <c r="J8" s="32" t="s">
        <v>271</v>
      </c>
      <c r="K8" s="32"/>
    </row>
    <row r="9" s="1" customFormat="1" ht="18.75" customHeight="1" spans="1:11">
      <c r="A9" s="24" t="s">
        <v>271</v>
      </c>
      <c r="B9" s="24" t="s">
        <v>271</v>
      </c>
      <c r="C9" s="24" t="s">
        <v>271</v>
      </c>
      <c r="D9" s="24" t="s">
        <v>271</v>
      </c>
      <c r="E9" s="24" t="s">
        <v>271</v>
      </c>
      <c r="F9" s="24" t="s">
        <v>271</v>
      </c>
      <c r="G9" s="24" t="s">
        <v>271</v>
      </c>
      <c r="H9" s="26" t="s">
        <v>271</v>
      </c>
      <c r="I9" s="26" t="s">
        <v>271</v>
      </c>
      <c r="J9" s="26" t="s">
        <v>271</v>
      </c>
      <c r="K9" s="26"/>
    </row>
    <row r="10" s="1" customFormat="1" ht="18.75" customHeight="1" spans="1:11">
      <c r="A10" s="33" t="s">
        <v>272</v>
      </c>
      <c r="B10" s="34"/>
      <c r="C10" s="34"/>
      <c r="D10" s="34"/>
      <c r="E10" s="34"/>
      <c r="F10" s="34"/>
      <c r="G10" s="35"/>
      <c r="H10" s="26" t="s">
        <v>271</v>
      </c>
      <c r="I10" s="26" t="s">
        <v>271</v>
      </c>
      <c r="J10" s="26" t="s">
        <v>271</v>
      </c>
      <c r="K10" s="26"/>
    </row>
    <row r="13" s="1" customFormat="1" ht="25" customHeight="1" spans="1:1">
      <c r="A13" s="1" t="s">
        <v>352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E15" sqref="E15"/>
    </sheetView>
  </sheetViews>
  <sheetFormatPr defaultColWidth="10.6777777777778" defaultRowHeight="14.25" customHeight="1" outlineLevelCol="6"/>
  <cols>
    <col min="1" max="1" width="41.1666666666667" style="1" customWidth="1"/>
    <col min="2" max="4" width="32.6666666666667" style="1" customWidth="1"/>
    <col min="5" max="7" width="27.8222222222222" style="1" customWidth="1"/>
    <col min="8" max="8" width="10.6777777777778" style="1" customWidth="1"/>
    <col min="9" max="16384" width="10.6777777777778" style="1"/>
  </cols>
  <sheetData>
    <row r="1" s="1" customFormat="1" ht="13.5" customHeight="1" spans="4:7">
      <c r="D1" s="3"/>
      <c r="E1" s="4"/>
      <c r="F1" s="4"/>
      <c r="G1" s="5" t="s">
        <v>353</v>
      </c>
    </row>
    <row r="2" s="1" customFormat="1" ht="27.75" customHeight="1" spans="1:7">
      <c r="A2" s="6" t="s">
        <v>354</v>
      </c>
      <c r="B2" s="6"/>
      <c r="C2" s="6"/>
      <c r="D2" s="6"/>
      <c r="E2" s="6"/>
      <c r="F2" s="6"/>
      <c r="G2" s="6"/>
    </row>
    <row r="3" s="1" customFormat="1" ht="13.5" customHeight="1" spans="1:7">
      <c r="A3" s="7" t="s">
        <v>3</v>
      </c>
      <c r="B3" s="8"/>
      <c r="C3" s="8"/>
      <c r="D3" s="8"/>
      <c r="E3" s="9"/>
      <c r="F3" s="9"/>
      <c r="G3" s="10" t="s">
        <v>54</v>
      </c>
    </row>
    <row r="4" s="1" customFormat="1" ht="21.75" customHeight="1" spans="1:7">
      <c r="A4" s="11" t="s">
        <v>172</v>
      </c>
      <c r="B4" s="11" t="s">
        <v>266</v>
      </c>
      <c r="C4" s="11" t="s">
        <v>174</v>
      </c>
      <c r="D4" s="12" t="s">
        <v>355</v>
      </c>
      <c r="E4" s="13" t="s">
        <v>60</v>
      </c>
      <c r="F4" s="14"/>
      <c r="G4" s="15"/>
    </row>
    <row r="5" s="1" customFormat="1" ht="21.75" customHeight="1" spans="1:7">
      <c r="A5" s="16"/>
      <c r="B5" s="16"/>
      <c r="C5" s="16"/>
      <c r="D5" s="17"/>
      <c r="E5" s="18" t="s">
        <v>356</v>
      </c>
      <c r="F5" s="12" t="s">
        <v>357</v>
      </c>
      <c r="G5" s="12" t="s">
        <v>358</v>
      </c>
    </row>
    <row r="6" s="1" customFormat="1" ht="40.5" customHeight="1" spans="1:7">
      <c r="A6" s="19"/>
      <c r="B6" s="19"/>
      <c r="C6" s="19"/>
      <c r="D6" s="20"/>
      <c r="E6" s="21"/>
      <c r="F6" s="20"/>
      <c r="G6" s="20"/>
    </row>
    <row r="7" s="1" customFormat="1" ht="15" customHeight="1" spans="1:7">
      <c r="A7" s="22">
        <v>1</v>
      </c>
      <c r="B7" s="22">
        <v>2</v>
      </c>
      <c r="C7" s="22">
        <v>3</v>
      </c>
      <c r="D7" s="22">
        <v>4</v>
      </c>
      <c r="E7" s="22">
        <v>8</v>
      </c>
      <c r="F7" s="22">
        <v>9</v>
      </c>
      <c r="G7" s="23">
        <v>10</v>
      </c>
    </row>
    <row r="8" s="1" customFormat="1" ht="17.25" customHeight="1" spans="1:7">
      <c r="A8" s="24" t="s">
        <v>271</v>
      </c>
      <c r="B8" s="25"/>
      <c r="C8" s="25"/>
      <c r="D8" s="24"/>
      <c r="E8" s="26" t="s">
        <v>271</v>
      </c>
      <c r="F8" s="26" t="s">
        <v>271</v>
      </c>
      <c r="G8" s="26" t="s">
        <v>271</v>
      </c>
    </row>
    <row r="9" s="1" customFormat="1" ht="18.75" customHeight="1" spans="1:7">
      <c r="A9" s="24"/>
      <c r="B9" s="24" t="s">
        <v>271</v>
      </c>
      <c r="C9" s="24" t="s">
        <v>271</v>
      </c>
      <c r="D9" s="24" t="s">
        <v>271</v>
      </c>
      <c r="E9" s="26" t="s">
        <v>271</v>
      </c>
      <c r="F9" s="26" t="s">
        <v>271</v>
      </c>
      <c r="G9" s="26" t="s">
        <v>271</v>
      </c>
    </row>
    <row r="10" s="1" customFormat="1" ht="18.75" customHeight="1" spans="1:7">
      <c r="A10" s="27" t="s">
        <v>59</v>
      </c>
      <c r="B10" s="28"/>
      <c r="C10" s="28"/>
      <c r="D10" s="29"/>
      <c r="E10" s="26" t="s">
        <v>271</v>
      </c>
      <c r="F10" s="26" t="s">
        <v>271</v>
      </c>
      <c r="G10" s="26" t="s">
        <v>271</v>
      </c>
    </row>
    <row r="13" s="2" customFormat="1" ht="25" customHeight="1" spans="1:7">
      <c r="A13" s="1" t="s">
        <v>359</v>
      </c>
      <c r="B13" s="1"/>
      <c r="C13" s="1"/>
      <c r="D13" s="1"/>
      <c r="E13" s="1"/>
      <c r="F13" s="1"/>
      <c r="G13" s="1"/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政府购买服务预算表08</vt:lpstr>
      <vt:lpstr>区对下转移支付预算表09-1</vt:lpstr>
      <vt:lpstr>区对下转移支付绩效目标表09-2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npkqyy</cp:lastModifiedBy>
  <dcterms:created xsi:type="dcterms:W3CDTF">2023-03-10T03:33:00Z</dcterms:created>
  <dcterms:modified xsi:type="dcterms:W3CDTF">2023-10-14T05:29:05Z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D27468B2C8E841A8BD45593E1EE5649B</vt:lpwstr>
  </property>
  <property fmtid="{D5CDD505-2E9C-101B-9397-08002B2CF9AE}" pid="3" name="KSOProductBuildVer">
    <vt:lpwstr>2052-12.1.0.15712</vt:lpwstr>
  </property>
</Properties>
</file>