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Sheet1!$A$1:$I$31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<sst xmlns="http://schemas.openxmlformats.org/spreadsheetml/2006/main" count="131" uniqueCount="95">
  <si>
    <t xml:space="preserve">盘龙区2023年度衔接资金项目计划安排完成情况表（公告） </t>
  </si>
  <si>
    <t>序号</t>
  </si>
  <si>
    <t>项目实施单位</t>
  </si>
  <si>
    <t>项目名称</t>
  </si>
  <si>
    <t>概算总投资（万元）</t>
  </si>
  <si>
    <t>项目工程费（万元）</t>
  </si>
  <si>
    <t>2023年计划安排衔接资金（万元）</t>
  </si>
  <si>
    <t>2023年安排衔接资金（万元）</t>
  </si>
  <si>
    <t>2023年安排衔接资金支出（万元）</t>
  </si>
  <si>
    <t>衔接资金来源</t>
  </si>
  <si>
    <t>项目进展情况</t>
  </si>
  <si>
    <t>预期绩效目标/绩效目标完成情况</t>
  </si>
  <si>
    <t>滇源街道办事处</t>
  </si>
  <si>
    <t>滇源街道扶贫基础设施巩固提升项目</t>
  </si>
  <si>
    <r>
      <rPr>
        <sz val="14"/>
        <rFont val="宋体"/>
        <charset val="134"/>
      </rPr>
      <t>2023年中央衔接资金</t>
    </r>
    <r>
      <rPr>
        <sz val="14"/>
        <rFont val="Times New Roman"/>
        <charset val="134"/>
      </rPr>
      <t>160.352967</t>
    </r>
    <r>
      <rPr>
        <sz val="14"/>
        <rFont val="宋体"/>
        <charset val="134"/>
      </rPr>
      <t>万元。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</si>
  <si>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28</t>
    </r>
    <r>
      <rPr>
        <sz val="14"/>
        <rFont val="宋体"/>
        <charset val="134"/>
      </rPr>
      <t>日竣工验收，项目审计结果已出。</t>
    </r>
  </si>
  <si>
    <t>已完成。</t>
  </si>
  <si>
    <t>滇源街道苏海、白邑片区高产高效农业种植及有机种植基础设施建设项目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</si>
  <si>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  <r>
      <rPr>
        <sz val="14"/>
        <rFont val="Times New Roman"/>
        <charset val="134"/>
      </rPr>
      <t>153+0.08+1.659888+24</t>
    </r>
    <r>
      <rPr>
        <sz val="14"/>
        <rFont val="宋体"/>
        <charset val="134"/>
      </rPr>
      <t>万元。市级衔接资金102.88+2.7+20.7459万元。省级衔接资金</t>
    </r>
    <r>
      <rPr>
        <sz val="14"/>
        <rFont val="Times New Roman"/>
        <charset val="134"/>
      </rPr>
      <t>8+5.86628</t>
    </r>
    <r>
      <rPr>
        <sz val="14"/>
        <rFont val="宋体"/>
        <charset val="134"/>
      </rPr>
      <t>万元。</t>
    </r>
  </si>
  <si>
    <t>该项目已完工</t>
  </si>
  <si>
    <t>松华街道办事处</t>
  </si>
  <si>
    <t>松华街道新街社区石耳朵、那古箐居民小组迁村并点暨地质灾害治理搬迁安置项目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</si>
  <si>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  <r>
      <rPr>
        <sz val="14"/>
        <rFont val="Times New Roman"/>
        <charset val="134"/>
      </rPr>
      <t>162</t>
    </r>
    <r>
      <rPr>
        <sz val="14"/>
        <rFont val="宋体"/>
        <charset val="134"/>
      </rPr>
      <t>万元。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年市级衔接资金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</si>
  <si>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1.排水部分：本周污水开挖管道安装169米，完成占比总量56.3%；雨水开挖管道安装154米，完成占比总量41.6%。     
2.剩余外围挡土墙410立方未施工，原因为毛石未进场；
3.100m³雨水收集池池壁喷浆已完成。</t>
  </si>
  <si>
    <t>中国农业银行昆明盘龙支行、盘龙区农村信用合作联社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</si>
  <si>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年、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年扶贫小额信贷贴息</t>
    </r>
  </si>
  <si>
    <t>非工程类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</si>
  <si>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  <r>
      <rPr>
        <sz val="14"/>
        <rFont val="Times New Roman"/>
        <charset val="134"/>
      </rPr>
      <t>27.567033-1.659888</t>
    </r>
    <r>
      <rPr>
        <sz val="14"/>
        <rFont val="宋体"/>
        <charset val="134"/>
      </rPr>
      <t>万元。</t>
    </r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</si>
  <si>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年一季度贴息为</t>
    </r>
    <r>
      <rPr>
        <sz val="14"/>
        <rFont val="Times New Roman"/>
        <charset val="134"/>
      </rPr>
      <t>194</t>
    </r>
    <r>
      <rPr>
        <sz val="14"/>
        <rFont val="宋体"/>
        <charset val="134"/>
      </rPr>
      <t>户，</t>
    </r>
    <r>
      <rPr>
        <sz val="14"/>
        <rFont val="Times New Roman"/>
        <charset val="134"/>
      </rPr>
      <t>5.804908</t>
    </r>
    <r>
      <rPr>
        <sz val="14"/>
        <rFont val="宋体"/>
        <charset val="134"/>
      </rPr>
      <t>万元。二季度贴息为</t>
    </r>
    <r>
      <rPr>
        <sz val="14"/>
        <rFont val="Times New Roman"/>
        <charset val="134"/>
      </rPr>
      <t>193</t>
    </r>
    <r>
      <rPr>
        <sz val="14"/>
        <rFont val="宋体"/>
        <charset val="134"/>
      </rPr>
      <t>户，</t>
    </r>
    <r>
      <rPr>
        <sz val="14"/>
        <rFont val="Times New Roman"/>
        <charset val="134"/>
      </rPr>
      <t>5.862405</t>
    </r>
    <r>
      <rPr>
        <sz val="14"/>
        <rFont val="宋体"/>
        <charset val="134"/>
      </rPr>
      <t>万元</t>
    </r>
    <r>
      <rPr>
        <sz val="14"/>
        <rFont val="Times New Roman"/>
        <charset val="134"/>
      </rPr>
      <t>;</t>
    </r>
    <r>
      <rPr>
        <sz val="14"/>
        <rFont val="宋体"/>
        <charset val="134"/>
      </rPr>
      <t>第三季度贴息</t>
    </r>
    <r>
      <rPr>
        <sz val="14"/>
        <rFont val="Times New Roman"/>
        <charset val="134"/>
      </rPr>
      <t>304</t>
    </r>
    <r>
      <rPr>
        <sz val="14"/>
        <rFont val="宋体"/>
        <charset val="134"/>
      </rPr>
      <t>户、资金</t>
    </r>
    <r>
      <rPr>
        <sz val="14"/>
        <rFont val="Times New Roman"/>
        <charset val="134"/>
      </rPr>
      <t>7.27755</t>
    </r>
    <r>
      <rPr>
        <sz val="14"/>
        <rFont val="宋体"/>
        <charset val="134"/>
      </rPr>
      <t>万元</t>
    </r>
  </si>
  <si>
    <t>盘龙区</t>
  </si>
  <si>
    <t>项目管理费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</si>
  <si>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万元。</t>
    </r>
  </si>
  <si>
    <r>
      <rPr>
        <sz val="14"/>
        <color theme="1"/>
        <rFont val="宋体"/>
        <charset val="134"/>
      </rPr>
      <t>支付项目管理费</t>
    </r>
    <r>
      <rPr>
        <sz val="14"/>
        <color theme="1"/>
        <rFont val="Times New Roman"/>
        <charset val="134"/>
      </rPr>
      <t>2.5</t>
    </r>
    <r>
      <rPr>
        <sz val="14"/>
        <color theme="1"/>
        <rFont val="宋体"/>
        <charset val="134"/>
      </rPr>
      <t>万元</t>
    </r>
  </si>
  <si>
    <t>区就业局</t>
  </si>
  <si>
    <t>2023年脱贫劳动力省外就业一次性交通补助</t>
  </si>
  <si>
    <t>——</t>
  </si>
  <si>
    <t>2023年省级衔接资金1.5万元+14.4630万元：市级衔接资金1.6万元</t>
  </si>
  <si>
    <t>完成脱贫劳动力省外就业一次性交通补助18人.劳动技能培训108人</t>
  </si>
  <si>
    <t>双龙街道</t>
  </si>
  <si>
    <t>盘龙区有机绿色供应链基地（庄房）项目</t>
  </si>
  <si>
    <t>2023年省级衔接资金61.41万元</t>
  </si>
  <si>
    <t>道路施工已完成，在验收。</t>
  </si>
  <si>
    <t>区农业农村局</t>
  </si>
  <si>
    <t>开展庭院经济试点工作</t>
  </si>
  <si>
    <t>2023年市级财政衔接推进乡村振兴补助资金9.2541万元</t>
  </si>
  <si>
    <t>已审核通过10户，预计补助资金9.2541万元。</t>
  </si>
  <si>
    <r>
      <rPr>
        <sz val="14"/>
        <rFont val="Times New Roman"/>
        <charset val="134"/>
      </rPr>
      <t>“</t>
    </r>
    <r>
      <rPr>
        <sz val="14"/>
        <rFont val="宋体"/>
        <charset val="134"/>
      </rPr>
      <t>雨露计划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补助及比亚迪就业培训补助</t>
    </r>
  </si>
  <si>
    <t>2023年市级财政衔接推进乡村振兴补助资金32.5万元</t>
  </si>
  <si>
    <t>完成春季学期74人补助工作,秋季学期75人补助工作正在进行中。</t>
  </si>
  <si>
    <t>昆明市盘龙区滇源街道大哨片区供水工程</t>
  </si>
  <si>
    <t>2023年市级衔接资金50万元。</t>
  </si>
  <si>
    <t>已通过审计局评审</t>
  </si>
  <si>
    <t>阿子营街道</t>
  </si>
  <si>
    <t>阿子营街道区级精准扶贫美丽宜居乡村示范村平塘村建设项目</t>
  </si>
  <si>
    <t>2023年市级衔接资金22.199761万元。</t>
  </si>
  <si>
    <t>已通过区财评中心审计</t>
  </si>
  <si>
    <t>阿子营街道区级精准扶贫美丽宜居乡村示范村南冲村建设项目</t>
  </si>
  <si>
    <t>2023年市级衔接资金18.704736万元。</t>
  </si>
  <si>
    <t>阿子营街道果东村委会大水井地质灾害搬迁项目</t>
  </si>
  <si>
    <t>2023年市级衔接资91.415503万元。</t>
  </si>
  <si>
    <t>松华街道</t>
  </si>
  <si>
    <t>高原植物种质保护繁育基地</t>
  </si>
  <si>
    <t>2023年省级衔接资金69万元</t>
  </si>
  <si>
    <t>已完成项目可研的编制、实施方案，正在开展招投标工作，现已签订项目代建合同。</t>
  </si>
  <si>
    <t>区水务局</t>
  </si>
  <si>
    <t>滇源麦地冲片区农田小型水利基础设施项目（滇源麦地冲片区供水工程）</t>
  </si>
  <si>
    <t>2023年省级衔接资金100万元</t>
  </si>
  <si>
    <t>9月25日进场施工。</t>
  </si>
  <si>
    <t>双龙街道民生小实事项目
（农村人居环境整治补短板项目）</t>
  </si>
  <si>
    <t>2023年省级衔接资金13万元</t>
  </si>
  <si>
    <t>双龙街道涉及两个村小组项目正在实施中</t>
  </si>
  <si>
    <t>松华街道
小河社区</t>
  </si>
  <si>
    <t>松华街道民生小实事项目
（农村人居环境整治补短板项目）</t>
  </si>
  <si>
    <t>2023年省级衔接资金10万元</t>
  </si>
  <si>
    <t>松华街道涉及一个村小组项目已完工</t>
  </si>
  <si>
    <t xml:space="preserve">滇源街道
</t>
  </si>
  <si>
    <t>滇源街道民生小实事项目
（农村人居环境整治补短板项目）</t>
  </si>
  <si>
    <t>2023年省级衔接资金24.7万元</t>
  </si>
  <si>
    <t>滇源街道涉及四个村委会项目施工准备中</t>
  </si>
  <si>
    <t xml:space="preserve">阿子营街道
</t>
  </si>
  <si>
    <t>阿子营街道民生小实事项目
（农村人居环境整治补短板项目）</t>
  </si>
  <si>
    <t>2023年省级衔接资金32.3万元</t>
  </si>
  <si>
    <t>阿子营街道涉及6个村委会项目已完工</t>
  </si>
  <si>
    <t>区民族宗教局</t>
  </si>
  <si>
    <t xml:space="preserve">双龙街道哈马者村爱国主义民族团结示范村建设项目
</t>
  </si>
  <si>
    <t>2023年中央资金130万元</t>
  </si>
  <si>
    <t>项目已完工，验收中</t>
  </si>
  <si>
    <t xml:space="preserve">阿子营街道_侯家营平塘村民族团结进步示范村建设项目 </t>
  </si>
  <si>
    <t>2023年中央资金30万元</t>
  </si>
  <si>
    <t>项目实施中</t>
  </si>
  <si>
    <t xml:space="preserve">龙泉街道盘江社区民族团结进步示范社区建设项目
</t>
  </si>
  <si>
    <t>2023年省级资金30万元</t>
  </si>
  <si>
    <t xml:space="preserve">金辰街道民族团结进步示范街道”建设项目
</t>
  </si>
  <si>
    <t>2023年省级资金200万元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</si>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</sst>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6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</font>
    <font>
      <sz val="12"/>
      <name val="Times New Roman"/>
      <charset val="134"/>
    </font>
    <font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Border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50" zoomScaleNormal="50" workbookViewId="0">
      <selection activeCell="J27" sqref="J27:K27"/>
    </sheetView>
  </sheetViews>
  <sheetFormatPr defaultColWidth="8.88333333333333" defaultRowHeight="15"/>
  <cols>
    <col min="1" max="1" width="7.66666666666667" style="1" customWidth="1"/>
    <col min="2" max="2" width="15" style="3" customWidth="1"/>
    <col min="3" max="3" width="28.5" style="1" customWidth="1"/>
    <col min="4" max="4" width="19.6666666666667" style="4" customWidth="1"/>
    <col min="5" max="5" width="21.275" style="4" customWidth="1"/>
    <col min="6" max="6" width="35.3333333333333" style="5" customWidth="1"/>
    <col min="7" max="7" width="27.025" style="5" customWidth="1"/>
    <col min="8" max="8" width="22.4833333333333" style="5" customWidth="1"/>
    <col min="9" max="9" width="29.1083333333333" style="4" customWidth="1"/>
    <col min="10" max="10" width="21.1416666666667" style="1" customWidth="1"/>
    <col min="11" max="11" width="22.3416666666667" style="1" customWidth="1"/>
    <col min="12" max="16384" width="8.88333333333333" style="1"/>
  </cols>
  <sheetData>
    <row r="1" ht="36.7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</row>
    <row r="3" ht="70" customHeight="1" spans="1:11">
      <c r="A3" s="7"/>
      <c r="B3" s="7"/>
      <c r="C3" s="7"/>
      <c r="D3" s="7"/>
      <c r="E3" s="7"/>
      <c r="F3" s="8"/>
      <c r="G3" s="10"/>
      <c r="H3" s="10"/>
      <c r="I3" s="7"/>
      <c r="J3" s="7"/>
      <c r="K3" s="7"/>
    </row>
    <row r="4" ht="56.25" spans="1:11">
      <c r="A4" s="11">
        <v>1</v>
      </c>
      <c r="B4" s="11" t="s">
        <v>12</v>
      </c>
      <c r="C4" s="12" t="s">
        <v>13</v>
      </c>
      <c r="D4" s="13">
        <v>1216.3263</v>
      </c>
      <c r="E4" s="13">
        <v>999.828165</v>
      </c>
      <c r="F4" s="14">
        <f>163.202967-2.85</f>
        <v>160.352967</v>
      </c>
      <c r="G4" s="15">
        <f>163.202967-2.85</f>
        <v>160.352967</v>
      </c>
      <c r="H4" s="15">
        <v>160.352967</v>
      </c>
      <c r="I4" s="29" t="s">
        <v>14</v>
      </c>
      <c r="J4" s="11" t="s">
        <v>15</v>
      </c>
      <c r="K4" s="11" t="s">
        <v>16</v>
      </c>
    </row>
    <row r="5" ht="131.25" spans="1:11">
      <c r="A5" s="11">
        <v>2</v>
      </c>
      <c r="B5" s="11" t="s">
        <v>12</v>
      </c>
      <c r="C5" s="16" t="s">
        <v>17</v>
      </c>
      <c r="D5" s="11">
        <v>578.24</v>
      </c>
      <c r="E5" s="11">
        <v>519.12</v>
      </c>
      <c r="F5" s="14">
        <f>255.88+0.08+1.659888+24+2.7+20.7459+8+5.86628</f>
        <v>318.932068</v>
      </c>
      <c r="G5" s="15">
        <f>255.88+0.08+1.659888+24+2.7+20.7459+8+5.86628</f>
        <v>318.932068</v>
      </c>
      <c r="H5" s="15">
        <v>318.932068</v>
      </c>
      <c r="I5" s="16" t="s">
        <v>18</v>
      </c>
      <c r="J5" s="22" t="s">
        <v>19</v>
      </c>
      <c r="K5" s="11" t="s">
        <v>16</v>
      </c>
    </row>
    <row r="6" ht="262.5" spans="1:11">
      <c r="A6" s="11">
        <v>3</v>
      </c>
      <c r="B6" s="11" t="s">
        <v>20</v>
      </c>
      <c r="C6" s="16" t="s">
        <v>21</v>
      </c>
      <c r="D6" s="13">
        <v>10937.63</v>
      </c>
      <c r="E6" s="13">
        <v>1618.515087</v>
      </c>
      <c r="F6" s="14">
        <v>362</v>
      </c>
      <c r="G6" s="15">
        <v>362</v>
      </c>
      <c r="H6" s="17">
        <v>362</v>
      </c>
      <c r="I6" s="16" t="s">
        <v>22</v>
      </c>
      <c r="J6" s="34" t="s">
        <v>23</v>
      </c>
      <c r="K6" s="11" t="s">
        <v>16</v>
      </c>
    </row>
    <row r="7" s="1" customFormat="1" ht="131.25" spans="1:11">
      <c r="A7" s="11">
        <v>4</v>
      </c>
      <c r="B7" s="18" t="s">
        <v>24</v>
      </c>
      <c r="C7" s="19" t="s">
        <v>25</v>
      </c>
      <c r="D7" s="13">
        <v>50</v>
      </c>
      <c r="E7" s="13" t="s">
        <v>26</v>
      </c>
      <c r="F7" s="14">
        <f>35.567033-8-1.659888</f>
        <v>25.907145</v>
      </c>
      <c r="G7" s="15">
        <f>35.567033-8-1.659888</f>
        <v>25.907145</v>
      </c>
      <c r="H7" s="15">
        <v>25.907142</v>
      </c>
      <c r="I7" s="12" t="s">
        <v>27</v>
      </c>
      <c r="J7" s="11" t="s">
        <v>28</v>
      </c>
      <c r="K7" s="11" t="s">
        <v>16</v>
      </c>
    </row>
    <row r="8" s="1" customFormat="1" ht="37.5" spans="1:11">
      <c r="A8" s="11">
        <v>5</v>
      </c>
      <c r="B8" s="11" t="s">
        <v>29</v>
      </c>
      <c r="C8" s="16" t="s">
        <v>30</v>
      </c>
      <c r="D8" s="13"/>
      <c r="E8" s="13"/>
      <c r="F8" s="14">
        <v>5</v>
      </c>
      <c r="G8" s="15">
        <v>5</v>
      </c>
      <c r="H8" s="17">
        <v>5</v>
      </c>
      <c r="I8" s="16" t="s">
        <v>31</v>
      </c>
      <c r="J8" s="34" t="s">
        <v>32</v>
      </c>
      <c r="K8" s="11" t="s">
        <v>16</v>
      </c>
    </row>
    <row r="9" ht="75" spans="1:11">
      <c r="A9" s="11">
        <v>6</v>
      </c>
      <c r="B9" s="11" t="s">
        <v>33</v>
      </c>
      <c r="C9" s="12" t="s">
        <v>34</v>
      </c>
      <c r="D9" s="13" t="s">
        <v>35</v>
      </c>
      <c r="E9" s="13" t="s">
        <v>35</v>
      </c>
      <c r="F9" s="14">
        <f>1.5+14.463+1.6</f>
        <v>17.563</v>
      </c>
      <c r="G9" s="15">
        <f>1.5+14.463+1.6</f>
        <v>17.563</v>
      </c>
      <c r="H9" s="17">
        <v>17.563</v>
      </c>
      <c r="I9" s="47" t="s">
        <v>36</v>
      </c>
      <c r="J9" s="22" t="s">
        <v>37</v>
      </c>
      <c r="K9" s="11" t="s">
        <v>16</v>
      </c>
    </row>
    <row r="10" s="1" customFormat="1" ht="37.5" spans="1:11">
      <c r="A10" s="11">
        <v>7</v>
      </c>
      <c r="B10" s="11" t="s">
        <v>38</v>
      </c>
      <c r="C10" s="16" t="s">
        <v>39</v>
      </c>
      <c r="D10" s="13">
        <v>10000</v>
      </c>
      <c r="E10" s="13">
        <v>8000</v>
      </c>
      <c r="F10" s="20">
        <f>61.41-20.32928</f>
        <v>41.08072</v>
      </c>
      <c r="G10" s="21">
        <f>61.41-20.32928</f>
        <v>41.08072</v>
      </c>
      <c r="H10" s="15">
        <v>41.08072</v>
      </c>
      <c r="I10" s="53" t="s">
        <v>40</v>
      </c>
      <c r="J10" s="47" t="s">
        <v>41</v>
      </c>
      <c r="K10" s="11" t="s">
        <v>16</v>
      </c>
    </row>
    <row r="11" s="1" customFormat="1" ht="56.25" spans="1:11">
      <c r="A11" s="11">
        <v>8</v>
      </c>
      <c r="B11" s="22" t="s">
        <v>42</v>
      </c>
      <c r="C11" s="12" t="s">
        <v>43</v>
      </c>
      <c r="D11" s="22">
        <v>30</v>
      </c>
      <c r="E11" s="13"/>
      <c r="F11" s="20">
        <f t="shared" ref="F11:H11" si="0">30-20.7459</f>
        <v>9.2541</v>
      </c>
      <c r="G11" s="21">
        <f t="shared" si="0"/>
        <v>9.2541</v>
      </c>
      <c r="H11" s="21">
        <f t="shared" si="0"/>
        <v>9.2541</v>
      </c>
      <c r="I11" s="53" t="s">
        <v>44</v>
      </c>
      <c r="J11" s="47" t="s">
        <v>45</v>
      </c>
      <c r="K11" s="11" t="s">
        <v>16</v>
      </c>
    </row>
    <row r="12" s="1" customFormat="1" ht="75" spans="1:11">
      <c r="A12" s="11">
        <v>9</v>
      </c>
      <c r="B12" s="23" t="s">
        <v>42</v>
      </c>
      <c r="C12" s="12" t="s">
        <v>46</v>
      </c>
      <c r="D12" s="24">
        <v>36.8</v>
      </c>
      <c r="E12" s="13"/>
      <c r="F12" s="20">
        <f t="shared" ref="F12:H12" si="1">36.8-4.3</f>
        <v>32.5</v>
      </c>
      <c r="G12" s="21">
        <f t="shared" si="1"/>
        <v>32.5</v>
      </c>
      <c r="H12" s="21">
        <f t="shared" si="1"/>
        <v>32.5</v>
      </c>
      <c r="I12" s="53" t="s">
        <v>47</v>
      </c>
      <c r="J12" s="47" t="s">
        <v>48</v>
      </c>
      <c r="K12" s="11" t="s">
        <v>16</v>
      </c>
    </row>
    <row r="13" ht="40.5" spans="1:11">
      <c r="A13" s="11">
        <v>10</v>
      </c>
      <c r="B13" s="25" t="s">
        <v>12</v>
      </c>
      <c r="C13" s="12" t="s">
        <v>49</v>
      </c>
      <c r="D13" s="24">
        <v>653.11</v>
      </c>
      <c r="E13" s="24">
        <v>566.61</v>
      </c>
      <c r="F13" s="26">
        <v>50</v>
      </c>
      <c r="G13" s="27">
        <v>50</v>
      </c>
      <c r="H13" s="17">
        <v>50</v>
      </c>
      <c r="I13" s="53" t="s">
        <v>50</v>
      </c>
      <c r="J13" s="47" t="s">
        <v>51</v>
      </c>
      <c r="K13" s="11" t="s">
        <v>16</v>
      </c>
    </row>
    <row r="14" ht="56.25" spans="1:11">
      <c r="A14" s="11">
        <v>11</v>
      </c>
      <c r="B14" s="22" t="s">
        <v>52</v>
      </c>
      <c r="C14" s="12" t="s">
        <v>53</v>
      </c>
      <c r="D14" s="24">
        <v>101.5</v>
      </c>
      <c r="E14" s="24">
        <v>70.8</v>
      </c>
      <c r="F14" s="26">
        <v>22.199761</v>
      </c>
      <c r="G14" s="27">
        <v>22.199761</v>
      </c>
      <c r="H14" s="17">
        <v>22.199761</v>
      </c>
      <c r="I14" s="53" t="s">
        <v>54</v>
      </c>
      <c r="J14" s="47" t="s">
        <v>55</v>
      </c>
      <c r="K14" s="11" t="s">
        <v>16</v>
      </c>
    </row>
    <row r="15" ht="56.25" spans="1:11">
      <c r="A15" s="11">
        <v>12</v>
      </c>
      <c r="B15" s="28" t="s">
        <v>52</v>
      </c>
      <c r="C15" s="29" t="s">
        <v>56</v>
      </c>
      <c r="D15" s="24">
        <v>179.65</v>
      </c>
      <c r="E15" s="24">
        <v>114.98</v>
      </c>
      <c r="F15" s="26">
        <v>18.704736</v>
      </c>
      <c r="G15" s="27">
        <v>18.704736</v>
      </c>
      <c r="H15" s="15">
        <v>18.704736</v>
      </c>
      <c r="I15" s="53" t="s">
        <v>57</v>
      </c>
      <c r="J15" s="24" t="s">
        <v>55</v>
      </c>
      <c r="K15" s="11" t="s">
        <v>16</v>
      </c>
    </row>
    <row r="16" ht="37.5" spans="1:11">
      <c r="A16" s="11">
        <v>13</v>
      </c>
      <c r="B16" s="28" t="s">
        <v>52</v>
      </c>
      <c r="C16" s="29" t="s">
        <v>58</v>
      </c>
      <c r="D16" s="24">
        <v>169</v>
      </c>
      <c r="E16" s="24">
        <v>269.781502</v>
      </c>
      <c r="F16" s="26">
        <v>91.415503</v>
      </c>
      <c r="G16" s="27">
        <v>91.415503</v>
      </c>
      <c r="H16" s="17">
        <v>91.415503</v>
      </c>
      <c r="I16" s="53" t="s">
        <v>59</v>
      </c>
      <c r="J16" s="24" t="s">
        <v>55</v>
      </c>
      <c r="K16" s="11" t="s">
        <v>16</v>
      </c>
    </row>
    <row r="17" ht="93.75" spans="1:11">
      <c r="A17" s="11">
        <v>14</v>
      </c>
      <c r="B17" s="22" t="s">
        <v>60</v>
      </c>
      <c r="C17" s="30" t="s">
        <v>61</v>
      </c>
      <c r="D17" s="31">
        <v>1094</v>
      </c>
      <c r="E17" s="31">
        <v>600</v>
      </c>
      <c r="F17" s="20">
        <v>69</v>
      </c>
      <c r="G17" s="32">
        <v>69</v>
      </c>
      <c r="H17" s="17">
        <v>69</v>
      </c>
      <c r="I17" s="53" t="s">
        <v>62</v>
      </c>
      <c r="J17" s="24" t="s">
        <v>63</v>
      </c>
      <c r="K17" s="11" t="s">
        <v>16</v>
      </c>
    </row>
    <row r="18" s="2" customFormat="1" ht="56.25" spans="1:11">
      <c r="A18" s="33">
        <v>15</v>
      </c>
      <c r="B18" s="34" t="s">
        <v>64</v>
      </c>
      <c r="C18" s="35" t="s">
        <v>65</v>
      </c>
      <c r="D18" s="34">
        <v>504.1</v>
      </c>
      <c r="E18" s="34">
        <v>493.94</v>
      </c>
      <c r="F18" s="36">
        <v>100</v>
      </c>
      <c r="G18" s="37">
        <v>100</v>
      </c>
      <c r="H18" s="17">
        <v>100</v>
      </c>
      <c r="I18" s="34" t="s">
        <v>66</v>
      </c>
      <c r="J18" s="54" t="s">
        <v>67</v>
      </c>
      <c r="K18" s="11" t="s">
        <v>16</v>
      </c>
    </row>
    <row r="19" ht="56.25" spans="1:11">
      <c r="A19" s="11">
        <v>16</v>
      </c>
      <c r="B19" s="38" t="s">
        <v>38</v>
      </c>
      <c r="C19" s="30" t="s">
        <v>68</v>
      </c>
      <c r="D19" s="31">
        <v>28.0759</v>
      </c>
      <c r="E19" s="31">
        <v>28.0759</v>
      </c>
      <c r="F19" s="36">
        <v>13</v>
      </c>
      <c r="G19" s="37">
        <v>13</v>
      </c>
      <c r="H19" s="17">
        <v>13</v>
      </c>
      <c r="I19" s="53" t="s">
        <v>69</v>
      </c>
      <c r="J19" s="53" t="s">
        <v>70</v>
      </c>
      <c r="K19" s="11" t="s">
        <v>16</v>
      </c>
    </row>
    <row r="20" ht="56.25" spans="1:11">
      <c r="A20" s="11">
        <v>17</v>
      </c>
      <c r="B20" s="22" t="s">
        <v>71</v>
      </c>
      <c r="C20" s="30" t="s">
        <v>72</v>
      </c>
      <c r="D20" s="31">
        <v>28.94</v>
      </c>
      <c r="E20" s="31">
        <v>28.94</v>
      </c>
      <c r="F20" s="20">
        <v>10</v>
      </c>
      <c r="G20" s="39">
        <v>10</v>
      </c>
      <c r="H20" s="17">
        <v>10</v>
      </c>
      <c r="I20" s="53" t="s">
        <v>73</v>
      </c>
      <c r="J20" s="53" t="s">
        <v>74</v>
      </c>
      <c r="K20" s="11" t="s">
        <v>16</v>
      </c>
    </row>
    <row r="21" ht="56.25" spans="1:11">
      <c r="A21" s="11">
        <v>18</v>
      </c>
      <c r="B21" s="38" t="s">
        <v>75</v>
      </c>
      <c r="C21" s="30" t="s">
        <v>76</v>
      </c>
      <c r="D21" s="22">
        <v>61.7275</v>
      </c>
      <c r="E21" s="22">
        <v>61.7275</v>
      </c>
      <c r="F21" s="36">
        <v>24.7</v>
      </c>
      <c r="G21" s="37">
        <v>24.7</v>
      </c>
      <c r="H21" s="17">
        <v>24.7</v>
      </c>
      <c r="I21" s="53" t="s">
        <v>77</v>
      </c>
      <c r="J21" s="53" t="s">
        <v>78</v>
      </c>
      <c r="K21" s="11" t="s">
        <v>16</v>
      </c>
    </row>
    <row r="22" ht="75" spans="1:11">
      <c r="A22" s="11">
        <v>19</v>
      </c>
      <c r="B22" s="38" t="s">
        <v>79</v>
      </c>
      <c r="C22" s="40" t="s">
        <v>80</v>
      </c>
      <c r="D22" s="41">
        <v>71.91448</v>
      </c>
      <c r="E22" s="41">
        <v>71.91448</v>
      </c>
      <c r="F22" s="42">
        <v>32.3</v>
      </c>
      <c r="G22" s="43">
        <v>32.3</v>
      </c>
      <c r="H22" s="17">
        <v>32.3</v>
      </c>
      <c r="I22" s="55" t="s">
        <v>81</v>
      </c>
      <c r="J22" s="53" t="s">
        <v>82</v>
      </c>
      <c r="K22" s="11" t="s">
        <v>16</v>
      </c>
    </row>
    <row r="23" ht="75" spans="1:11">
      <c r="A23" s="11">
        <v>20</v>
      </c>
      <c r="B23" s="22" t="s">
        <v>83</v>
      </c>
      <c r="C23" s="30" t="s">
        <v>84</v>
      </c>
      <c r="D23" s="31">
        <v>177</v>
      </c>
      <c r="E23" s="31">
        <v>177</v>
      </c>
      <c r="F23" s="36">
        <v>130</v>
      </c>
      <c r="G23" s="44">
        <v>130</v>
      </c>
      <c r="H23" s="33">
        <v>130</v>
      </c>
      <c r="I23" s="53" t="s">
        <v>85</v>
      </c>
      <c r="J23" s="53" t="s">
        <v>86</v>
      </c>
      <c r="K23" s="11" t="s">
        <v>16</v>
      </c>
    </row>
    <row r="24" s="1" customFormat="1" ht="56.25" spans="1:11">
      <c r="A24" s="11">
        <v>21</v>
      </c>
      <c r="B24" s="22" t="s">
        <v>83</v>
      </c>
      <c r="C24" s="30" t="s">
        <v>87</v>
      </c>
      <c r="D24" s="31">
        <v>30</v>
      </c>
      <c r="E24" s="31">
        <v>30</v>
      </c>
      <c r="F24" s="36">
        <v>30</v>
      </c>
      <c r="G24" s="44">
        <v>30</v>
      </c>
      <c r="H24" s="11">
        <v>30</v>
      </c>
      <c r="I24" s="53" t="s">
        <v>88</v>
      </c>
      <c r="J24" s="53" t="s">
        <v>89</v>
      </c>
      <c r="K24" s="11" t="s">
        <v>16</v>
      </c>
    </row>
    <row r="25" s="1" customFormat="1" ht="56.25" spans="1:11">
      <c r="A25" s="11">
        <v>22</v>
      </c>
      <c r="B25" s="22" t="s">
        <v>83</v>
      </c>
      <c r="C25" s="30" t="s">
        <v>90</v>
      </c>
      <c r="D25" s="31">
        <v>30</v>
      </c>
      <c r="E25" s="31">
        <v>30</v>
      </c>
      <c r="F25" s="36">
        <v>30</v>
      </c>
      <c r="G25" s="44">
        <v>30</v>
      </c>
      <c r="H25" s="33">
        <v>29.212674</v>
      </c>
      <c r="I25" s="53" t="s">
        <v>91</v>
      </c>
      <c r="J25" s="53" t="s">
        <v>89</v>
      </c>
      <c r="K25" s="11" t="s">
        <v>16</v>
      </c>
    </row>
    <row r="26" s="1" customFormat="1" ht="56.25" spans="1:11">
      <c r="A26" s="11">
        <v>23</v>
      </c>
      <c r="B26" s="22" t="s">
        <v>83</v>
      </c>
      <c r="C26" s="30" t="s">
        <v>92</v>
      </c>
      <c r="D26" s="31">
        <v>200</v>
      </c>
      <c r="E26" s="31">
        <v>200</v>
      </c>
      <c r="F26" s="36">
        <v>200</v>
      </c>
      <c r="G26" s="44">
        <v>200</v>
      </c>
      <c r="H26" s="33">
        <v>200</v>
      </c>
      <c r="I26" s="53" t="s">
        <v>93</v>
      </c>
      <c r="J26" s="53" t="s">
        <v>89</v>
      </c>
      <c r="K26" s="11" t="s">
        <v>16</v>
      </c>
    </row>
    <row r="27" ht="18.75" spans="1:11">
      <c r="A27" s="45" t="s">
        <v>94</v>
      </c>
      <c r="B27" s="46"/>
      <c r="C27" s="47"/>
      <c r="D27" s="31">
        <f>SUM(D4:D26)</f>
        <v>26178.01418</v>
      </c>
      <c r="E27" s="31">
        <f>SUM(E4:E26)</f>
        <v>13881.232634</v>
      </c>
      <c r="F27" s="48">
        <f>SUM(F4:F26)</f>
        <v>1793.91</v>
      </c>
      <c r="G27" s="22">
        <f>SUM(G3:G26)</f>
        <v>1793.91</v>
      </c>
      <c r="H27" s="22">
        <v>1793.91</v>
      </c>
      <c r="I27" s="53"/>
      <c r="J27" s="53"/>
      <c r="K27" s="11"/>
    </row>
    <row r="28" ht="18.75" spans="1:9">
      <c r="A28" s="49"/>
      <c r="B28" s="50"/>
      <c r="C28" s="49"/>
      <c r="D28" s="51"/>
      <c r="E28" s="51"/>
      <c r="F28" s="52"/>
      <c r="G28" s="52"/>
      <c r="H28" s="52"/>
      <c r="I28" s="51"/>
    </row>
    <row r="29" ht="18.75" spans="1:9">
      <c r="A29" s="49"/>
      <c r="B29" s="50"/>
      <c r="C29" s="49"/>
      <c r="D29" s="51"/>
      <c r="E29" s="51"/>
      <c r="F29" s="52"/>
      <c r="G29" s="52"/>
      <c r="H29" s="52"/>
      <c r="I29" s="51"/>
    </row>
  </sheetData>
  <mergeCells count="13">
    <mergeCell ref="A1:K1"/>
    <mergeCell ref="A27:C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865277777777778" right="0.55" top="0.668055555555556" bottom="0.511805555555556" header="0.5" footer="0.5"/>
  <pageSetup paperSize="8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2021-08-25T07:29:00Z</dcterms:created>
  <dcterms:modified xsi:type="dcterms:W3CDTF">2023-12-20T08:44:39Z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B2649C94C6584DD38A0DCF24B221C91E</vt:lpwstr>
  </property>
</Properties>
</file>