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80" windowHeight="5050" tabRatio="819"/>
  </bookViews>
  <sheets>
    <sheet name="目录" sheetId="133" r:id="rId1"/>
    <sheet name="1-1盘龙区一般公共预算收入情况表" sheetId="28" r:id="rId2"/>
    <sheet name="1-2盘龙区一般公共预算支出情况表" sheetId="29" r:id="rId3"/>
    <sheet name="1-3盘龙区区本级一般公共预算收入情况表" sheetId="31" r:id="rId4"/>
    <sheet name="1-4盘龙区区本级一般公共预算支出情况表（公开到项级）" sheetId="33" r:id="rId5"/>
    <sheet name="1-5盘龙区区本级一般公共预算基本支出情况表（公开到款级）" sheetId="132" r:id="rId6"/>
    <sheet name="1-6盘龙区区本级一般公共预算支出表(区对下转移支付项目)" sheetId="35" r:id="rId7"/>
    <sheet name="1-7盘龙区分地区税收返还和转移支付预算表" sheetId="36" r:id="rId8"/>
    <sheet name="1-8盘龙区区本级“三公”经费预算财政拨款情况统计表" sheetId="131" r:id="rId9"/>
    <sheet name="2-1盘龙区政府性基金预算收入情况表" sheetId="54" r:id="rId10"/>
    <sheet name="2-2盘龙区政府性基金预算支出情况表" sheetId="55" r:id="rId11"/>
    <sheet name="2-3盘龙区政府性基金预算收入情况表" sheetId="56" r:id="rId12"/>
    <sheet name="2-4盘龙区区本级政府性基金预算支出情况表（公开到项级）" sheetId="57" r:id="rId13"/>
    <sheet name="2-5盘龙区区本级政府性基金支出表(区对下转移支付)" sheetId="58" r:id="rId14"/>
    <sheet name="3-1盘龙区国有资本经营收入预算情况表" sheetId="108" r:id="rId15"/>
    <sheet name="3-2盘龙区国有资本经营支出预算情况表" sheetId="109" r:id="rId16"/>
    <sheet name="3-3盘龙区区本级国有资本经营收入预算情况表" sheetId="110" r:id="rId17"/>
    <sheet name="3-4盘龙区区本级国有资本经营支出预算情况表（公开到项级）" sheetId="111" r:id="rId18"/>
    <sheet name="3-5 盘龙区区本级国有资本经营预算转移支付表 （分地区）" sheetId="129" r:id="rId19"/>
    <sheet name="3-6 盘龙区区本级国有资本经营预算转移支付表（分项目）" sheetId="130" r:id="rId20"/>
    <sheet name="4-1盘龙区社会保险基金收入预算情况表" sheetId="113" r:id="rId21"/>
    <sheet name="4-2盘龙区社会保险基金支出预算情况表" sheetId="114" r:id="rId22"/>
    <sheet name="4-3盘龙区区本级社会保险基金收入预算情况表" sheetId="117" r:id="rId23"/>
    <sheet name="4-4盘龙区区本级社会保险基金支出预算情况表" sheetId="118" r:id="rId24"/>
    <sheet name="5-1   2023年地方政府债务限额及余额预算情况表" sheetId="119" r:id="rId25"/>
    <sheet name="5-2  2023年地方政府一般债务余额情况表" sheetId="120" r:id="rId26"/>
    <sheet name="5-3  本级2023年地方政府一般债务余额情况表" sheetId="121" r:id="rId27"/>
    <sheet name="5-4 2023年地方政府专项债务余额情况表" sheetId="122" r:id="rId28"/>
    <sheet name="5-5 本级2023年地方政府专项债务余额情况表（本级）" sheetId="123" r:id="rId29"/>
    <sheet name="5-6 地方政府债券发行及还本付息情况表" sheetId="124" r:id="rId30"/>
    <sheet name="5-7 2024年云南省省本级政府专项债务限额和余额情况表" sheetId="125" r:id="rId31"/>
    <sheet name="5-8 2022年年初新增地方政府债券资金安排表" sheetId="126" r:id="rId32"/>
    <sheet name="6-1重大政策和重点项目绩效目标表" sheetId="127" r:id="rId33"/>
    <sheet name="6-2重点工作情况解释说明汇总表" sheetId="128" r:id="rId34"/>
  </sheets>
  <externalReferences>
    <externalReference r:id="rId35"/>
    <externalReference r:id="rId36"/>
  </externalReferences>
  <definedNames>
    <definedName name="_xlnm._FilterDatabase" localSheetId="1" hidden="1">'1-1盘龙区一般公共预算收入情况表'!$A$4:$E$41</definedName>
    <definedName name="_xlnm._FilterDatabase" localSheetId="2" hidden="1">'1-2盘龙区一般公共预算支出情况表'!$A$3:$E$39</definedName>
    <definedName name="_xlnm._FilterDatabase" localSheetId="3" hidden="1">'1-3盘龙区区本级一般公共预算收入情况表'!$A$3:$E$40</definedName>
    <definedName name="_xlnm._FilterDatabase" localSheetId="4" hidden="1">'1-4盘龙区区本级一般公共预算支出情况表（公开到项级）'!$A$3:$E$1361</definedName>
    <definedName name="_xlnm._FilterDatabase" localSheetId="5" hidden="1">'1-5盘龙区区本级一般公共预算基本支出情况表（公开到款级）'!$A$3:$B$32</definedName>
    <definedName name="_xlnm._FilterDatabase" localSheetId="6" hidden="1">'1-6盘龙区区本级一般公共预算支出表(区对下转移支付项目)'!$A$3:$E$43</definedName>
    <definedName name="_xlnm._FilterDatabase" localSheetId="9" hidden="1">'2-1盘龙区政府性基金预算收入情况表'!$A$3:$E$38</definedName>
    <definedName name="_xlnm._FilterDatabase" localSheetId="10" hidden="1">'2-2盘龙区政府性基金预算支出情况表'!$A$3:$E$270</definedName>
    <definedName name="_xlnm._FilterDatabase" localSheetId="11" hidden="1">'2-3盘龙区政府性基金预算收入情况表'!$A$3:$E$37</definedName>
    <definedName name="_xlnm._FilterDatabase" localSheetId="12" hidden="1">'2-4盘龙区区本级政府性基金预算支出情况表（公开到项级）'!$A$3:$E$271</definedName>
    <definedName name="_xlnm._FilterDatabase" localSheetId="14" hidden="1">'3-1盘龙区国有资本经营收入预算情况表'!$A$3:$D$41</definedName>
    <definedName name="_xlnm._FilterDatabase" localSheetId="15" hidden="1">'3-2盘龙区国有资本经营支出预算情况表'!$A$3:$D$28</definedName>
    <definedName name="_xlnm._FilterDatabase" localSheetId="16" hidden="1">'3-3盘龙区区本级国有资本经营收入预算情况表'!$A$3:$D$35</definedName>
    <definedName name="_xlnm._FilterDatabase" localSheetId="17" hidden="1">'3-4盘龙区区本级国有资本经营支出预算情况表（公开到项级）'!$A$3:$D$24</definedName>
    <definedName name="_xlnm._FilterDatabase" localSheetId="20" hidden="1">'4-1盘龙区社会保险基金收入预算情况表'!$A$3:$E$39</definedName>
    <definedName name="_xlnm._FilterDatabase" localSheetId="21" hidden="1">'4-2盘龙区社会保险基金支出预算情况表'!$A$3:$E$23</definedName>
    <definedName name="_xlnm._FilterDatabase" localSheetId="22" hidden="1">'4-3盘龙区区本级社会保险基金收入预算情况表'!$A$3:$E$39</definedName>
    <definedName name="_xlnm._FilterDatabase" localSheetId="23" hidden="1">'4-4盘龙区区本级社会保险基金支出预算情况表'!$A$3:$F$23</definedName>
    <definedName name="_xlnm._FilterDatabase" localSheetId="13" hidden="1">'2-5盘龙区区本级政府性基金支出表(区对下转移支付)'!$A$3:$E$19</definedName>
    <definedName name="_lst_r_地方财政预算表2015年全省汇总_10_科目编码名称">[2]_ESList!$A$1:$A$27</definedName>
    <definedName name="_xlnm.Print_Area" localSheetId="1">'1-1盘龙区一般公共预算收入情况表'!$B$1:$E$41</definedName>
    <definedName name="_xlnm.Print_Area" localSheetId="2">'1-2盘龙区一般公共预算支出情况表'!$A$1:$E$38</definedName>
    <definedName name="_xlnm.Print_Area" localSheetId="3">'1-3盘龙区区本级一般公共预算收入情况表'!$B$1:$E$40</definedName>
    <definedName name="_xlnm.Print_Area" localSheetId="4">'1-4盘龙区区本级一般公共预算支出情况表（公开到项级）'!$B$1:$E$1361</definedName>
    <definedName name="_xlnm.Print_Area" localSheetId="6">'1-6盘龙区区本级一般公共预算支出表(区对下转移支付项目)'!$A$1:$C$43</definedName>
    <definedName name="_xlnm.Print_Area" localSheetId="7">'1-7盘龙区分地区税收返还和转移支付预算表'!$A$1:$D$21</definedName>
    <definedName name="_xlnm.Print_Area" localSheetId="9">'2-1盘龙区政府性基金预算收入情况表'!$B$1:$E$38</definedName>
    <definedName name="_xlnm.Print_Area" localSheetId="10">'2-2盘龙区政府性基金预算支出情况表'!$B$1:$E$270</definedName>
    <definedName name="_xlnm.Print_Area" localSheetId="11">'2-3盘龙区政府性基金预算收入情况表'!$B$1:$E$37</definedName>
    <definedName name="_xlnm.Print_Area" localSheetId="12">'2-4盘龙区区本级政府性基金预算支出情况表（公开到项级）'!$B$1:$E$271</definedName>
    <definedName name="_xlnm.Print_Area" localSheetId="13">'2-5盘龙区区本级政府性基金支出表(区对下转移支付)'!$A$1:$D$16</definedName>
    <definedName name="_xlnm.Print_Titles" localSheetId="1">'1-1盘龙区一般公共预算收入情况表'!$2:$4</definedName>
    <definedName name="_xlnm.Print_Titles" localSheetId="2">'1-2盘龙区一般公共预算支出情况表'!$1:$3</definedName>
    <definedName name="_xlnm.Print_Titles" localSheetId="3">'1-3盘龙区区本级一般公共预算收入情况表'!$1:$3</definedName>
    <definedName name="_xlnm.Print_Titles" localSheetId="4">'1-4盘龙区区本级一般公共预算支出情况表（公开到项级）'!$1:$3</definedName>
    <definedName name="_xlnm.Print_Titles" localSheetId="6">'1-6盘龙区区本级一般公共预算支出表(区对下转移支付项目)'!$1:$3</definedName>
    <definedName name="_xlnm.Print_Titles" localSheetId="7">'1-7盘龙区分地区税收返还和转移支付预算表'!$1:$3</definedName>
    <definedName name="_xlnm.Print_Titles" localSheetId="9">'2-1盘龙区政府性基金预算收入情况表'!$1:$3</definedName>
    <definedName name="_xlnm.Print_Titles" localSheetId="10">'2-2盘龙区政府性基金预算支出情况表'!$1:$3</definedName>
    <definedName name="_xlnm.Print_Titles" localSheetId="11">'2-3盘龙区政府性基金预算收入情况表'!$1:$3</definedName>
    <definedName name="_xlnm.Print_Titles" localSheetId="12">'2-4盘龙区区本级政府性基金预算支出情况表（公开到项级）'!$1:$3</definedName>
    <definedName name="_xlnm.Print_Titles" localSheetId="13">'2-5盘龙区区本级政府性基金支出表(区对下转移支付)'!$1:$3</definedName>
    <definedName name="专项收入年初预算数" localSheetId="2">#REF!</definedName>
    <definedName name="专项收入年初预算数">#REF!</definedName>
    <definedName name="专项收入全年预计数" localSheetId="2">#REF!</definedName>
    <definedName name="专项收入全年预计数">#REF!</definedName>
    <definedName name="_xlnm.Print_Area" localSheetId="14">'3-1盘龙区国有资本经营收入预算情况表'!$A$1:$D$41</definedName>
    <definedName name="_xlnm.Print_Titles" localSheetId="14">'3-1盘龙区国有资本经营收入预算情况表'!$1:$3</definedName>
    <definedName name="专项收入年初预算数" localSheetId="14">#REF!</definedName>
    <definedName name="专项收入全年预计数" localSheetId="14">#REF!</definedName>
    <definedName name="_xlnm.Print_Area" localSheetId="15">'3-2盘龙区国有资本经营支出预算情况表'!$A$1:$D$28</definedName>
    <definedName name="_xlnm.Print_Titles" localSheetId="15">'3-2盘龙区国有资本经营支出预算情况表'!$1:$3</definedName>
    <definedName name="专项收入年初预算数" localSheetId="15">#REF!</definedName>
    <definedName name="专项收入全年预计数" localSheetId="15">#REF!</definedName>
    <definedName name="_xlnm.Print_Area" localSheetId="16">'3-3盘龙区区本级国有资本经营收入预算情况表'!$A$1:$D$35</definedName>
    <definedName name="_xlnm.Print_Titles" localSheetId="16">'3-3盘龙区区本级国有资本经营收入预算情况表'!$1:$3</definedName>
    <definedName name="专项收入年初预算数" localSheetId="16">#REF!</definedName>
    <definedName name="专项收入全年预计数" localSheetId="16">#REF!</definedName>
    <definedName name="_xlnm.Print_Area" localSheetId="17">'3-4盘龙区区本级国有资本经营支出预算情况表（公开到项级）'!$A$1:$D$24</definedName>
    <definedName name="专项收入年初预算数" localSheetId="17">#REF!</definedName>
    <definedName name="专项收入全年预计数" localSheetId="17">#REF!</definedName>
    <definedName name="_lst_r_地方财政预算表2015年全省汇总_10_科目编码名称" localSheetId="20">[1]_ESList!$A$1:$A$27</definedName>
    <definedName name="_xlnm.Print_Area" localSheetId="20">'4-1盘龙区社会保险基金收入预算情况表'!$A$1:$D$39</definedName>
    <definedName name="_xlnm.Print_Titles" localSheetId="20">'4-1盘龙区社会保险基金收入预算情况表'!$1:$3</definedName>
    <definedName name="专项收入年初预算数" localSheetId="20">#REF!</definedName>
    <definedName name="专项收入全年预计数" localSheetId="20">#REF!</definedName>
    <definedName name="_lst_r_地方财政预算表2015年全省汇总_10_科目编码名称" localSheetId="21">[1]_ESList!$A$1:$A$27</definedName>
    <definedName name="_xlnm.Print_Area" localSheetId="21">'4-2盘龙区社会保险基金支出预算情况表'!$A$1:$D$23</definedName>
    <definedName name="专项收入年初预算数" localSheetId="21">#REF!</definedName>
    <definedName name="专项收入全年预计数" localSheetId="21">#REF!</definedName>
    <definedName name="_lst_r_地方财政预算表2015年全省汇总_10_科目编码名称" localSheetId="22">[1]_ESList!$A$1:$A$27</definedName>
    <definedName name="_xlnm.Print_Area" localSheetId="22">'4-3盘龙区区本级社会保险基金收入预算情况表'!$A$1:$D$39</definedName>
    <definedName name="_xlnm.Print_Titles" localSheetId="22">'4-3盘龙区区本级社会保险基金收入预算情况表'!$1:$3</definedName>
    <definedName name="专项收入年初预算数" localSheetId="22">#REF!</definedName>
    <definedName name="专项收入全年预计数" localSheetId="22">#REF!</definedName>
    <definedName name="_lst_r_地方财政预算表2015年全省汇总_10_科目编码名称" localSheetId="23">[1]_ESList!$A$1:$A$27</definedName>
    <definedName name="_xlnm.Print_Area" localSheetId="23">'4-4盘龙区区本级社会保险基金支出预算情况表'!$A$1:$D$23</definedName>
    <definedName name="专项收入年初预算数" localSheetId="23">#REF!</definedName>
    <definedName name="专项收入全年预计数" localSheetId="23">#REF!</definedName>
    <definedName name="专项收入年初预算数" localSheetId="24">#REF!</definedName>
    <definedName name="专项收入全年预计数" localSheetId="24">#REF!</definedName>
    <definedName name="专项收入年初预算数" localSheetId="25">#REF!</definedName>
    <definedName name="专项收入全年预计数" localSheetId="25">#REF!</definedName>
    <definedName name="专项收入年初预算数" localSheetId="26">#REF!</definedName>
    <definedName name="专项收入全年预计数" localSheetId="26">#REF!</definedName>
    <definedName name="专项收入年初预算数" localSheetId="27">#REF!</definedName>
    <definedName name="专项收入全年预计数" localSheetId="27">#REF!</definedName>
    <definedName name="专项收入年初预算数" localSheetId="28">#REF!</definedName>
    <definedName name="专项收入全年预计数" localSheetId="28">#REF!</definedName>
    <definedName name="专项收入年初预算数" localSheetId="29">#REF!</definedName>
    <definedName name="专项收入全年预计数" localSheetId="29">#REF!</definedName>
    <definedName name="专项收入年初预算数" localSheetId="30">#REF!</definedName>
    <definedName name="专项收入全年预计数" localSheetId="30">#REF!</definedName>
    <definedName name="专项收入年初预算数" localSheetId="31">#REF!</definedName>
    <definedName name="专项收入全年预计数" localSheetId="31">#REF!</definedName>
    <definedName name="专项收入年初预算数" localSheetId="32">#REF!</definedName>
    <definedName name="专项收入全年预计数" localSheetId="32">#REF!</definedName>
    <definedName name="_xlnm.Print_Area" localSheetId="32">'6-1重大政策和重点项目绩效目标表'!#REF!</definedName>
    <definedName name="专项收入年初预算数" localSheetId="33">#REF!</definedName>
    <definedName name="专项收入全年预计数" localSheetId="33">#REF!</definedName>
    <definedName name="专项收入年初预算数" localSheetId="18">#REF!</definedName>
    <definedName name="专项收入全年预计数" localSheetId="18">#REF!</definedName>
    <definedName name="专项收入年初预算数" localSheetId="19">#REF!</definedName>
    <definedName name="专项收入全年预计数" localSheetId="19">#REF!</definedName>
    <definedName name="专项收入年初预算数" localSheetId="8">#REF!</definedName>
    <definedName name="专项收入全年预计数" localSheetId="8">#REF!</definedName>
    <definedName name="专项收入年初预算数" localSheetId="5">#REF!</definedName>
    <definedName name="专项收入全年预计数" localSheetId="5">#REF!</definedName>
    <definedName name="_xlnm.Print_Area" localSheetId="5">'1-5盘龙区区本级一般公共预算基本支出情况表（公开到款级）'!$A$1:$B$32</definedName>
    <definedName name="_xlnm.Print_Titles" localSheetId="5">'1-5盘龙区区本级一般公共预算基本支出情况表（公开到款级）'!$1:$3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<sst xmlns="http://schemas.openxmlformats.org/spreadsheetml/2006/main" count="11114" uniqueCount="5036">
  <si>
    <t>2024年昆明市盘龙区政府预算信息公开目录</t>
  </si>
  <si>
    <t>序号</t>
  </si>
  <si>
    <t>名称</t>
  </si>
  <si>
    <t>备注</t>
  </si>
  <si>
    <t>一</t>
  </si>
  <si>
    <t>昆明市盘龙区2023年地方财政预算执行情况和2024年地方财政预算草案的报告</t>
  </si>
  <si>
    <t>二</t>
  </si>
  <si>
    <t>昆明市盘龙区2023年地方财政预算执行情况和2024年地方财政预算</t>
  </si>
  <si>
    <t>（一）</t>
  </si>
  <si>
    <t>1-1  2024年盘龙区一般公共预算收入情况表</t>
  </si>
  <si>
    <t>1-2  2024年盘龙区一般公共预算支出情况表</t>
  </si>
  <si>
    <t>1-3  2024年盘龙区区本级一般公共预算收入情况表</t>
  </si>
  <si>
    <t>1-4  2024年盘龙区区本级一般公共预算支出情况表</t>
  </si>
  <si>
    <t>1-5  2024年盘龙区本级一般公共预算政府预算经济分类表（基本支出）</t>
  </si>
  <si>
    <t>1-6  2024年盘龙区本级一般公共预算支出表（区对下转移支付）</t>
  </si>
  <si>
    <t>1-7  2024年盘龙区分地区税收返还和转移支付预算表</t>
  </si>
  <si>
    <t>1-8  2024年盘龙区本级“三公”经费预算财政拨款情况统计表</t>
  </si>
  <si>
    <t>（二）</t>
  </si>
  <si>
    <t>2-1  2024年盘龙区政府性基金预算收入情况表</t>
  </si>
  <si>
    <t>2-2  2024年盘龙区政府性基金预算支出情况表</t>
  </si>
  <si>
    <t>2-3  2024年盘龙区本级政府性基金预算收入情况表</t>
  </si>
  <si>
    <t>2-4  2024年盘龙区本级政府性基金预算支出情况表</t>
  </si>
  <si>
    <t>2-5  2024年盘龙区本级政府性基金支出表(区对下转移支付)</t>
  </si>
  <si>
    <t>（三）</t>
  </si>
  <si>
    <t xml:space="preserve">3-1  2024年盘龙区国有资本经营收入预算情况表 </t>
  </si>
  <si>
    <t>3-2  2024年盘龙区国有资本经营支出预算情况表</t>
  </si>
  <si>
    <t>3-3  2024年盘龙区本级国有资本经营收入预算情况表</t>
  </si>
  <si>
    <t>3-4  2024年盘龙区本级国有资本经营支出预算情况表</t>
  </si>
  <si>
    <t>3-5 2024年盘龙区本级国有资本经营预算转移支付表（分地区）</t>
  </si>
  <si>
    <t>3-6 2024年盘龙区本级国有资本经营预算转移支付表（分项目）</t>
  </si>
  <si>
    <t>（四）</t>
  </si>
  <si>
    <t>4-1  2024年盘龙区社会保险基金收入预算情况表</t>
  </si>
  <si>
    <t>4-2  2024年盘龙区社会保险基金支出预算情况表</t>
  </si>
  <si>
    <t>4-3  2024年盘龙区本级社会保险基金收入预算情况表</t>
  </si>
  <si>
    <t>4-4  2024年盘龙区本级社会保险基金支出预算情况表</t>
  </si>
  <si>
    <t>（五）</t>
  </si>
  <si>
    <t>5-1  盘龙区2023年地方政府债务限额及余额预算情况表</t>
  </si>
  <si>
    <t>5-2  盘龙区2023年地方政府一般债务余额情况表</t>
  </si>
  <si>
    <t>5-3  盘龙区本级2023年地方政府一般债务余额情况表</t>
  </si>
  <si>
    <t>5-4  盘龙区2023年地方政府专项债务余额情况表</t>
  </si>
  <si>
    <t>5-5  盘龙区本级2023年地方政府专项债务余额情况表</t>
  </si>
  <si>
    <t>5-6  盘龙区地方政府债券发行及还本付息情况表</t>
  </si>
  <si>
    <t>5-7  盘龙区2024年地方政府债务限额提前下达情况表</t>
  </si>
  <si>
    <t>5-8  盘龙区2024年年初新增地方政府债券资金安排表</t>
  </si>
  <si>
    <t>（六）</t>
  </si>
  <si>
    <t>6-1  2024年盘龙区重大政策和重点项目绩效目标表</t>
  </si>
  <si>
    <t>6-2  重点工作情况解释说明汇总表</t>
  </si>
  <si>
    <t>附件1</t>
  </si>
  <si>
    <t>单位：万元</t>
  </si>
  <si>
    <t>科目编码</t>
  </si>
  <si>
    <t>项目</t>
  </si>
  <si>
    <t>2023年执行数</t>
  </si>
  <si>
    <t>2024年预算数</t>
  </si>
  <si>
    <t>预算数比上年执行数增长%</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</si>
  <si>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</si>
  <si>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</si>
  <si>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</si>
  <si>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</si>
  <si>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</si>
  <si>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</si>
  <si>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</si>
  <si>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</si>
  <si>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</si>
  <si>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</si>
  <si>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</si>
  <si>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</si>
  <si>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</si>
  <si>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</si>
  <si>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</si>
  <si>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</si>
  <si>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</si>
  <si>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</si>
  <si>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</si>
  <si>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</si>
  <si>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</si>
  <si>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</si>
  <si>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</si>
  <si>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</si>
  <si>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</si>
  <si>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</si>
  <si>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</si>
  <si>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</si>
  <si>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</si>
  <si>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</si>
  <si>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</si>
  <si>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</si>
  <si>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</si>
  <si>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</si>
  <si>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</si>
  <si>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</si>
  <si>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</si>
  <si>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</si>
  <si>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</si>
  <si>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</si>
  <si>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</si>
  <si>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</si>
  <si>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</si>
  <si>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</si>
  <si>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</si>
  <si>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</si>
  <si>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</si>
  <si>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</si>
  <si>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</si>
  <si>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</si>
  <si>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全区一般公共预算收入</t>
  </si>
  <si>
    <t>地方政府一般债务收入</t>
  </si>
  <si>
    <t>转移性收入</t>
  </si>
  <si>
    <t xml:space="preserve">   返还性收入</t>
  </si>
  <si>
    <t xml:space="preserve">   转移支付收入</t>
  </si>
  <si>
    <t xml:space="preserve">   上年结余收入</t>
  </si>
  <si>
    <t xml:space="preserve">   调入资金</t>
  </si>
  <si>
    <t>　 地方政府一般债务转贷收入</t>
  </si>
  <si>
    <t xml:space="preserve">   接受其他地区援助收入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</si>
  <si>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</si>
  <si>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</si>
  <si>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</si>
  <si>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</si>
  <si>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</si>
  <si>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</si>
  <si>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</si>
  <si>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</si>
  <si>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</si>
  <si>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</si>
  <si>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</si>
  <si>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</si>
  <si>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</si>
  <si>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</si>
  <si>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</si>
  <si>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</si>
  <si>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</si>
  <si>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</si>
  <si>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</si>
  <si>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</si>
  <si>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</si>
  <si>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</si>
  <si>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</si>
  <si>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</si>
  <si>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</si>
  <si>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</si>
  <si>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</si>
  <si>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</si>
  <si>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</si>
  <si>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</si>
  <si>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</si>
  <si>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</si>
  <si>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</si>
  <si>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</si>
  <si>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</si>
  <si>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</si>
  <si>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</si>
  <si>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</si>
  <si>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</si>
  <si>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</si>
  <si>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</si>
  <si>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</si>
  <si>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</si>
  <si>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</si>
  <si>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</si>
  <si>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</si>
  <si>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</si>
  <si>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</si>
  <si>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</si>
  <si>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</si>
  <si>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</si>
  <si>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</si>
  <si>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全区一般公共预算支出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</si>
  <si>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</si>
  <si>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</si>
  <si>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</si>
  <si>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</si>
  <si>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</si>
  <si>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</si>
  <si>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</si>
  <si>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</si>
  <si>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2023年预算数</t>
  </si>
  <si>
    <t>比上年预算数增长%</t>
  </si>
  <si>
    <r>
      <rPr>
        <sz val="14"/>
        <rFont val="宋体"/>
        <charset val="134"/>
      </rPr>
      <t>10199</t>
    </r>
  </si>
  <si>
    <t>区本级一般公共预算收入</t>
  </si>
  <si>
    <t xml:space="preserve">   上解收入</t>
  </si>
  <si>
    <t>1-3  2024年盘龙区区本级一般公共预算支出情况表</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</si>
  <si>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</si>
  <si>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</si>
  <si>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</si>
  <si>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</si>
  <si>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</si>
  <si>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</si>
  <si>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</si>
  <si>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</si>
  <si>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</si>
  <si>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</si>
  <si>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</si>
  <si>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</si>
  <si>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</si>
  <si>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</si>
  <si>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</si>
  <si>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</si>
  <si>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</si>
  <si>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</si>
  <si>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</si>
  <si>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</si>
  <si>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</si>
  <si>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</si>
  <si>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</si>
  <si>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</si>
  <si>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</si>
  <si>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</si>
  <si>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</si>
  <si>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</si>
  <si>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</si>
  <si>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</si>
  <si>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</si>
  <si>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</si>
  <si>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</si>
  <si>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</si>
  <si>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</si>
  <si>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</si>
  <si>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</si>
  <si>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 xml:space="preserve">     其他政协事务支出</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</si>
  <si>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</si>
  <si>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</si>
  <si>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</si>
  <si>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</si>
  <si>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</si>
  <si>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</si>
  <si>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</si>
  <si>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</si>
  <si>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</si>
  <si>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</si>
  <si>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</si>
  <si>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</si>
  <si>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</si>
  <si>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</si>
  <si>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</si>
  <si>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</si>
  <si>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</si>
  <si>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</si>
  <si>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</si>
  <si>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</si>
  <si>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</si>
  <si>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</si>
  <si>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</si>
  <si>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</si>
  <si>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</si>
  <si>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</si>
  <si>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</si>
  <si>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</si>
  <si>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</si>
  <si>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</si>
  <si>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 xml:space="preserve">     经济体制改革研究</t>
  </si>
  <si>
    <t>2010408</t>
  </si>
  <si>
    <t xml:space="preserve">     物价管理</t>
  </si>
  <si>
    <t>2010450</t>
  </si>
  <si>
    <t>2010499</t>
  </si>
  <si>
    <t xml:space="preserve">     其他发展与改革事务支出</t>
  </si>
  <si>
    <t>20105</t>
  </si>
  <si>
    <t xml:space="preserve">   统计信息事务</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</si>
  <si>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</si>
  <si>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</si>
  <si>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</si>
  <si>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</si>
  <si>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</si>
  <si>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</si>
  <si>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</si>
  <si>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</si>
  <si>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</si>
  <si>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</si>
  <si>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</si>
  <si>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</si>
  <si>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</si>
  <si>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</si>
  <si>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</si>
  <si>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 xml:space="preserve">     其他统计信息事务支出</t>
  </si>
  <si>
    <t>20106</t>
  </si>
  <si>
    <t xml:space="preserve">   财政事务</t>
  </si>
  <si>
    <t>2010601</t>
  </si>
  <si>
    <t>2010602</t>
  </si>
  <si>
    <t>2010603</t>
  </si>
  <si>
    <t>2010604</t>
  </si>
  <si>
    <t xml:space="preserve">     预算改革业务</t>
  </si>
  <si>
    <t>2010605</t>
  </si>
  <si>
    <t xml:space="preserve">     财政国库业务</t>
  </si>
  <si>
    <t>2010606</t>
  </si>
  <si>
    <t xml:space="preserve">     财政监察</t>
  </si>
  <si>
    <t>2010607</t>
  </si>
  <si>
    <t xml:space="preserve">     信息化建设</t>
  </si>
  <si>
    <t>2010608</t>
  </si>
  <si>
    <t xml:space="preserve">     财政委托业务支出</t>
  </si>
  <si>
    <t>2010650</t>
  </si>
  <si>
    <t>2010699</t>
  </si>
  <si>
    <t xml:space="preserve">     其他财政事务支出</t>
  </si>
  <si>
    <t>20107</t>
  </si>
  <si>
    <t xml:space="preserve">   税收事务</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</si>
  <si>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</si>
  <si>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</si>
  <si>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</si>
  <si>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</si>
  <si>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</si>
  <si>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</si>
  <si>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</si>
  <si>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</si>
  <si>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</si>
  <si>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</si>
  <si>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</si>
  <si>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</si>
  <si>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</si>
  <si>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</si>
  <si>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</si>
  <si>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</si>
  <si>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</si>
  <si>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</si>
  <si>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</si>
  <si>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</si>
  <si>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</si>
  <si>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</si>
  <si>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</si>
  <si>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</si>
  <si>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</si>
  <si>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</si>
  <si>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</si>
  <si>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</si>
  <si>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</si>
  <si>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</si>
  <si>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</si>
  <si>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</si>
  <si>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</si>
  <si>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</si>
  <si>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</si>
  <si>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</si>
  <si>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</si>
  <si>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</si>
  <si>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</si>
  <si>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</si>
  <si>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</si>
  <si>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</si>
  <si>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</si>
  <si>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</si>
  <si>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</si>
  <si>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</si>
  <si>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</si>
  <si>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</si>
  <si>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</si>
  <si>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</si>
  <si>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</si>
  <si>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</si>
  <si>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</si>
  <si>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</si>
  <si>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</si>
  <si>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</si>
  <si>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</si>
  <si>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</si>
  <si>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</si>
  <si>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</si>
  <si>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</si>
  <si>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</si>
  <si>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</si>
  <si>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</si>
  <si>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</si>
  <si>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</si>
  <si>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</si>
  <si>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</si>
  <si>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</si>
  <si>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</si>
  <si>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</si>
  <si>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</si>
  <si>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</si>
  <si>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</si>
  <si>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</si>
  <si>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</si>
  <si>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</si>
  <si>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</si>
  <si>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</si>
  <si>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</si>
  <si>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</si>
  <si>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</si>
  <si>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</si>
  <si>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</si>
  <si>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</si>
  <si>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</si>
  <si>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</si>
  <si>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</si>
  <si>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</si>
  <si>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</si>
  <si>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</si>
  <si>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</si>
  <si>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</si>
  <si>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</si>
  <si>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</si>
  <si>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</si>
  <si>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</si>
  <si>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</si>
  <si>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</si>
  <si>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</si>
  <si>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</si>
  <si>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</si>
  <si>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</si>
  <si>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</si>
  <si>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</si>
  <si>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</si>
  <si>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</si>
  <si>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</si>
  <si>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</si>
  <si>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</si>
  <si>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</si>
  <si>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</si>
  <si>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</si>
  <si>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</si>
  <si>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</si>
  <si>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</si>
  <si>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</si>
  <si>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</si>
  <si>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</si>
  <si>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</si>
  <si>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</si>
  <si>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</si>
  <si>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</si>
  <si>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</si>
  <si>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</si>
  <si>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</si>
  <si>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</si>
  <si>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</si>
  <si>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</si>
  <si>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</si>
  <si>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</si>
  <si>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</si>
  <si>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</si>
  <si>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</si>
  <si>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</si>
  <si>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</si>
  <si>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</si>
  <si>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</si>
  <si>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</si>
  <si>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</si>
  <si>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</si>
  <si>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</si>
  <si>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</si>
  <si>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</si>
  <si>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</si>
  <si>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</si>
  <si>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</si>
  <si>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</si>
  <si>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</si>
  <si>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</si>
  <si>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</si>
  <si>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</si>
  <si>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</si>
  <si>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</si>
  <si>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</si>
  <si>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</si>
  <si>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</si>
  <si>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</si>
  <si>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</si>
  <si>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</si>
  <si>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</si>
  <si>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</si>
  <si>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</si>
  <si>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</si>
  <si>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</si>
  <si>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</si>
  <si>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</si>
  <si>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</si>
  <si>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</si>
  <si>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</si>
  <si>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</si>
  <si>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</si>
  <si>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</si>
  <si>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</si>
  <si>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</si>
  <si>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</si>
  <si>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</si>
  <si>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</si>
  <si>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</si>
  <si>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</si>
  <si>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</si>
  <si>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</si>
  <si>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 xml:space="preserve">   组织事务</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</si>
  <si>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</si>
  <si>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</si>
  <si>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</si>
  <si>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</si>
  <si>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</si>
  <si>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</si>
  <si>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</si>
  <si>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</si>
  <si>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</si>
  <si>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</si>
  <si>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</si>
  <si>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</si>
  <si>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</si>
  <si>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</si>
  <si>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</si>
  <si>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</si>
  <si>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</si>
  <si>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</si>
  <si>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</si>
  <si>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</si>
  <si>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</si>
  <si>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</si>
  <si>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</si>
  <si>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</si>
  <si>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</si>
  <si>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</si>
  <si>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</si>
  <si>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</si>
  <si>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</si>
  <si>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</si>
  <si>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</si>
  <si>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</si>
  <si>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</si>
  <si>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</si>
  <si>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</si>
  <si>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</si>
  <si>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</si>
  <si>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</si>
  <si>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</si>
  <si>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</si>
  <si>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</si>
  <si>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</si>
  <si>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</si>
  <si>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</si>
  <si>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</si>
  <si>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</si>
  <si>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</si>
  <si>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</si>
  <si>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</si>
  <si>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</si>
  <si>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</si>
  <si>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</si>
  <si>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</si>
  <si>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</si>
  <si>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</si>
  <si>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</si>
  <si>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</si>
  <si>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</si>
  <si>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</si>
  <si>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</si>
  <si>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</si>
  <si>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</si>
  <si>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</si>
  <si>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</si>
  <si>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</si>
  <si>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</si>
  <si>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</si>
  <si>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</si>
  <si>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</si>
  <si>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</si>
  <si>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</si>
  <si>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</si>
  <si>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</si>
  <si>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</si>
  <si>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</si>
  <si>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</si>
  <si>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</si>
  <si>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</si>
  <si>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</si>
  <si>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</si>
  <si>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</si>
  <si>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20140</t>
  </si>
  <si>
    <t xml:space="preserve">    信访事务</t>
  </si>
  <si>
    <t>2014001</t>
  </si>
  <si>
    <t xml:space="preserve">      行政运行</t>
  </si>
  <si>
    <t>2014004</t>
  </si>
  <si>
    <t xml:space="preserve">      信访业务</t>
  </si>
  <si>
    <t>2014099</t>
  </si>
  <si>
    <t xml:space="preserve">      其他信访事务支出</t>
  </si>
  <si>
    <t>20199</t>
  </si>
  <si>
    <t xml:space="preserve">   其他一般公共服务支出</t>
  </si>
  <si>
    <t>2019901</t>
  </si>
  <si>
    <t xml:space="preserve">     国家赔偿费用支出</t>
  </si>
  <si>
    <t>2019999</t>
  </si>
  <si>
    <t xml:space="preserve">     其他一般公共服务支出</t>
  </si>
  <si>
    <t>201A</t>
  </si>
  <si>
    <t>区对下专项转移支付补助</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</si>
  <si>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</si>
  <si>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</si>
  <si>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</si>
  <si>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</si>
  <si>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</si>
  <si>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</si>
  <si>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</si>
  <si>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</si>
  <si>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</si>
  <si>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</si>
  <si>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</si>
  <si>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</si>
  <si>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</si>
  <si>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</si>
  <si>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</si>
  <si>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</si>
  <si>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</si>
  <si>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</si>
  <si>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</si>
  <si>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</si>
  <si>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</si>
  <si>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</si>
  <si>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</si>
  <si>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</si>
  <si>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</si>
  <si>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</si>
  <si>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</si>
  <si>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</si>
  <si>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</si>
  <si>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</si>
  <si>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</si>
  <si>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</si>
  <si>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</si>
  <si>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</si>
  <si>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</si>
  <si>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</si>
  <si>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</si>
  <si>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</si>
  <si>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</si>
  <si>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</si>
  <si>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203A</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</si>
  <si>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</si>
  <si>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</si>
  <si>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</si>
  <si>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</si>
  <si>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</si>
  <si>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</si>
  <si>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</si>
  <si>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</si>
  <si>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</si>
  <si>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</si>
  <si>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</si>
  <si>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</si>
  <si>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</si>
  <si>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</si>
  <si>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</si>
  <si>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</si>
  <si>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</si>
  <si>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</si>
  <si>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</si>
  <si>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 xml:space="preserve">     移民事务</t>
  </si>
  <si>
    <t>2040250</t>
  </si>
  <si>
    <t>2040299</t>
  </si>
  <si>
    <t xml:space="preserve">     其他公安支出</t>
  </si>
  <si>
    <t>20403</t>
  </si>
  <si>
    <t xml:space="preserve">   国家安全</t>
  </si>
  <si>
    <t>2040301</t>
  </si>
  <si>
    <t>2040302</t>
  </si>
  <si>
    <t>2040303</t>
  </si>
  <si>
    <t>2040304</t>
  </si>
  <si>
    <t xml:space="preserve">     安全业务</t>
  </si>
  <si>
    <t>2040350</t>
  </si>
  <si>
    <t>2040399</t>
  </si>
  <si>
    <t xml:space="preserve">     其他国家安全支出</t>
  </si>
  <si>
    <t>20404</t>
  </si>
  <si>
    <t xml:space="preserve">   检察</t>
  </si>
  <si>
    <t>2040401</t>
  </si>
  <si>
    <t>2040402</t>
  </si>
  <si>
    <t>2040403</t>
  </si>
  <si>
    <t>2040409</t>
  </si>
  <si>
    <t xml:space="preserve">     “两房”建设</t>
  </si>
  <si>
    <t>2040410</t>
  </si>
  <si>
    <t xml:space="preserve">     检察监督</t>
  </si>
  <si>
    <t>2040450</t>
  </si>
  <si>
    <t>2040499</t>
  </si>
  <si>
    <t xml:space="preserve">     其他检察支出</t>
  </si>
  <si>
    <t>20405</t>
  </si>
  <si>
    <t xml:space="preserve">   法院</t>
  </si>
  <si>
    <t>2040501</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</si>
  <si>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</si>
  <si>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</si>
  <si>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</si>
  <si>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</si>
  <si>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</si>
  <si>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</si>
  <si>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</si>
  <si>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</si>
  <si>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</si>
  <si>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</si>
  <si>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</si>
  <si>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20406</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</si>
  <si>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</si>
  <si>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</si>
  <si>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</si>
  <si>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</si>
  <si>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</si>
  <si>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</si>
  <si>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</si>
  <si>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</si>
  <si>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</si>
  <si>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</si>
  <si>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</si>
  <si>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</si>
  <si>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</si>
  <si>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</si>
  <si>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</si>
  <si>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</si>
  <si>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</si>
  <si>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 xml:space="preserve">     社区矫正</t>
  </si>
  <si>
    <t>2040611</t>
  </si>
  <si>
    <t xml:space="preserve">     司法鉴定</t>
  </si>
  <si>
    <t>2040612</t>
  </si>
  <si>
    <t xml:space="preserve">     法制建设</t>
  </si>
  <si>
    <t>2040613</t>
  </si>
  <si>
    <t>2040650</t>
  </si>
  <si>
    <t>2040699</t>
  </si>
  <si>
    <t xml:space="preserve">     其他司法支出</t>
  </si>
  <si>
    <t>20407</t>
  </si>
  <si>
    <t xml:space="preserve">   监狱</t>
  </si>
  <si>
    <t>2040701</t>
  </si>
  <si>
    <t>2040702</t>
  </si>
  <si>
    <t>2040703</t>
  </si>
  <si>
    <t>2040704</t>
  </si>
  <si>
    <t xml:space="preserve">     犯人生活</t>
  </si>
  <si>
    <t>2040705</t>
  </si>
  <si>
    <t xml:space="preserve">     犯人改造</t>
  </si>
  <si>
    <t>2040706</t>
  </si>
  <si>
    <t xml:space="preserve">     狱政设施建设</t>
  </si>
  <si>
    <t>2040707</t>
  </si>
  <si>
    <t>2040750</t>
  </si>
  <si>
    <t>2040799</t>
  </si>
  <si>
    <t xml:space="preserve">     其他监狱支出</t>
  </si>
  <si>
    <t>20408</t>
  </si>
  <si>
    <t xml:space="preserve">   强制隔离戒毒</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</si>
  <si>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</si>
  <si>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</si>
  <si>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</si>
  <si>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</si>
  <si>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</si>
  <si>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</si>
  <si>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</si>
  <si>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</si>
  <si>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</si>
  <si>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</si>
  <si>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</si>
  <si>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</si>
  <si>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</si>
  <si>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</si>
  <si>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</si>
  <si>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</si>
  <si>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</si>
  <si>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</si>
  <si>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</si>
  <si>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</si>
  <si>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</si>
  <si>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</si>
  <si>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</si>
  <si>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</si>
  <si>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</si>
  <si>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</si>
  <si>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</si>
  <si>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</si>
  <si>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</si>
  <si>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</si>
  <si>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</si>
  <si>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</si>
  <si>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</si>
  <si>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</si>
  <si>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</si>
  <si>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</si>
  <si>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</si>
  <si>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</si>
  <si>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</si>
  <si>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204A</t>
  </si>
  <si>
    <t>204B</t>
  </si>
  <si>
    <t>区对下一般性转移支付补助</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</si>
  <si>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</si>
  <si>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</si>
  <si>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</si>
  <si>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</si>
  <si>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</si>
  <si>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</si>
  <si>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</si>
  <si>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</si>
  <si>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</si>
  <si>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</si>
  <si>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</si>
  <si>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</si>
  <si>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</si>
  <si>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</si>
  <si>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</si>
  <si>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</si>
  <si>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</si>
  <si>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</si>
  <si>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</si>
  <si>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</si>
  <si>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</si>
  <si>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</si>
  <si>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</si>
  <si>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</si>
  <si>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</si>
  <si>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</si>
  <si>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</si>
  <si>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</si>
  <si>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</si>
  <si>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</si>
  <si>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</si>
  <si>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</si>
  <si>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</si>
  <si>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</si>
  <si>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</si>
  <si>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</si>
  <si>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</si>
  <si>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</si>
  <si>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</si>
  <si>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</si>
  <si>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</si>
  <si>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</si>
  <si>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</si>
  <si>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</si>
  <si>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</si>
  <si>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</si>
  <si>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</si>
  <si>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</si>
  <si>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</si>
  <si>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</si>
  <si>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</si>
  <si>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</si>
  <si>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</si>
  <si>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</si>
  <si>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</si>
  <si>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</si>
  <si>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</si>
  <si>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</si>
  <si>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</si>
  <si>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</si>
  <si>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</si>
  <si>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</si>
  <si>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</si>
  <si>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</si>
  <si>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</si>
  <si>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</si>
  <si>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</si>
  <si>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</si>
  <si>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</si>
  <si>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</si>
  <si>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</si>
  <si>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</si>
  <si>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</si>
  <si>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</si>
  <si>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</si>
  <si>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</si>
  <si>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</si>
  <si>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</si>
  <si>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</si>
  <si>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</si>
  <si>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</si>
  <si>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</si>
  <si>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</si>
  <si>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</si>
  <si>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</si>
  <si>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</si>
  <si>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</si>
  <si>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</si>
  <si>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</si>
  <si>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</si>
  <si>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</si>
  <si>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</si>
  <si>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</si>
  <si>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</si>
  <si>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</si>
  <si>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</si>
  <si>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</si>
  <si>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</si>
  <si>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</si>
  <si>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</si>
  <si>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</si>
  <si>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</si>
  <si>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205A</t>
  </si>
  <si>
    <t>205B</t>
  </si>
  <si>
    <t>区对下一般性转移支付补助（义务教育）</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</si>
  <si>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</si>
  <si>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</si>
  <si>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</si>
  <si>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</si>
  <si>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</si>
  <si>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</si>
  <si>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</si>
  <si>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</si>
  <si>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</si>
  <si>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</si>
  <si>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</si>
  <si>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</si>
  <si>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</si>
  <si>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</si>
  <si>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</si>
  <si>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</si>
  <si>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</si>
  <si>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</si>
  <si>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 xml:space="preserve">     专项基础科研</t>
  </si>
  <si>
    <t>2060207</t>
  </si>
  <si>
    <t xml:space="preserve">     专项技术基础</t>
  </si>
  <si>
    <t xml:space="preserve">     科技人才队伍建设</t>
  </si>
  <si>
    <t>2060299</t>
  </si>
  <si>
    <t xml:space="preserve">     其他基础研究支出</t>
  </si>
  <si>
    <t>20603</t>
  </si>
  <si>
    <t xml:space="preserve">   应用研究</t>
  </si>
  <si>
    <t>2060301</t>
  </si>
  <si>
    <t>2060302</t>
  </si>
  <si>
    <t xml:space="preserve">     社会公益研究</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</si>
  <si>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</si>
  <si>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</si>
  <si>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</si>
  <si>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</si>
  <si>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</si>
  <si>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</si>
  <si>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</si>
  <si>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</si>
  <si>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</si>
  <si>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</si>
  <si>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</si>
  <si>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</si>
  <si>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</si>
  <si>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</si>
  <si>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</si>
  <si>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</si>
  <si>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</si>
  <si>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</si>
  <si>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</si>
  <si>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</si>
  <si>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</si>
  <si>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</si>
  <si>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</si>
  <si>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</si>
  <si>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 xml:space="preserve">   社会科学</t>
  </si>
  <si>
    <t>2060601</t>
  </si>
  <si>
    <t xml:space="preserve">     社会科学研究机构</t>
  </si>
  <si>
    <t>2060602</t>
  </si>
  <si>
    <t xml:space="preserve">     社会科学研究</t>
  </si>
  <si>
    <t>2060603</t>
  </si>
  <si>
    <t xml:space="preserve">     社科基金支出</t>
  </si>
  <si>
    <t>2060699</t>
  </si>
  <si>
    <t xml:space="preserve">     其他社会科学支出</t>
  </si>
  <si>
    <t>20607</t>
  </si>
  <si>
    <t xml:space="preserve">   科学技术普及</t>
  </si>
  <si>
    <t>2060701</t>
  </si>
  <si>
    <t>2060702</t>
  </si>
  <si>
    <t xml:space="preserve">     科普活动</t>
  </si>
  <si>
    <t>2060703</t>
  </si>
  <si>
    <t xml:space="preserve">     青少年科技活动</t>
  </si>
  <si>
    <t>2060704</t>
  </si>
  <si>
    <t xml:space="preserve">     学术交流活动</t>
  </si>
  <si>
    <t>2060705</t>
  </si>
  <si>
    <t xml:space="preserve">     科技馆站</t>
  </si>
  <si>
    <t>2060799</t>
  </si>
  <si>
    <t xml:space="preserve">     其他科学技术普及支出</t>
  </si>
  <si>
    <t>20608</t>
  </si>
  <si>
    <t xml:space="preserve">   科技交流与合作</t>
  </si>
  <si>
    <t>2060801</t>
  </si>
  <si>
    <t xml:space="preserve">     国际交流与合作</t>
  </si>
  <si>
    <t>2060802</t>
  </si>
  <si>
    <t xml:space="preserve">     重大科技合作项目</t>
  </si>
  <si>
    <t>2060899</t>
  </si>
  <si>
    <t xml:space="preserve">     其他科技交流与合作支出</t>
  </si>
  <si>
    <t>20609</t>
  </si>
  <si>
    <t xml:space="preserve">   科技重大项目</t>
  </si>
  <si>
    <t>2060901</t>
  </si>
  <si>
    <t xml:space="preserve">     科技重大专项</t>
  </si>
  <si>
    <t>2060902</t>
  </si>
  <si>
    <t xml:space="preserve">     重点研发计划</t>
  </si>
  <si>
    <t>2060999</t>
  </si>
  <si>
    <t xml:space="preserve">     其他科技重大项目</t>
  </si>
  <si>
    <t>20699</t>
  </si>
  <si>
    <t xml:space="preserve">   其他科学技术支出</t>
  </si>
  <si>
    <t>2069901</t>
  </si>
  <si>
    <t xml:space="preserve">     科技奖励</t>
  </si>
  <si>
    <t>2069902</t>
  </si>
  <si>
    <t xml:space="preserve">     核应急</t>
  </si>
  <si>
    <t>2069903</t>
  </si>
  <si>
    <t xml:space="preserve">     转制科研机构</t>
  </si>
  <si>
    <t>2069999</t>
  </si>
  <si>
    <t xml:space="preserve">     其他科学技术支出</t>
  </si>
  <si>
    <t>206A</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</si>
  <si>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</si>
  <si>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</si>
  <si>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</si>
  <si>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</si>
  <si>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</si>
  <si>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</si>
  <si>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</si>
  <si>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</si>
  <si>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</si>
  <si>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</si>
  <si>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</si>
  <si>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</si>
  <si>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</si>
  <si>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</si>
  <si>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</si>
  <si>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</si>
  <si>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</si>
  <si>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</si>
  <si>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 xml:space="preserve">     文化和旅游交流与合作</t>
  </si>
  <si>
    <t>2070111</t>
  </si>
  <si>
    <t xml:space="preserve">     文化创作与保护</t>
  </si>
  <si>
    <t>2070112</t>
  </si>
  <si>
    <t xml:space="preserve">     文化和旅游市场管理</t>
  </si>
  <si>
    <t>2070113</t>
  </si>
  <si>
    <t xml:space="preserve">     旅游宣传</t>
  </si>
  <si>
    <t>2070114</t>
  </si>
  <si>
    <t xml:space="preserve">     文化和旅游管理事务</t>
  </si>
  <si>
    <t>2070199</t>
  </si>
  <si>
    <t xml:space="preserve">     其他文化和旅游支出</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</si>
  <si>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</si>
  <si>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</si>
  <si>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</si>
  <si>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</si>
  <si>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</si>
  <si>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</si>
  <si>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</si>
  <si>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</si>
  <si>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</si>
  <si>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</si>
  <si>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</si>
  <si>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</si>
  <si>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</si>
  <si>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</si>
  <si>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</si>
  <si>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</si>
  <si>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</si>
  <si>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</si>
  <si>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</si>
  <si>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</si>
  <si>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</si>
  <si>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</si>
  <si>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2070306</t>
  </si>
  <si>
    <t xml:space="preserve">     体育训练</t>
  </si>
  <si>
    <t>2070307</t>
  </si>
  <si>
    <t xml:space="preserve">     体育场馆</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</si>
  <si>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</si>
  <si>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</si>
  <si>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</si>
  <si>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</si>
  <si>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</si>
  <si>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</si>
  <si>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</si>
  <si>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</si>
  <si>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</si>
  <si>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</si>
  <si>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</si>
  <si>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</si>
  <si>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</si>
  <si>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</si>
  <si>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 xml:space="preserve">     出版发行</t>
  </si>
  <si>
    <t>2070606</t>
  </si>
  <si>
    <t xml:space="preserve">     版权管理</t>
  </si>
  <si>
    <t>2070607</t>
  </si>
  <si>
    <t xml:space="preserve">     电影</t>
  </si>
  <si>
    <t>2070699</t>
  </si>
  <si>
    <t xml:space="preserve">     其他新闻出版电影支出</t>
  </si>
  <si>
    <t>20708</t>
  </si>
  <si>
    <t xml:space="preserve">   广播电视</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</si>
  <si>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</si>
  <si>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</si>
  <si>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</si>
  <si>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</si>
  <si>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</si>
  <si>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</si>
  <si>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</si>
  <si>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</si>
  <si>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</si>
  <si>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</si>
  <si>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</si>
  <si>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</si>
  <si>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</si>
  <si>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</si>
  <si>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</si>
  <si>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</si>
  <si>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</si>
  <si>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</si>
  <si>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</si>
  <si>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</si>
  <si>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</si>
  <si>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</si>
  <si>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</si>
  <si>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207A</t>
  </si>
  <si>
    <t>20801</t>
  </si>
  <si>
    <t xml:space="preserve">   人力资源和社会保障管理事务</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</si>
  <si>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</si>
  <si>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</si>
  <si>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</si>
  <si>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</si>
  <si>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</si>
  <si>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</si>
  <si>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</si>
  <si>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</si>
  <si>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</si>
  <si>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</si>
  <si>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</si>
  <si>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</si>
  <si>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</si>
  <si>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</si>
  <si>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</si>
  <si>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</si>
  <si>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</si>
  <si>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</si>
  <si>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</si>
  <si>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</si>
  <si>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</si>
  <si>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</si>
  <si>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</si>
  <si>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</si>
  <si>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</si>
  <si>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</si>
  <si>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</si>
  <si>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</si>
  <si>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</si>
  <si>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</si>
  <si>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</si>
  <si>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</si>
  <si>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</si>
  <si>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</si>
  <si>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</si>
  <si>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</si>
  <si>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</si>
  <si>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</si>
  <si>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</si>
  <si>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</si>
  <si>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</si>
  <si>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</si>
  <si>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</si>
  <si>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</si>
  <si>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</si>
  <si>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</si>
  <si>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</si>
  <si>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</si>
  <si>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</si>
  <si>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</si>
  <si>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</si>
  <si>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2080507</t>
  </si>
  <si>
    <t xml:space="preserve">     对机关事业单位基本养老保险基金的补助</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</si>
  <si>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</si>
  <si>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</si>
  <si>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</si>
  <si>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</si>
  <si>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</si>
  <si>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</si>
  <si>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</si>
  <si>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</si>
  <si>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</si>
  <si>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</si>
  <si>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</si>
  <si>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</si>
  <si>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</si>
  <si>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</si>
  <si>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</si>
  <si>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</si>
  <si>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</si>
  <si>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</si>
  <si>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</si>
  <si>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</si>
  <si>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</si>
  <si>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</si>
  <si>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</si>
  <si>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</si>
  <si>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</si>
  <si>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</si>
  <si>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</si>
  <si>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</si>
  <si>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</si>
  <si>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</si>
  <si>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</si>
  <si>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</si>
  <si>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</si>
  <si>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</si>
  <si>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</si>
  <si>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</si>
  <si>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</si>
  <si>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</si>
  <si>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</si>
  <si>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</si>
  <si>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</si>
  <si>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</si>
  <si>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</si>
  <si>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</si>
  <si>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</si>
  <si>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</si>
  <si>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</si>
  <si>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</si>
  <si>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</si>
  <si>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</si>
  <si>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</si>
  <si>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</si>
  <si>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</si>
  <si>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</si>
  <si>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</si>
  <si>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</si>
  <si>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</si>
  <si>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</si>
  <si>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</si>
  <si>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</si>
  <si>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</si>
  <si>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</si>
  <si>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</si>
  <si>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</si>
  <si>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</si>
  <si>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</si>
  <si>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</si>
  <si>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</si>
  <si>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</si>
  <si>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</si>
  <si>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</si>
  <si>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</si>
  <si>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</si>
  <si>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</si>
  <si>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</si>
  <si>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</si>
  <si>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</si>
  <si>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</si>
  <si>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</si>
  <si>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</si>
  <si>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</si>
  <si>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</si>
  <si>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</si>
  <si>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</si>
  <si>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</si>
  <si>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</si>
  <si>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</si>
  <si>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</si>
  <si>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</si>
  <si>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</si>
  <si>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</si>
  <si>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</si>
  <si>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20816</t>
  </si>
  <si>
    <t xml:space="preserve">   红十字事业</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</si>
  <si>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</si>
  <si>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</si>
  <si>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</si>
  <si>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</si>
  <si>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</si>
  <si>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</si>
  <si>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</si>
  <si>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</si>
  <si>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</si>
  <si>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</si>
  <si>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</si>
  <si>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</si>
  <si>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</si>
  <si>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</si>
  <si>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</si>
  <si>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</si>
  <si>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</si>
  <si>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</si>
  <si>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</si>
  <si>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</si>
  <si>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</si>
  <si>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</si>
  <si>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</si>
  <si>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</si>
  <si>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</si>
  <si>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</si>
  <si>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</si>
  <si>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</si>
  <si>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</si>
  <si>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</si>
  <si>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</si>
  <si>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</si>
  <si>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</si>
  <si>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</si>
  <si>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</si>
  <si>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</si>
  <si>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</si>
  <si>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</si>
  <si>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</si>
  <si>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</si>
  <si>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</si>
  <si>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</si>
  <si>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</si>
  <si>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</si>
  <si>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</si>
  <si>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</si>
  <si>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</si>
  <si>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</si>
  <si>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</si>
  <si>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</si>
  <si>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</si>
  <si>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</si>
  <si>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</si>
  <si>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</si>
  <si>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</si>
  <si>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</si>
  <si>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</si>
  <si>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</si>
  <si>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</si>
  <si>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</si>
  <si>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</si>
  <si>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</si>
  <si>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</si>
  <si>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</si>
  <si>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 xml:space="preserve">     其他退役军人事务管理支出</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</si>
  <si>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</si>
  <si>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</si>
  <si>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</si>
  <si>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</si>
  <si>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</si>
  <si>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</si>
  <si>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</si>
  <si>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</si>
  <si>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 xml:space="preserve">      其他社会保障和就业支出</t>
  </si>
  <si>
    <t>208A</t>
  </si>
  <si>
    <t>208B</t>
  </si>
  <si>
    <t>区对下一般性转移支付补助（基本养老保险和低保）</t>
  </si>
  <si>
    <t>21001</t>
  </si>
  <si>
    <t xml:space="preserve">   卫生健康管理事务</t>
  </si>
  <si>
    <t>2100101</t>
  </si>
  <si>
    <t>2100102</t>
  </si>
  <si>
    <t>2100103</t>
  </si>
  <si>
    <t>2100199</t>
  </si>
  <si>
    <t xml:space="preserve">     其他卫生健康管理事务支出</t>
  </si>
  <si>
    <t>21002</t>
  </si>
  <si>
    <t xml:space="preserve">   公立医院</t>
  </si>
  <si>
    <t>2100201</t>
  </si>
  <si>
    <t xml:space="preserve">     综合医院</t>
  </si>
  <si>
    <t>2100202</t>
  </si>
  <si>
    <t xml:space="preserve">     中医（民族）医院</t>
  </si>
  <si>
    <t>2100203</t>
  </si>
  <si>
    <t xml:space="preserve">     传染病医院</t>
  </si>
  <si>
    <t>2100204</t>
  </si>
  <si>
    <t xml:space="preserve">     职业病防治医院</t>
  </si>
  <si>
    <t>2100205</t>
  </si>
  <si>
    <t xml:space="preserve">     精神病医院</t>
  </si>
  <si>
    <t>2100206</t>
  </si>
  <si>
    <t xml:space="preserve">     妇幼保健医院</t>
  </si>
  <si>
    <t>2100207</t>
  </si>
  <si>
    <t xml:space="preserve">     儿童医院</t>
  </si>
  <si>
    <t>2100208</t>
  </si>
  <si>
    <t xml:space="preserve">     其他专科医院</t>
  </si>
  <si>
    <t>2100209</t>
  </si>
  <si>
    <t xml:space="preserve">     福利医院</t>
  </si>
  <si>
    <t>2100210</t>
  </si>
  <si>
    <t xml:space="preserve">     行业医院</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</si>
  <si>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</si>
  <si>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</si>
  <si>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</si>
  <si>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</si>
  <si>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</si>
  <si>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</si>
  <si>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</si>
  <si>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</si>
  <si>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</si>
  <si>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</si>
  <si>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</si>
  <si>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</si>
  <si>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</si>
  <si>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</si>
  <si>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</si>
  <si>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</si>
  <si>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</si>
  <si>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</si>
  <si>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</si>
  <si>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</si>
  <si>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</si>
  <si>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</si>
  <si>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</si>
  <si>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</si>
  <si>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</si>
  <si>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</si>
  <si>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</si>
  <si>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</si>
  <si>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</si>
  <si>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</si>
  <si>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</si>
  <si>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</si>
  <si>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</si>
  <si>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</si>
  <si>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</si>
  <si>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</si>
  <si>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</si>
  <si>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</si>
  <si>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</si>
  <si>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</si>
  <si>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</si>
  <si>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</si>
  <si>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</si>
  <si>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</si>
  <si>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</si>
  <si>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</si>
  <si>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</si>
  <si>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</si>
  <si>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</si>
  <si>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</si>
  <si>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</si>
  <si>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</si>
  <si>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</si>
  <si>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</si>
  <si>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</si>
  <si>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</si>
  <si>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</si>
  <si>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</si>
  <si>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</si>
  <si>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</si>
  <si>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</si>
  <si>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</si>
  <si>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21012</t>
  </si>
  <si>
    <t xml:space="preserve">   财政对基本医疗保险基金的补助</t>
  </si>
  <si>
    <t>2101201</t>
  </si>
  <si>
    <t xml:space="preserve">     财政对职工基本医疗保险基金的补助</t>
  </si>
  <si>
    <t>2101202</t>
  </si>
  <si>
    <t xml:space="preserve">     财政对城乡居民基本医疗保险基金的补助</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</si>
  <si>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</si>
  <si>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</si>
  <si>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</si>
  <si>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</si>
  <si>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</si>
  <si>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</si>
  <si>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</si>
  <si>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</si>
  <si>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</si>
  <si>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</si>
  <si>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</si>
  <si>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</si>
  <si>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</si>
  <si>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</si>
  <si>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</si>
  <si>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</si>
  <si>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</si>
  <si>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</si>
  <si>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</si>
  <si>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</si>
  <si>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</si>
  <si>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</si>
  <si>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</si>
  <si>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</si>
  <si>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</si>
  <si>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</si>
  <si>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</si>
  <si>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</si>
  <si>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</si>
  <si>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</si>
  <si>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</si>
  <si>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</si>
  <si>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</si>
  <si>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21017</t>
  </si>
  <si>
    <t xml:space="preserve">    中医药事务</t>
  </si>
  <si>
    <t xml:space="preserve">2101799 </t>
  </si>
  <si>
    <t xml:space="preserve">      其他中医药事务支出</t>
  </si>
  <si>
    <t>21099</t>
  </si>
  <si>
    <t xml:space="preserve">   其他卫生健康支出</t>
  </si>
  <si>
    <t xml:space="preserve">     其他卫生健康支出</t>
  </si>
  <si>
    <t>210A</t>
  </si>
  <si>
    <t>210B</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</si>
  <si>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</si>
  <si>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</si>
  <si>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</si>
  <si>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</si>
  <si>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</si>
  <si>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</si>
  <si>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</si>
  <si>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</si>
  <si>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</si>
  <si>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</si>
  <si>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</si>
  <si>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</si>
  <si>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</si>
  <si>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</si>
  <si>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</si>
  <si>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</si>
  <si>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</si>
  <si>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</si>
  <si>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</si>
  <si>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</si>
  <si>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</si>
  <si>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</si>
  <si>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</si>
  <si>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</si>
  <si>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</si>
  <si>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</si>
  <si>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</si>
  <si>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</si>
  <si>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</si>
  <si>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</si>
  <si>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</si>
  <si>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</si>
  <si>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</si>
  <si>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</si>
  <si>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</si>
  <si>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</si>
  <si>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</si>
  <si>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</si>
  <si>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</si>
  <si>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</si>
  <si>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</si>
  <si>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</si>
  <si>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</si>
  <si>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</si>
  <si>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</si>
  <si>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</si>
  <si>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</si>
  <si>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</si>
  <si>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</si>
  <si>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</si>
  <si>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</si>
  <si>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</si>
  <si>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</si>
  <si>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</si>
  <si>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</si>
  <si>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</si>
  <si>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</si>
  <si>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</si>
  <si>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</si>
  <si>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</si>
  <si>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</si>
  <si>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</si>
  <si>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</si>
  <si>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</si>
  <si>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</si>
  <si>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</si>
  <si>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</si>
  <si>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</si>
  <si>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</si>
  <si>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</si>
  <si>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</si>
  <si>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</si>
  <si>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</si>
  <si>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</si>
  <si>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</si>
  <si>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</si>
  <si>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</si>
  <si>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</si>
  <si>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</si>
  <si>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</si>
  <si>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</si>
  <si>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</si>
  <si>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</si>
  <si>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</si>
  <si>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</si>
  <si>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</si>
  <si>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</si>
  <si>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</si>
  <si>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</si>
  <si>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</si>
  <si>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</si>
  <si>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</si>
  <si>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</si>
  <si>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</si>
  <si>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</si>
  <si>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</si>
  <si>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</si>
  <si>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</si>
  <si>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 xml:space="preserve">   污染减排</t>
  </si>
  <si>
    <t>2111101</t>
  </si>
  <si>
    <t xml:space="preserve">     生态环境监测与信息</t>
  </si>
  <si>
    <t>2111102</t>
  </si>
  <si>
    <t xml:space="preserve">     生态环境执法监察</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</si>
  <si>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</si>
  <si>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</si>
  <si>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</si>
  <si>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</si>
  <si>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</si>
  <si>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</si>
  <si>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</si>
  <si>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</si>
  <si>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</si>
  <si>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</si>
  <si>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</si>
  <si>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</si>
  <si>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</si>
  <si>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</si>
  <si>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</si>
  <si>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 xml:space="preserve">   能源管理事务</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</si>
  <si>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</si>
  <si>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</si>
  <si>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</si>
  <si>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</si>
  <si>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</si>
  <si>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</si>
  <si>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</si>
  <si>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</si>
  <si>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</si>
  <si>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</si>
  <si>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</si>
  <si>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</si>
  <si>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</si>
  <si>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</si>
  <si>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</si>
  <si>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</si>
  <si>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</si>
  <si>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</si>
  <si>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</si>
  <si>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</si>
  <si>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</si>
  <si>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</si>
  <si>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</si>
  <si>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</si>
  <si>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</si>
  <si>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</si>
  <si>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 xml:space="preserve">     其他节能环保支出</t>
  </si>
  <si>
    <t>211A</t>
  </si>
  <si>
    <t>21201</t>
  </si>
  <si>
    <t xml:space="preserve">   城乡社区管理事务</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</si>
  <si>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</si>
  <si>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</si>
  <si>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</si>
  <si>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</si>
  <si>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</si>
  <si>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</si>
  <si>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</si>
  <si>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</si>
  <si>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</si>
  <si>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</si>
  <si>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</si>
  <si>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</si>
  <si>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</si>
  <si>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</si>
  <si>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</si>
  <si>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</si>
  <si>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</si>
  <si>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</si>
  <si>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</si>
  <si>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</si>
  <si>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</si>
  <si>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</si>
  <si>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</si>
  <si>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</si>
  <si>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</si>
  <si>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</si>
  <si>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</si>
  <si>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</si>
  <si>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 xml:space="preserve">     城乡社区环境卫生</t>
  </si>
  <si>
    <t>21206</t>
  </si>
  <si>
    <t xml:space="preserve">   建设市场管理与监督</t>
  </si>
  <si>
    <t xml:space="preserve">     建设市场管理与监督</t>
  </si>
  <si>
    <t>21299</t>
  </si>
  <si>
    <t xml:space="preserve">   其他城乡社区支出</t>
  </si>
  <si>
    <t xml:space="preserve">     其他城乡社区支出</t>
  </si>
  <si>
    <t>212A</t>
  </si>
  <si>
    <t>21301</t>
  </si>
  <si>
    <t xml:space="preserve">   农业农村</t>
  </si>
  <si>
    <t>2130101</t>
  </si>
  <si>
    <t>2130102</t>
  </si>
  <si>
    <t>2130103</t>
  </si>
  <si>
    <t>2130104</t>
  </si>
  <si>
    <t>2130105</t>
  </si>
  <si>
    <t xml:space="preserve">     农垦运行</t>
  </si>
  <si>
    <t>2130106</t>
  </si>
  <si>
    <t xml:space="preserve">     科技转化与推广服务</t>
  </si>
  <si>
    <t>2130108</t>
  </si>
  <si>
    <t xml:space="preserve">     病虫害控制</t>
  </si>
  <si>
    <t>2130109</t>
  </si>
  <si>
    <t xml:space="preserve">     农产品质量安全</t>
  </si>
  <si>
    <t>2130110</t>
  </si>
  <si>
    <t xml:space="preserve">     执法监管</t>
  </si>
  <si>
    <t>2130111</t>
  </si>
  <si>
    <t xml:space="preserve">     统计监测与信息服务</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</si>
  <si>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</si>
  <si>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</si>
  <si>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</si>
  <si>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</si>
  <si>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</si>
  <si>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</si>
  <si>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</si>
  <si>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</si>
  <si>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</si>
  <si>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</si>
  <si>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</si>
  <si>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</si>
  <si>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</si>
  <si>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</si>
  <si>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</si>
  <si>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</si>
  <si>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</si>
  <si>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</si>
  <si>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</si>
  <si>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</si>
  <si>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</si>
  <si>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</si>
  <si>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</si>
  <si>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</si>
  <si>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</si>
  <si>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</si>
  <si>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</si>
  <si>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</si>
  <si>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</si>
  <si>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</si>
  <si>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</si>
  <si>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</si>
  <si>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</si>
  <si>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</si>
  <si>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</si>
  <si>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</si>
  <si>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</si>
  <si>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</si>
  <si>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</si>
  <si>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</si>
  <si>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</si>
  <si>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</si>
  <si>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</si>
  <si>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</si>
  <si>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</si>
  <si>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</si>
  <si>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</si>
  <si>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</si>
  <si>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</si>
  <si>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</si>
  <si>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</si>
  <si>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</si>
  <si>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</si>
  <si>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</si>
  <si>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</si>
  <si>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</si>
  <si>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</si>
  <si>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</si>
  <si>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</si>
  <si>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</si>
  <si>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</si>
  <si>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</si>
  <si>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</si>
  <si>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</si>
  <si>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</si>
  <si>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</si>
  <si>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</si>
  <si>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</si>
  <si>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</si>
  <si>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</si>
  <si>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</si>
  <si>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</si>
  <si>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 xml:space="preserve">     草原管理</t>
  </si>
  <si>
    <t>2130237</t>
  </si>
  <si>
    <t>2130299</t>
  </si>
  <si>
    <t xml:space="preserve">     其他林业和草原支出</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</si>
  <si>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</si>
  <si>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</si>
  <si>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</si>
  <si>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</si>
  <si>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</si>
  <si>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</si>
  <si>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</si>
  <si>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</si>
  <si>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</si>
  <si>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</si>
  <si>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</si>
  <si>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</si>
  <si>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</si>
  <si>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</si>
  <si>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</si>
  <si>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</si>
  <si>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</si>
  <si>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</si>
  <si>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</si>
  <si>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</si>
  <si>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</si>
  <si>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</si>
  <si>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</si>
  <si>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</si>
  <si>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</si>
  <si>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</si>
  <si>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</si>
  <si>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</si>
  <si>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</si>
  <si>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</si>
  <si>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</si>
  <si>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</si>
  <si>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</si>
  <si>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</si>
  <si>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</si>
  <si>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</si>
  <si>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</si>
  <si>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</si>
  <si>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</si>
  <si>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</si>
  <si>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</si>
  <si>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</si>
  <si>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</si>
  <si>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</si>
  <si>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</si>
  <si>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</si>
  <si>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</si>
  <si>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</si>
  <si>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</si>
  <si>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</si>
  <si>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</si>
  <si>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</si>
  <si>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21305</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</si>
  <si>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</si>
  <si>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</si>
  <si>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</si>
  <si>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</si>
  <si>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</si>
  <si>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</si>
  <si>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</si>
  <si>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</si>
  <si>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</si>
  <si>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</si>
  <si>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</si>
  <si>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</si>
  <si>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</si>
  <si>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</si>
  <si>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</si>
  <si>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 xml:space="preserve">     扶贫事业机构</t>
  </si>
  <si>
    <t>2130599</t>
  </si>
  <si>
    <t xml:space="preserve">     其他扶贫支出</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</si>
  <si>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</si>
  <si>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</si>
  <si>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</si>
  <si>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</si>
  <si>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</si>
  <si>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</si>
  <si>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</si>
  <si>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</si>
  <si>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</si>
  <si>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</si>
  <si>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</si>
  <si>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</si>
  <si>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</si>
  <si>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</si>
  <si>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</si>
  <si>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</si>
  <si>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</si>
  <si>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</si>
  <si>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</si>
  <si>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</si>
  <si>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</si>
  <si>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</si>
  <si>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</si>
  <si>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</si>
  <si>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</si>
  <si>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</si>
  <si>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</si>
  <si>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</si>
  <si>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</si>
  <si>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</si>
  <si>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</si>
  <si>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</si>
  <si>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</si>
  <si>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</si>
  <si>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</si>
  <si>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</si>
  <si>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</si>
  <si>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</si>
  <si>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</si>
  <si>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</si>
  <si>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213A</t>
  </si>
  <si>
    <t>213B</t>
  </si>
  <si>
    <t>区对下一般性转移支付补助（农村综合改革）</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</si>
  <si>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</si>
  <si>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</si>
  <si>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</si>
  <si>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</si>
  <si>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</si>
  <si>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</si>
  <si>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</si>
  <si>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</si>
  <si>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</si>
  <si>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</si>
  <si>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</si>
  <si>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</si>
  <si>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</si>
  <si>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</si>
  <si>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</si>
  <si>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</si>
  <si>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</si>
  <si>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</si>
  <si>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</si>
  <si>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</si>
  <si>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</si>
  <si>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</si>
  <si>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</si>
  <si>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</si>
  <si>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</si>
  <si>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</si>
  <si>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</si>
  <si>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</si>
  <si>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</si>
  <si>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</si>
  <si>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</si>
  <si>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</si>
  <si>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</si>
  <si>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</si>
  <si>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</si>
  <si>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</si>
  <si>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</si>
  <si>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</si>
  <si>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</si>
  <si>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</si>
  <si>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</si>
  <si>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</si>
  <si>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</si>
  <si>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</si>
  <si>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</si>
  <si>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</si>
  <si>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</si>
  <si>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</si>
  <si>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</si>
  <si>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</si>
  <si>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</si>
  <si>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</si>
  <si>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</si>
  <si>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</si>
  <si>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</si>
  <si>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</si>
  <si>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</si>
  <si>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</si>
  <si>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</si>
  <si>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</si>
  <si>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</si>
  <si>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</si>
  <si>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</si>
  <si>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</si>
  <si>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</si>
  <si>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</si>
  <si>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</si>
  <si>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</si>
  <si>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</si>
  <si>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</si>
  <si>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</si>
  <si>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</si>
  <si>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</si>
  <si>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</si>
  <si>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</si>
  <si>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</si>
  <si>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</si>
  <si>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</si>
  <si>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</si>
  <si>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</si>
  <si>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</si>
  <si>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</si>
  <si>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</si>
  <si>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</si>
  <si>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</si>
  <si>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</si>
  <si>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</si>
  <si>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</si>
  <si>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</si>
  <si>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</si>
  <si>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</si>
  <si>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</si>
  <si>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</si>
  <si>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</si>
  <si>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</si>
  <si>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</si>
  <si>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</si>
  <si>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</si>
  <si>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</si>
  <si>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</si>
  <si>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</si>
  <si>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</si>
  <si>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</si>
  <si>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</si>
  <si>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</si>
  <si>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</si>
  <si>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</si>
  <si>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21499</t>
  </si>
  <si>
    <t xml:space="preserve">   其他交通运输支出</t>
  </si>
  <si>
    <t>2149901</t>
  </si>
  <si>
    <t xml:space="preserve">     公共交通运营补助</t>
  </si>
  <si>
    <t>2149999</t>
  </si>
  <si>
    <t xml:space="preserve">     其他交通运输支出</t>
  </si>
  <si>
    <t>214A</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</si>
  <si>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</si>
  <si>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</si>
  <si>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</si>
  <si>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</si>
  <si>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</si>
  <si>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</si>
  <si>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</si>
  <si>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</si>
  <si>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</si>
  <si>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</si>
  <si>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</si>
  <si>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</si>
  <si>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</si>
  <si>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</si>
  <si>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</si>
  <si>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</si>
  <si>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</si>
  <si>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</si>
  <si>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</si>
  <si>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</si>
  <si>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</si>
  <si>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</si>
  <si>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</si>
  <si>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</si>
  <si>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</si>
  <si>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</si>
  <si>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</si>
  <si>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</si>
  <si>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</si>
  <si>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</si>
  <si>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</si>
  <si>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</si>
  <si>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</si>
  <si>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</si>
  <si>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</si>
  <si>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</si>
  <si>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</si>
  <si>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</si>
  <si>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</si>
  <si>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</si>
  <si>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</si>
  <si>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</si>
  <si>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</si>
  <si>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</si>
  <si>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</si>
  <si>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</si>
  <si>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</si>
  <si>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</si>
  <si>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</si>
  <si>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</si>
  <si>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</si>
  <si>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</si>
  <si>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</si>
  <si>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</si>
  <si>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</si>
  <si>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</si>
  <si>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</si>
  <si>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</si>
  <si>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</si>
  <si>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</si>
  <si>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</si>
  <si>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</si>
  <si>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</si>
  <si>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</si>
  <si>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</si>
  <si>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</si>
  <si>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</si>
  <si>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</si>
  <si>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</si>
  <si>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</si>
  <si>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</si>
  <si>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</si>
  <si>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</si>
  <si>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</si>
  <si>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</si>
  <si>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</si>
  <si>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</si>
  <si>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</si>
  <si>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</si>
  <si>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</si>
  <si>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</si>
  <si>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</si>
  <si>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</si>
  <si>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</si>
  <si>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</si>
  <si>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</si>
  <si>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</si>
  <si>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</si>
  <si>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</si>
  <si>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</si>
  <si>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</si>
  <si>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</si>
  <si>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</si>
  <si>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</si>
  <si>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</si>
  <si>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</si>
  <si>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</si>
  <si>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</si>
  <si>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</si>
  <si>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</si>
  <si>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</si>
  <si>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</si>
  <si>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</si>
  <si>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</si>
  <si>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</si>
  <si>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</si>
  <si>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</si>
  <si>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</si>
  <si>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</si>
  <si>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</si>
  <si>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</si>
  <si>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</si>
  <si>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</si>
  <si>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</si>
  <si>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215A</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</si>
  <si>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</si>
  <si>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</si>
  <si>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</si>
  <si>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</si>
  <si>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</si>
  <si>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</si>
  <si>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</si>
  <si>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</si>
  <si>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</si>
  <si>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</si>
  <si>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</si>
  <si>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</si>
  <si>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</si>
  <si>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</si>
  <si>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</si>
  <si>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</si>
  <si>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</si>
  <si>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</si>
  <si>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</si>
  <si>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</si>
  <si>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</si>
  <si>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</si>
  <si>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</si>
  <si>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</si>
  <si>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</si>
  <si>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</si>
  <si>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</si>
  <si>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</si>
  <si>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</si>
  <si>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</si>
  <si>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</si>
  <si>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216A</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</si>
  <si>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</si>
  <si>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</si>
  <si>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</si>
  <si>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</si>
  <si>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</si>
  <si>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</si>
  <si>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</si>
  <si>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</si>
  <si>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</si>
  <si>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</si>
  <si>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</si>
  <si>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</si>
  <si>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</si>
  <si>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</si>
  <si>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</si>
  <si>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</si>
  <si>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</si>
  <si>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</si>
  <si>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</si>
  <si>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</si>
  <si>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</si>
  <si>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</si>
  <si>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</si>
  <si>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</si>
  <si>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</si>
  <si>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</si>
  <si>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</si>
  <si>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</si>
  <si>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</si>
  <si>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</si>
  <si>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</si>
  <si>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</si>
  <si>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</si>
  <si>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</si>
  <si>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</si>
  <si>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217A</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</si>
  <si>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</si>
  <si>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</si>
  <si>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</si>
  <si>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</si>
  <si>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</si>
  <si>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</si>
  <si>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</si>
  <si>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</si>
  <si>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</si>
  <si>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</si>
  <si>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</si>
  <si>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</si>
  <si>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</si>
  <si>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</si>
  <si>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</si>
  <si>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</si>
  <si>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</si>
  <si>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</si>
  <si>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</si>
  <si>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</si>
  <si>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</si>
  <si>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</si>
  <si>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</si>
  <si>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</si>
  <si>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</si>
  <si>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</si>
  <si>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</si>
  <si>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</si>
  <si>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</si>
  <si>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</si>
  <si>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</si>
  <si>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</si>
  <si>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</si>
  <si>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</si>
  <si>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</si>
  <si>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</si>
  <si>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</si>
  <si>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</si>
  <si>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</si>
  <si>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</si>
  <si>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</si>
  <si>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</si>
  <si>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</si>
  <si>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</si>
  <si>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</si>
  <si>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</si>
  <si>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</si>
  <si>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</si>
  <si>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</si>
  <si>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</si>
  <si>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</si>
  <si>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</si>
  <si>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</si>
  <si>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</si>
  <si>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</si>
  <si>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</si>
  <si>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</si>
  <si>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</si>
  <si>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</si>
  <si>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</si>
  <si>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</si>
  <si>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</si>
  <si>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</si>
  <si>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</si>
  <si>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</si>
  <si>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</si>
  <si>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</si>
  <si>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 xml:space="preserve">     其他自然资源事务支出</t>
  </si>
  <si>
    <t>22005</t>
  </si>
  <si>
    <t xml:space="preserve">   气象事务</t>
  </si>
  <si>
    <t>2200501</t>
  </si>
  <si>
    <t>2200502</t>
  </si>
  <si>
    <t>2200503</t>
  </si>
  <si>
    <t>2200504</t>
  </si>
  <si>
    <t xml:space="preserve">     气象事业机构</t>
  </si>
  <si>
    <t>2200506</t>
  </si>
  <si>
    <t xml:space="preserve">     气象探测</t>
  </si>
  <si>
    <t>2200507</t>
  </si>
  <si>
    <t xml:space="preserve">     气象信息传输及管理</t>
  </si>
  <si>
    <t>2200508</t>
  </si>
  <si>
    <t xml:space="preserve">     气象预报预测</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</si>
  <si>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</si>
  <si>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</si>
  <si>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</si>
  <si>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</si>
  <si>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</si>
  <si>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</si>
  <si>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</si>
  <si>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</si>
  <si>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</si>
  <si>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</si>
  <si>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</si>
  <si>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</si>
  <si>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</si>
  <si>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</si>
  <si>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</si>
  <si>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 xml:space="preserve">   其他自然资源海洋气象等支出</t>
  </si>
  <si>
    <t xml:space="preserve">     其他自然资源海洋气象等支出</t>
  </si>
  <si>
    <t>220A</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</si>
  <si>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</si>
  <si>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</si>
  <si>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</si>
  <si>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</si>
  <si>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</si>
  <si>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</si>
  <si>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</si>
  <si>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</si>
  <si>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</si>
  <si>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</si>
  <si>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</si>
  <si>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</si>
  <si>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</si>
  <si>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</si>
  <si>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</si>
  <si>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</si>
  <si>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</si>
  <si>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</si>
  <si>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</si>
  <si>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</si>
  <si>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</si>
  <si>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</si>
  <si>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</si>
  <si>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</si>
  <si>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</si>
  <si>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</si>
  <si>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</si>
  <si>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</si>
  <si>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</si>
  <si>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 xml:space="preserve">     购房补贴</t>
  </si>
  <si>
    <t>22103</t>
  </si>
  <si>
    <t xml:space="preserve">   城乡社区住宅</t>
  </si>
  <si>
    <t>2210301</t>
  </si>
  <si>
    <t xml:space="preserve">     公有住房建设和维修改造支出</t>
  </si>
  <si>
    <t>2210302</t>
  </si>
  <si>
    <t xml:space="preserve">     住房公积金管理</t>
  </si>
  <si>
    <t>2210399</t>
  </si>
  <si>
    <t xml:space="preserve">     其他城乡社区住宅支出</t>
  </si>
  <si>
    <t>221A</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</si>
  <si>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</si>
  <si>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</si>
  <si>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</si>
  <si>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</si>
  <si>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</si>
  <si>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</si>
  <si>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</si>
  <si>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</si>
  <si>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</si>
  <si>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</si>
  <si>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</si>
  <si>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</si>
  <si>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</si>
  <si>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</si>
  <si>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</si>
  <si>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</si>
  <si>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</si>
  <si>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</si>
  <si>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</si>
  <si>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</si>
  <si>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</si>
  <si>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</si>
  <si>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</si>
  <si>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</si>
  <si>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</si>
  <si>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</si>
  <si>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</si>
  <si>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</si>
  <si>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</si>
  <si>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</si>
  <si>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</si>
  <si>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</si>
  <si>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</si>
  <si>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</si>
  <si>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</si>
  <si>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</si>
  <si>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</si>
  <si>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</si>
  <si>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</si>
  <si>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</si>
  <si>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</si>
  <si>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</si>
  <si>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</si>
  <si>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</si>
  <si>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</si>
  <si>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</si>
  <si>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</si>
  <si>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</si>
  <si>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</si>
  <si>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</si>
  <si>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</si>
  <si>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</si>
  <si>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</si>
  <si>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</si>
  <si>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</si>
  <si>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</si>
  <si>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</si>
  <si>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</si>
  <si>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</si>
  <si>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</si>
  <si>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</si>
  <si>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</si>
  <si>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</si>
  <si>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</si>
  <si>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</si>
  <si>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</si>
  <si>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</si>
  <si>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</si>
  <si>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</si>
  <si>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</si>
  <si>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</si>
  <si>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</si>
  <si>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</si>
  <si>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</si>
  <si>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</si>
  <si>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</si>
  <si>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</si>
  <si>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</si>
  <si>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</si>
  <si>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</si>
  <si>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</si>
  <si>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</si>
  <si>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</si>
  <si>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</si>
  <si>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</si>
  <si>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</si>
  <si>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</si>
  <si>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</si>
  <si>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</si>
  <si>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</si>
  <si>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</si>
  <si>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</si>
  <si>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</si>
  <si>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</si>
  <si>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</si>
  <si>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 xml:space="preserve">     食盐储备</t>
  </si>
  <si>
    <t>2220510</t>
  </si>
  <si>
    <t xml:space="preserve">     战略物资储备</t>
  </si>
  <si>
    <t xml:space="preserve">     应急物资储备</t>
  </si>
  <si>
    <t>2220599</t>
  </si>
  <si>
    <t xml:space="preserve">     其他重要商品储备支出</t>
  </si>
  <si>
    <t>222A</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</si>
  <si>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</si>
  <si>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</si>
  <si>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</si>
  <si>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</si>
  <si>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</si>
  <si>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</si>
  <si>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</si>
  <si>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</si>
  <si>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</si>
  <si>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</si>
  <si>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</si>
  <si>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</si>
  <si>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</si>
  <si>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</si>
  <si>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</si>
  <si>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</si>
  <si>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</si>
  <si>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</si>
  <si>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</si>
  <si>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</si>
  <si>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</si>
  <si>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</si>
  <si>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</si>
  <si>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</si>
  <si>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</si>
  <si>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2240204</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</si>
  <si>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</si>
  <si>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</si>
  <si>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</si>
  <si>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</si>
  <si>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</si>
  <si>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</si>
  <si>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</si>
  <si>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</si>
  <si>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</si>
  <si>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</si>
  <si>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</si>
  <si>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 xml:space="preserve">     其他森林消防事务支出</t>
  </si>
  <si>
    <t>22404</t>
  </si>
  <si>
    <t xml:space="preserve">   煤矿安全</t>
  </si>
  <si>
    <t>2240401</t>
  </si>
  <si>
    <t>2240402</t>
  </si>
  <si>
    <t>2240403</t>
  </si>
  <si>
    <t>2240404</t>
  </si>
  <si>
    <t xml:space="preserve">     煤矿安全监察事务</t>
  </si>
  <si>
    <t>2240405</t>
  </si>
  <si>
    <t xml:space="preserve">     煤矿应急救援事务</t>
  </si>
  <si>
    <t>2240450</t>
  </si>
  <si>
    <t>2240499</t>
  </si>
  <si>
    <t xml:space="preserve">     其他煤矿安全支出</t>
  </si>
  <si>
    <t>22405</t>
  </si>
  <si>
    <t xml:space="preserve">   地震事务</t>
  </si>
  <si>
    <t>2240501</t>
  </si>
  <si>
    <t>2240502</t>
  </si>
  <si>
    <t>2240503</t>
  </si>
  <si>
    <t>2240504</t>
  </si>
  <si>
    <t xml:space="preserve">     地震监测</t>
  </si>
  <si>
    <t>2240505</t>
  </si>
  <si>
    <t xml:space="preserve">     地震预测预报</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</si>
  <si>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</si>
  <si>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</si>
  <si>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</si>
  <si>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</si>
  <si>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</si>
  <si>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</si>
  <si>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</si>
  <si>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</si>
  <si>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</si>
  <si>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</si>
  <si>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</si>
  <si>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</si>
  <si>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</si>
  <si>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</si>
  <si>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</si>
  <si>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</si>
  <si>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</si>
  <si>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</si>
  <si>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</si>
  <si>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</si>
  <si>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</si>
  <si>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</si>
  <si>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</si>
  <si>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</si>
  <si>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</si>
  <si>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</si>
  <si>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</si>
  <si>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</si>
  <si>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</si>
  <si>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</si>
  <si>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</si>
  <si>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</si>
  <si>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</si>
  <si>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</si>
  <si>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</si>
  <si>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</si>
  <si>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</si>
  <si>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</si>
  <si>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224A</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</si>
  <si>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</si>
  <si>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</si>
  <si>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</si>
  <si>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</si>
  <si>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</si>
  <si>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</si>
  <si>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</si>
  <si>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</si>
  <si>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</si>
  <si>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232A</t>
  </si>
  <si>
    <t>23303</t>
  </si>
  <si>
    <t xml:space="preserve">   地方政府一般债务发行费用支出</t>
  </si>
  <si>
    <t>22902</t>
  </si>
  <si>
    <t xml:space="preserve">   年初预留</t>
  </si>
  <si>
    <t>22999</t>
  </si>
  <si>
    <t>229A</t>
  </si>
  <si>
    <t>区本级一般公共预算支出</t>
  </si>
  <si>
    <t>1-5  2024年盘龙区区本级一般公共预算政府预算经济分类表（基本支出）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</si>
  <si>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</si>
  <si>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</si>
  <si>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</si>
  <si>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</si>
  <si>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</si>
  <si>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</si>
  <si>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</si>
  <si>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</si>
  <si>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</si>
  <si>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</si>
  <si>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</si>
  <si>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</si>
  <si>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</si>
  <si>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</si>
  <si>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</si>
  <si>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</si>
  <si>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</si>
  <si>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</si>
  <si>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</si>
  <si>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</si>
  <si>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</si>
  <si>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</si>
  <si>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</si>
  <si>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</si>
  <si>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</si>
  <si>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</si>
  <si>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助学金</t>
  </si>
  <si>
    <t xml:space="preserve">  离退休费</t>
  </si>
  <si>
    <t xml:space="preserve">  其他对个人和家庭的补助</t>
  </si>
  <si>
    <t>支  出  合  计</t>
  </si>
  <si>
    <t>1-6  2024年盘龙区区本级一般公共预算支出表(区对下转移支付项目)</t>
  </si>
  <si>
    <t>项       目</t>
  </si>
  <si>
    <t>其中：延续项目</t>
  </si>
  <si>
    <t>其中：新增项目</t>
  </si>
  <si>
    <t>打印</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</si>
  <si>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</si>
  <si>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</si>
  <si>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</si>
  <si>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</si>
  <si>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</si>
  <si>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</si>
  <si>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</si>
  <si>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</si>
  <si>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</si>
  <si>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</si>
  <si>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</si>
  <si>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</si>
  <si>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</si>
  <si>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</si>
  <si>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</si>
  <si>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</si>
  <si>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</si>
  <si>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</si>
  <si>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</si>
  <si>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</si>
  <si>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</si>
  <si>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空表说明：盘龙区实行乡财县管，按照区与乡（镇）财政管理体制，乡（镇）按照县级部门预算管理，故盘龙区无2024年盘龙区区本级一般公共预算支出表(区对下转移支付项目)相关内容。</t>
  </si>
  <si>
    <t>州（市）</t>
  </si>
  <si>
    <t>税收返还</t>
  </si>
  <si>
    <t>转移支付</t>
  </si>
  <si>
    <t>一、提前下达数</t>
  </si>
  <si>
    <t xml:space="preserve"> </t>
  </si>
  <si>
    <t>二、预算数</t>
  </si>
  <si>
    <t>空表说明：盘龙区实行乡财县管，按照区与乡（镇）财政管理体制，乡（镇）按照县级部门预算管理，故盘龙区无2024年盘龙区分地区税收返还和转移支付预算表相关内容。</t>
  </si>
  <si>
    <t>1-8  2024年盘龙区区本级“三公”经费预算财政拨款情况统计表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</si>
  <si>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</si>
  <si>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</si>
  <si>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</si>
  <si>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</si>
  <si>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</si>
  <si>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</si>
  <si>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</si>
  <si>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</si>
  <si>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1.2024年盘龙区“三公”经费预算858.9149万元，比上年预算数减少26.5747万元，下降3.00%，其中：因公出国（境）经费40.0000万元，与上年预算数持平；2.公务接待费94.3882万元，比上年预算数减少3.0214万元，下降3.10%；3.公务用车购置及运行费724.5267万元，比上年预算数减少23.5533万元，下降3.15%（其中：公务用车购置费80.0000万元，与上年预算数持平；公务用车运行费644.5267万元，比上年预算数减少23.5533万元，下降3.53%）。
三、“三公”经费增减变化原因说明:1.盘龙区积极贯彻落实中央八项规定、厉行勤俭节约和过紧日子要求，“三公”经费预算只减不增，强化公务接待管理，公务接待预算减少；2.公务用车运行费减少，主要是部分单位公务用车运行维护成本减少。</t>
  </si>
  <si>
    <t>2-1 2024年盘龙区政府性基金预算收入情况表</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</si>
  <si>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</si>
  <si>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</si>
  <si>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</si>
  <si>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</si>
  <si>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</si>
  <si>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</si>
  <si>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</si>
  <si>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</si>
  <si>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</si>
  <si>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</si>
  <si>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</si>
  <si>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</si>
  <si>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</si>
  <si>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</si>
  <si>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</si>
  <si>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</si>
  <si>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</si>
  <si>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</si>
  <si>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</si>
  <si>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</si>
  <si>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</si>
  <si>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</si>
  <si>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</si>
  <si>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</si>
  <si>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</si>
  <si>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</si>
  <si>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</si>
  <si>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</si>
  <si>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</si>
  <si>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</si>
  <si>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</si>
  <si>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</si>
  <si>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</si>
  <si>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</si>
  <si>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</si>
  <si>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</si>
  <si>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</si>
  <si>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</si>
  <si>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</si>
  <si>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</si>
  <si>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</si>
  <si>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</si>
  <si>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</si>
  <si>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</si>
  <si>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</si>
  <si>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</si>
  <si>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</si>
  <si>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</si>
  <si>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全区政府性基金预算收入</t>
  </si>
  <si>
    <t>地方政府专项债务收入</t>
  </si>
  <si>
    <t xml:space="preserve">  政府性基金转移收入</t>
  </si>
  <si>
    <t xml:space="preserve">     政府性基金补助收入</t>
  </si>
  <si>
    <t xml:space="preserve">     抗疫特别国债转移支付收入</t>
  </si>
  <si>
    <t xml:space="preserve">   债务转贷收入</t>
  </si>
  <si>
    <t>2-2 2024年盘龙区政府性基金预算支出情况表</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</si>
  <si>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</si>
  <si>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</si>
  <si>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</si>
  <si>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</si>
  <si>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</si>
  <si>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</si>
  <si>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</si>
  <si>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</si>
  <si>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</si>
  <si>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</si>
  <si>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</si>
  <si>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</si>
  <si>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</si>
  <si>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</si>
  <si>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</si>
  <si>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</si>
  <si>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</si>
  <si>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</si>
  <si>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</si>
  <si>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</si>
  <si>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</si>
  <si>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</si>
  <si>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</si>
  <si>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</si>
  <si>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</si>
  <si>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</si>
  <si>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</si>
  <si>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</si>
  <si>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</si>
  <si>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</si>
  <si>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</si>
  <si>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</si>
  <si>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</si>
  <si>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</si>
  <si>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</si>
  <si>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</si>
  <si>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</si>
  <si>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</si>
  <si>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</si>
  <si>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</si>
  <si>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</si>
  <si>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</si>
  <si>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</si>
  <si>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</si>
  <si>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</si>
  <si>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</si>
  <si>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</si>
  <si>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</si>
  <si>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</si>
  <si>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</si>
  <si>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</si>
  <si>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</si>
  <si>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</si>
  <si>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</si>
  <si>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</si>
  <si>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</si>
  <si>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</si>
  <si>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</si>
  <si>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</si>
  <si>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</si>
  <si>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</si>
  <si>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</si>
  <si>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</si>
  <si>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</si>
  <si>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</si>
  <si>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</si>
  <si>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</si>
  <si>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</si>
  <si>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</si>
  <si>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</si>
  <si>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</si>
  <si>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</si>
  <si>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</si>
  <si>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</si>
  <si>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</si>
  <si>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</si>
  <si>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</si>
  <si>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</si>
  <si>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</si>
  <si>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</si>
  <si>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</si>
  <si>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</si>
  <si>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</si>
  <si>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</si>
  <si>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</si>
  <si>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</si>
  <si>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</si>
  <si>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</si>
  <si>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 xml:space="preserve">      农业农村生态环境支出</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</si>
  <si>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</si>
  <si>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</si>
  <si>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</si>
  <si>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</si>
  <si>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</si>
  <si>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</si>
  <si>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</si>
  <si>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</si>
  <si>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</si>
  <si>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</si>
  <si>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</si>
  <si>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</si>
  <si>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</si>
  <si>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</si>
  <si>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</si>
  <si>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</si>
  <si>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</si>
  <si>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</si>
  <si>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</si>
  <si>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</si>
  <si>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</si>
  <si>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</si>
  <si>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</si>
  <si>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</si>
  <si>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</si>
  <si>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</si>
  <si>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</si>
  <si>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</si>
  <si>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</si>
  <si>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</si>
  <si>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</si>
  <si>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</si>
  <si>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</si>
  <si>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</si>
  <si>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</si>
  <si>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</si>
  <si>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</si>
  <si>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</si>
  <si>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</si>
  <si>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</si>
  <si>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</si>
  <si>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</si>
  <si>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</si>
  <si>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</si>
  <si>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</si>
  <si>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</si>
  <si>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</si>
  <si>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</si>
  <si>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</si>
  <si>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</si>
  <si>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</si>
  <si>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</si>
  <si>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</si>
  <si>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</si>
  <si>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</si>
  <si>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</si>
  <si>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</si>
  <si>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</si>
  <si>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</si>
  <si>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</si>
  <si>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</si>
  <si>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</si>
  <si>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</si>
  <si>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</si>
  <si>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</si>
  <si>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</si>
  <si>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</si>
  <si>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</si>
  <si>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</si>
  <si>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</si>
  <si>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</si>
  <si>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</si>
  <si>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</si>
  <si>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</si>
  <si>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</si>
  <si>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</si>
  <si>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</si>
  <si>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</si>
  <si>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</si>
  <si>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</si>
  <si>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</si>
  <si>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</si>
  <si>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</si>
  <si>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</si>
  <si>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</si>
  <si>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</si>
  <si>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</si>
  <si>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</si>
  <si>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</si>
  <si>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</si>
  <si>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</si>
  <si>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</si>
  <si>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</si>
  <si>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</si>
  <si>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</si>
  <si>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</si>
  <si>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</si>
  <si>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</si>
  <si>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</si>
  <si>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</si>
  <si>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</si>
  <si>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</si>
  <si>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</si>
  <si>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</si>
  <si>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</si>
  <si>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</si>
  <si>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</si>
  <si>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</si>
  <si>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</si>
  <si>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</si>
  <si>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</si>
  <si>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</si>
  <si>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</si>
  <si>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</si>
  <si>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</si>
  <si>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</si>
  <si>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</si>
  <si>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</si>
  <si>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</si>
  <si>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</si>
  <si>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</si>
  <si>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</si>
  <si>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</si>
  <si>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</si>
  <si>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</si>
  <si>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</si>
  <si>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</si>
  <si>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</si>
  <si>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</si>
  <si>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</si>
  <si>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</si>
  <si>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</si>
  <si>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</si>
  <si>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</si>
  <si>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</si>
  <si>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</si>
  <si>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</si>
  <si>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</si>
  <si>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</si>
  <si>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</si>
  <si>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</si>
  <si>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</si>
  <si>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</si>
  <si>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</si>
  <si>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</si>
  <si>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</si>
  <si>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</si>
  <si>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</si>
  <si>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</si>
  <si>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</si>
  <si>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</si>
  <si>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</si>
  <si>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</si>
  <si>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</si>
  <si>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</si>
  <si>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</si>
  <si>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</si>
  <si>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</si>
  <si>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</si>
  <si>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</si>
  <si>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</si>
  <si>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</si>
  <si>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</si>
  <si>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</si>
  <si>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</si>
  <si>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</si>
  <si>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</si>
  <si>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</si>
  <si>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</si>
  <si>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</si>
  <si>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</si>
  <si>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</si>
  <si>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</si>
  <si>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</si>
  <si>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</si>
  <si>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</si>
  <si>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</si>
  <si>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</si>
  <si>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</si>
  <si>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</si>
  <si>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</si>
  <si>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</si>
  <si>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</si>
  <si>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</si>
  <si>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</si>
  <si>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</si>
  <si>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</si>
  <si>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</si>
  <si>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</si>
  <si>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</si>
  <si>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</si>
  <si>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</si>
  <si>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</si>
  <si>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</si>
  <si>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</si>
  <si>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</si>
  <si>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</si>
  <si>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</si>
  <si>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</si>
  <si>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</si>
  <si>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</si>
  <si>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</si>
  <si>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</si>
  <si>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</si>
  <si>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</si>
  <si>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</si>
  <si>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</si>
  <si>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</si>
  <si>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</si>
  <si>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</si>
  <si>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</si>
  <si>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</si>
  <si>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</si>
  <si>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</si>
  <si>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</si>
  <si>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</si>
  <si>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</si>
  <si>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</si>
  <si>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</si>
  <si>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</si>
  <si>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</si>
  <si>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</si>
  <si>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</si>
  <si>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</si>
  <si>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</si>
  <si>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</si>
  <si>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</si>
  <si>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</si>
  <si>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</si>
  <si>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</si>
  <si>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</si>
  <si>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</si>
  <si>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</si>
  <si>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</si>
  <si>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</si>
  <si>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</si>
  <si>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</si>
  <si>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</si>
  <si>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</si>
  <si>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</si>
  <si>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</si>
  <si>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</si>
  <si>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</si>
  <si>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</si>
  <si>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</si>
  <si>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</si>
  <si>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</si>
  <si>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</si>
  <si>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</si>
  <si>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</si>
  <si>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</si>
  <si>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</si>
  <si>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</si>
  <si>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</si>
  <si>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</si>
  <si>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</si>
  <si>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</si>
  <si>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</si>
  <si>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</si>
  <si>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</si>
  <si>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</si>
  <si>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</si>
  <si>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</si>
  <si>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</si>
  <si>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</si>
  <si>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</si>
  <si>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</si>
  <si>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</si>
  <si>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</si>
  <si>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</si>
  <si>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</si>
  <si>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</si>
  <si>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</si>
  <si>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</si>
  <si>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</si>
  <si>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</si>
  <si>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</si>
  <si>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</si>
  <si>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</si>
  <si>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</si>
  <si>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</si>
  <si>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</si>
  <si>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</si>
  <si>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</si>
  <si>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</si>
  <si>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</si>
  <si>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</si>
  <si>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</si>
  <si>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</si>
  <si>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</si>
  <si>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</si>
  <si>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</si>
  <si>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</si>
  <si>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</si>
  <si>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</si>
  <si>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</si>
  <si>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</si>
  <si>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</si>
  <si>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</si>
  <si>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</si>
  <si>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</si>
  <si>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</si>
  <si>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</si>
  <si>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</si>
  <si>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</si>
  <si>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</si>
  <si>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</si>
  <si>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</si>
  <si>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</si>
  <si>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</si>
  <si>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</si>
  <si>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</si>
  <si>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</si>
  <si>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</si>
  <si>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</si>
  <si>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</si>
  <si>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</si>
  <si>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</si>
  <si>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</si>
  <si>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</si>
  <si>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</si>
  <si>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</si>
  <si>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</si>
  <si>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</si>
  <si>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</si>
  <si>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</si>
  <si>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</si>
  <si>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</si>
  <si>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</si>
  <si>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</si>
  <si>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</si>
  <si>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</si>
  <si>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</si>
  <si>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</si>
  <si>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</si>
  <si>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</si>
  <si>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</si>
  <si>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</si>
  <si>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</si>
  <si>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</si>
  <si>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</si>
  <si>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</si>
  <si>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</si>
  <si>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</si>
  <si>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</si>
  <si>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</si>
  <si>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</si>
  <si>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</si>
  <si>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</si>
  <si>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</si>
  <si>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</si>
  <si>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</si>
  <si>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</si>
  <si>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</si>
  <si>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</si>
  <si>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</si>
  <si>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</si>
  <si>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</si>
  <si>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</si>
  <si>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</si>
  <si>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</si>
  <si>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</si>
  <si>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</si>
  <si>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全区政府性基金支出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</si>
  <si>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</si>
  <si>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</si>
  <si>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</si>
  <si>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</si>
  <si>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</si>
  <si>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</si>
  <si>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</si>
  <si>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</si>
  <si>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</si>
  <si>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</si>
  <si>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</si>
  <si>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</si>
  <si>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</si>
  <si>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2-3 2024年盘龙区区本级政府性基金预算收入情况表</t>
  </si>
  <si>
    <t>区本级政府性基金预算收入</t>
  </si>
  <si>
    <t xml:space="preserve">   政府性基金补助收入</t>
  </si>
  <si>
    <t xml:space="preserve">     政府性基金上解收入</t>
  </si>
  <si>
    <t>2-4 2024年盘龙区区本级政府性基金预算支出情况表</t>
  </si>
  <si>
    <t>区本级政府性基金支出</t>
  </si>
  <si>
    <t>2300401</t>
  </si>
  <si>
    <t xml:space="preserve">     政府性基金补助支出</t>
  </si>
  <si>
    <t>203308</t>
  </si>
  <si>
    <t>23011</t>
  </si>
  <si>
    <t xml:space="preserve">   地方政府专项债务转贷支出</t>
  </si>
  <si>
    <t>上年结转对应安排支出</t>
  </si>
  <si>
    <t>2-5  2024年盘龙区区本级政府性基金支出表(区对下转移支付)</t>
  </si>
  <si>
    <t>本年支出小计</t>
  </si>
  <si>
    <t>空表说明：盘龙区实行乡财县管，按照区与乡（镇）财政管理体制，乡（镇）按照县级部门预算管理，故盘龙区无2024年盘龙区区本级政府性基金支出表(区对下转移支付)相关内容。</t>
  </si>
  <si>
    <t>3-1  2024年盘龙区国有资本经营收入预算情况表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</si>
  <si>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</si>
  <si>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</si>
  <si>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</si>
  <si>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</si>
  <si>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</si>
  <si>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</si>
  <si>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</si>
  <si>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</si>
  <si>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</si>
  <si>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</si>
  <si>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</si>
  <si>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</si>
  <si>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</si>
  <si>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</si>
  <si>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charset val="134"/>
      </rPr>
      <t xml:space="preserve">  </t>
    </r>
    <r>
      <rPr>
        <sz val="14"/>
        <rFont val="宋体"/>
        <charset val="134"/>
      </rPr>
      <t xml:space="preserve"> </t>
    </r>
    <r>
      <rPr>
        <sz val="14"/>
        <rFont val="宋体"/>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</si>
  <si>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</si>
  <si>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</si>
  <si>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</si>
  <si>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</si>
  <si>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</si>
  <si>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</si>
  <si>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</si>
  <si>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</si>
  <si>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</si>
  <si>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</si>
  <si>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</si>
  <si>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</si>
  <si>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</si>
  <si>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</si>
  <si>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</si>
  <si>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</si>
  <si>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</si>
  <si>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</si>
  <si>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</si>
  <si>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</si>
  <si>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全区国有资本经营收入</t>
  </si>
  <si>
    <t>上年结转</t>
  </si>
  <si>
    <t>账务调整收入</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</si>
  <si>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</si>
  <si>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</si>
  <si>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</si>
  <si>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</si>
  <si>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</si>
  <si>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</si>
  <si>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</si>
  <si>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</si>
  <si>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</si>
  <si>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</si>
  <si>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</si>
  <si>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</si>
  <si>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</si>
  <si>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</si>
  <si>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</si>
  <si>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</si>
  <si>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</si>
  <si>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</si>
  <si>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</si>
  <si>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全区国有资本经营支出</t>
  </si>
  <si>
    <t>国有资本经营预算转移支付</t>
  </si>
  <si>
    <t>调出资金</t>
  </si>
  <si>
    <t>结转下年</t>
  </si>
  <si>
    <t>3-3  2024年盘龙区区本级国有资本经营收入预算情况表</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</si>
  <si>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</si>
  <si>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</si>
  <si>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</si>
  <si>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</si>
  <si>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</si>
  <si>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</si>
  <si>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</si>
  <si>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</si>
  <si>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</si>
  <si>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区本级国有资本经营收入</t>
  </si>
  <si>
    <t>3-4  2024年盘龙区区本级国有资本经营支出预算情况表</t>
  </si>
  <si>
    <t>项   目</t>
  </si>
  <si>
    <t xml:space="preserve">    "三供一业"移交补助支出</t>
  </si>
  <si>
    <t xml:space="preserve">   其他金融国有资本经营预算支出</t>
  </si>
  <si>
    <t>区本级国有资本经营支出</t>
  </si>
  <si>
    <t>3-5  2024年盘龙区区本级国有资本经营预算转移支付表（分地区）</t>
  </si>
  <si>
    <t>地  区</t>
  </si>
  <si>
    <t>预算数</t>
  </si>
  <si>
    <t>无</t>
  </si>
  <si>
    <t>合  计</t>
  </si>
  <si>
    <t>空表说明：盘龙区实行乡财县管，按照区与乡（镇）财政管理体制，乡（镇）按照县级部门预算管理，故盘龙区无2024年盘龙区区本级国有资本经营预算转移支付表（分地区）相关内容。</t>
  </si>
  <si>
    <t>3-6  2024年盘龙区区本级国有资本经营预算转移支付表（分项目）</t>
  </si>
  <si>
    <t>项目名称</t>
  </si>
  <si>
    <t>空表说明：盘龙区实行乡财县管，按照区与乡（镇）财政管理体制，乡（镇）按照县级部门预算管理，故盘龙区无2024年盘龙区区本级国有资本经营预算转移支付表（分项目）相关内容。</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</si>
  <si>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</si>
  <si>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</si>
  <si>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</si>
  <si>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</si>
  <si>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</si>
  <si>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</si>
  <si>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</si>
  <si>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</si>
  <si>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</si>
  <si>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</si>
  <si>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</si>
  <si>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</si>
  <si>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</si>
  <si>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</si>
  <si>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</si>
  <si>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</si>
  <si>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</si>
  <si>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</si>
  <si>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t>空表说明：社会保险基金预算统一由市级编列，故盘龙区无2024年盘龙区社会保险基金收入预算情况表相关内容。</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</si>
  <si>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</si>
  <si>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</si>
  <si>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</si>
  <si>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</si>
  <si>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</si>
  <si>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</si>
  <si>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</si>
  <si>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</si>
  <si>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</si>
  <si>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</si>
  <si>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</si>
  <si>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</si>
  <si>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</si>
  <si>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</si>
  <si>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空表说明：社会保险基金预算统一由市级编列，故盘龙区无2024年盘龙区社会保险基金支出预算情况表相关内容。</t>
  </si>
  <si>
    <t>4-3  2024年盘龙区区本级社会保险基金收入预算情况表</t>
  </si>
  <si>
    <t>空表说明：社会保险基金预算统一由市级编列，故盘龙区无2024年区本级社会保险基金收入预算情况表相关内容。</t>
  </si>
  <si>
    <t>4-4  2024年盘龙区区本级社会保险基金支出预算情况表</t>
  </si>
  <si>
    <t>没有数据，省级不经办</t>
  </si>
  <si>
    <t>空表说明：社会保险基金预算统一由市级编列，故盘龙区无2024年区本级社会保险基金支出预算情况表相关内容。</t>
  </si>
  <si>
    <t>单位：亿元</t>
  </si>
  <si>
    <t>地   区</t>
  </si>
  <si>
    <t>2023年债务限额</t>
  </si>
  <si>
    <t>2023年债务余额预计执行数</t>
  </si>
  <si>
    <t>一般债务</t>
  </si>
  <si>
    <t>专项债务</t>
  </si>
  <si>
    <t>公  式</t>
  </si>
  <si>
    <t>A=B+C</t>
  </si>
  <si>
    <t>B</t>
  </si>
  <si>
    <t>C</t>
  </si>
  <si>
    <t>D=E+F</t>
  </si>
  <si>
    <t>E</t>
  </si>
  <si>
    <t>F</t>
  </si>
  <si>
    <t>盘龙区</t>
  </si>
  <si>
    <t>注：1.本表反映上一年度本地区、本级及分地区地方政府债务限额及余额预计执行数。</t>
  </si>
  <si>
    <t xml:space="preserve">    2.本表由县级以上地方各级财政部门在本级人民代表大会批准预算后二十日内公开。</t>
  </si>
  <si>
    <t>昆明市2023年地方政府债务限额及余额预算情况表</t>
  </si>
  <si>
    <t>（以昆明市为例）</t>
  </si>
  <si>
    <t xml:space="preserve">  昆明市</t>
  </si>
  <si>
    <t xml:space="preserve">    昆明市本级</t>
  </si>
  <si>
    <t xml:space="preserve">    五华区</t>
  </si>
  <si>
    <t xml:space="preserve">    盘龙区</t>
  </si>
  <si>
    <t>项    目</t>
  </si>
  <si>
    <t>执行数</t>
  </si>
  <si>
    <t>一、2022年末地方政府一般债务余额实际数</t>
  </si>
  <si>
    <t>二、2023年末地方政府一般债务余额限额</t>
  </si>
  <si>
    <t>三、2023年地方政府一般债务发行额</t>
  </si>
  <si>
    <t xml:space="preserve">   中央转贷地方的国际金融组织和外国政府贷款</t>
  </si>
  <si>
    <t xml:space="preserve">   2023年地方政府一般债券发行额</t>
  </si>
  <si>
    <t>四、2023年地方政府一般债务还本额</t>
  </si>
  <si>
    <t>五、2023年末地方政府一般债务余额预计执行数</t>
  </si>
  <si>
    <t>六、2024年地方财政赤字</t>
  </si>
  <si>
    <t>七、2024年地方政府一般债务余额限额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</si>
  <si>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</si>
  <si>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盘龙区2023年地方政府一般债务余额情况表</t>
  </si>
  <si>
    <t xml:space="preserve">    中央转贷地方的国际金融组织和外国政府贷款</t>
  </si>
  <si>
    <t xml:space="preserve">    2023年地方政府一般债券发行额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</si>
  <si>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</si>
  <si>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一、2022年末地方政府专项债务余额实际数</t>
  </si>
  <si>
    <t>二、2023年末地方政府专项债务余额限额</t>
  </si>
  <si>
    <t>三、2023年地方政府专项债务发行额</t>
  </si>
  <si>
    <t>四、2023年地方政府专项债务还本额</t>
  </si>
  <si>
    <t>五、2023年末地方政府专项债务余额预计执行数</t>
  </si>
  <si>
    <t>六、2024年地方政府专项债务新增限额</t>
  </si>
  <si>
    <t>七、2023年末地方政府专项债务余额限额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</si>
  <si>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</si>
  <si>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六、2023年地方政府专项债务新增限额</t>
  </si>
  <si>
    <t>七、2024年末地方政府专项债务余额限额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</si>
  <si>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</si>
  <si>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盘龙区地方政府债券发行及还本
付息情况表</t>
  </si>
  <si>
    <t>公式</t>
  </si>
  <si>
    <t>本地区</t>
  </si>
  <si>
    <t>本级</t>
  </si>
  <si>
    <t>一、2023年发行预计执行数</t>
  </si>
  <si>
    <t>A=B+D</t>
  </si>
  <si>
    <t>（一）一般债券</t>
  </si>
  <si>
    <t xml:space="preserve">   其中：再融资债券</t>
  </si>
  <si>
    <t>（二）专项债券</t>
  </si>
  <si>
    <t>D</t>
  </si>
  <si>
    <t>二、2023年还本预计执行数</t>
  </si>
  <si>
    <t>F=G+H</t>
  </si>
  <si>
    <t>G</t>
  </si>
  <si>
    <t>H</t>
  </si>
  <si>
    <t>三、2023年付息预计执行数</t>
  </si>
  <si>
    <t>I=J+K</t>
  </si>
  <si>
    <t>J</t>
  </si>
  <si>
    <t>K</t>
  </si>
  <si>
    <t>四、2024年还本预算数</t>
  </si>
  <si>
    <t>L=M+O</t>
  </si>
  <si>
    <t>M</t>
  </si>
  <si>
    <t xml:space="preserve">   其中：再融资</t>
  </si>
  <si>
    <t xml:space="preserve">      财政预算安排 </t>
  </si>
  <si>
    <t>N</t>
  </si>
  <si>
    <t>O</t>
  </si>
  <si>
    <t xml:space="preserve">      财政预算安排</t>
  </si>
  <si>
    <t>P</t>
  </si>
  <si>
    <t>五、2024年付息预算数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</si>
  <si>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</si>
  <si>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</si>
  <si>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</si>
  <si>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</si>
  <si>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下级</t>
  </si>
  <si>
    <t>一、2023年地方政府债务限额</t>
  </si>
  <si>
    <t>其中： 一般债务限额</t>
  </si>
  <si>
    <t xml:space="preserve">       专项债务限额</t>
  </si>
  <si>
    <t>二、提前下达的2024年新增地方政府债务限额</t>
  </si>
  <si>
    <t>注：本表反映本地区及本级年初预算中列示提前下达的新增地方政府债务限额情况，由县级以上地方各级财政部门在本级人民代表大会批准预算后二十日内公开。</t>
  </si>
  <si>
    <t>空表说明：该表涉及的项目无数字。</t>
  </si>
  <si>
    <t>项目类型</t>
  </si>
  <si>
    <t>项目主管部门</t>
  </si>
  <si>
    <t>债券性质</t>
  </si>
  <si>
    <t>债券规模</t>
  </si>
  <si>
    <t>...</t>
  </si>
  <si>
    <t>注：本表反映本级当年提前下达的新增地方政府债券资金使用安排，由县级以上地方各级财政部门在本级人民代表大会批准预算后二十日内公开。</t>
  </si>
  <si>
    <t>6-1   2024年区级重大政策和重点项目绩效目标表</t>
  </si>
  <si>
    <t>单位名称、项目名称</t>
  </si>
  <si>
    <t>项目年度绩效目标</t>
  </si>
  <si>
    <t>一级指标</t>
  </si>
  <si>
    <t>二级指标</t>
  </si>
  <si>
    <t>三级指标</t>
  </si>
  <si>
    <t>指标性质</t>
  </si>
  <si>
    <t>指标值</t>
  </si>
  <si>
    <t>度量单位</t>
  </si>
  <si>
    <t>指标属性</t>
  </si>
  <si>
    <t>指标内容</t>
  </si>
  <si>
    <t>昆明市盘龙区水务局</t>
  </si>
  <si>
    <t xml:space="preserve">  松华坝核心区移民生活困难补助经费</t>
  </si>
  <si>
    <t>完成松华坝核心区移民每月生活困难资金补助，根据《关于印发盘龙区松华坝水库一级保护区核心区移民搬迁方案的通知-》（盘办通(2011)32号）及《盘龙区政府办关于印发&lt;松华坝水库一级保护区核心区搬迁移民生活补助长效机制实施方案&gt;的通知》（盘政办通〔2019〕3号）《关于印发盘龙区松华坝水库一级保护区核心区搬迁移民生活补助实施细则的通知》相关文件要求完成松华坝核心区移民每月生活困难资金补助。对搬迁移民中的合法新增人口133人，区级全额承担，2023年标准为每人每月1100元，测算公式：133×（700+400）×12=1755600元；对未纳入低保的人员2769人（2022年9月实发人数人数2769人）发放移民困难补助，区级承担400元，测算公式：2769×400×12=13291200元；已死亡移民补助，从该移民死亡次月起，按月给予该移民家庭350元/人/月的长效补助，共计272人（2022年9月死亡人数272人），测算公式：272×350×12=1142400元。对现存移民以家庭为单位，在中秋节和春节开展慰问。测算公式：1193*100*2=238600元（其中茨坝1180户、龙泉2户、松华11户）,所需资金合计16427802元。</t>
  </si>
  <si>
    <t>产出指标</t>
  </si>
  <si>
    <t>数量指标</t>
  </si>
  <si>
    <t>未纳入低保人员数量</t>
  </si>
  <si>
    <t>&lt;=</t>
  </si>
  <si>
    <t>2796</t>
  </si>
  <si>
    <t>人</t>
  </si>
  <si>
    <t>定量指标</t>
  </si>
  <si>
    <t>效益指标</t>
  </si>
  <si>
    <t>社会效益指标</t>
  </si>
  <si>
    <t>确保松华坝水库水质达标，保障广大群众饮水安全</t>
  </si>
  <si>
    <t>=</t>
  </si>
  <si>
    <t>保障群众饮水安全</t>
  </si>
  <si>
    <t>是/否</t>
  </si>
  <si>
    <t>定性指标</t>
  </si>
  <si>
    <t>生态效益指标</t>
  </si>
  <si>
    <t>减少松华坝水库生产生活水源污染，强化生态自然水循环</t>
  </si>
  <si>
    <t>减少污染保护水环境，强化生态自然水循环</t>
  </si>
  <si>
    <t>可持续影响指标</t>
  </si>
  <si>
    <t>逐步改善已搬迁移民生活状况</t>
  </si>
  <si>
    <t>改善居民生活环境，保障用水安全</t>
  </si>
  <si>
    <t>满意度指标</t>
  </si>
  <si>
    <t>服务对象满意度指标</t>
  </si>
  <si>
    <t>受益对象满意度</t>
  </si>
  <si>
    <t>&gt;=</t>
  </si>
  <si>
    <t>90</t>
  </si>
  <si>
    <t>%</t>
  </si>
  <si>
    <t>反映获补助受益对象的满意程度。</t>
  </si>
  <si>
    <t>水利公共设施运行管护经费</t>
  </si>
  <si>
    <t>用于盘龙区5个生态小流域管护，水土保持工作管理及服务，盘龙区32座小型水库、坝塘运行管理，库塘管护，河道常态化清淤及日常管理，水利工程运行管护。</t>
  </si>
  <si>
    <t>对区属河道进行淤泥清理检查</t>
  </si>
  <si>
    <t>12</t>
  </si>
  <si>
    <t>月</t>
  </si>
  <si>
    <t>每个月对下属河道进行淤泥清理检查</t>
  </si>
  <si>
    <t>对区生态小流域进行管护</t>
  </si>
  <si>
    <t>5</t>
  </si>
  <si>
    <t>个</t>
  </si>
  <si>
    <t>对5个生态小流域进行管护</t>
  </si>
  <si>
    <t>区小型水库、坝塘日常管理维护检测等工作，开展水库、坝塘清淤、维修工作</t>
  </si>
  <si>
    <t>32</t>
  </si>
  <si>
    <t>座（处）</t>
  </si>
  <si>
    <t>区32座小型水库、坝塘日常管理维护检测等工作，开展水库、坝塘清淤、维修工作</t>
  </si>
  <si>
    <t>水库坝塘管养维护</t>
  </si>
  <si>
    <t>水利工程运行及跃进水厂年度运营维护</t>
  </si>
  <si>
    <t>质量指标</t>
  </si>
  <si>
    <t>按上级部门要求对项目进行验收，严格把控项目质量</t>
  </si>
  <si>
    <t>100</t>
  </si>
  <si>
    <t>时效指标</t>
  </si>
  <si>
    <t>完成及时率</t>
  </si>
  <si>
    <t>年度内</t>
  </si>
  <si>
    <t>年</t>
  </si>
  <si>
    <t>成本指标</t>
  </si>
  <si>
    <t>经济成本指标</t>
  </si>
  <si>
    <t>5843472.8</t>
  </si>
  <si>
    <t>年度预算批复数</t>
  </si>
  <si>
    <t>清理河道淤泥、河底污染物，减少河道水环境污染</t>
  </si>
  <si>
    <t>清理淤泥及污染物，减少水环境污染</t>
  </si>
  <si>
    <t>保障河道排污、排水口及设施能正常运行，减少管道堵塞</t>
  </si>
  <si>
    <t>通过对水利工程、水库日常维修养护，保证群众用水及生命安全</t>
  </si>
  <si>
    <t>保证群众用水及生命安全</t>
  </si>
  <si>
    <t>保障河道排水口及设施正常运行，减少堵塞风险</t>
  </si>
  <si>
    <t>保障水利工程能正常运行</t>
  </si>
  <si>
    <t>受益群众满意</t>
  </si>
  <si>
    <t>五小水利工程建设经费</t>
  </si>
  <si>
    <t>昆明市是一个资源型、水质型和结构性缺水并存的地区，水资源短期、水污染问题等严重，对于盘龙区的水资源调度与统筹、水利设施保护、水资源保护措施等工作，需要由盘龙区水务局带头开展，积极控制水污染，减少污水排放，建设有限的水利设施，在保证居民生产生活用水的同时，避免水资源的浪费与污染。完成盘龙区2026年五小水利建设，计划开展六个涉农街道办事处的五小水利工程新建、修复、改扩建</t>
  </si>
  <si>
    <t>六个涉农街道办事处的五小水利工程新建、修复、改扩建</t>
  </si>
  <si>
    <t>6</t>
  </si>
  <si>
    <t>五小水利工程新建、修复、改扩建</t>
  </si>
  <si>
    <t>按上级部门要求验收项目合格率</t>
  </si>
  <si>
    <t>100%</t>
  </si>
  <si>
    <t>完成及时率，每超过5天扣0.5分</t>
  </si>
  <si>
    <t>1500000</t>
  </si>
  <si>
    <t>元</t>
  </si>
  <si>
    <t>经济效益指标</t>
  </si>
  <si>
    <t>通过五小水利建设 ，解决片区缺水问题</t>
  </si>
  <si>
    <t>扩大片区灌溉面积，促进地区农业经济发展</t>
  </si>
  <si>
    <t>通过进行五小水利建设、解决群众农村饮水安全问题</t>
  </si>
  <si>
    <t>解决群众饮水问题</t>
  </si>
  <si>
    <t>通过进行五小水利建设，完善片区生态可持续性发展</t>
  </si>
  <si>
    <t>完善片区生态可持续性发展</t>
  </si>
  <si>
    <t>群众满意度</t>
  </si>
  <si>
    <t>90%</t>
  </si>
  <si>
    <t>防汛抗旱经费</t>
  </si>
  <si>
    <t>开展防汛值班、应急抢险、抗旱保供水、物资储备、物资保养、演练、各街道汛前准备、防汛通讯费、不可预见费等防汛抗旱工作，有效缓解盘龙区淹积水情况。</t>
  </si>
  <si>
    <t>开展12个街道防汛抗旱工作</t>
  </si>
  <si>
    <t>开展12个街道防汛抗旱应急抢险工作</t>
  </si>
  <si>
    <t>按文件要求完成防汛抗旱工作</t>
  </si>
  <si>
    <t>1719100</t>
  </si>
  <si>
    <t>维持日常城市运转，提升城市管理质量</t>
  </si>
  <si>
    <t>为构建宜居城市打下坚实基础</t>
  </si>
  <si>
    <t>受益群众满意度</t>
  </si>
  <si>
    <t>松华坝水库库区和移民安置区后期扶持试点项目收益补助经费</t>
  </si>
  <si>
    <t>依据《松华坝水库库区和移民安置区后期扶持试点项目资产管理办法》，2023年盘龙区水务局的162万元收益，计划用于移民后扶项目建设、移民工作、移民宣传经费，不再用于移民分红。</t>
  </si>
  <si>
    <t>移民后扶项目建设</t>
  </si>
  <si>
    <t>1</t>
  </si>
  <si>
    <t>改善搬迁移民生产生活条件</t>
  </si>
  <si>
    <t>移民宣传</t>
  </si>
  <si>
    <t>2</t>
  </si>
  <si>
    <t>次</t>
  </si>
  <si>
    <t>提高移民对政策的认识度</t>
  </si>
  <si>
    <t>项目建成产生效益</t>
  </si>
  <si>
    <t>良好</t>
  </si>
  <si>
    <t>1600000</t>
  </si>
  <si>
    <t>效果良好</t>
  </si>
  <si>
    <t>95</t>
  </si>
  <si>
    <t>水质监测经费</t>
  </si>
  <si>
    <t>为了加强盘龙区水务加班辖区内牧羊河、冷水河、盘龙江河道水质自动监测站的管理，确保水质长期稳定运行，及时准确发布水质监测站数据，发挥水站的实时监控和预警监控的作用，开展主要入滇河道的水质监测运维工作。</t>
  </si>
  <si>
    <t>河道监测断面水质下降及时发现及时处置</t>
  </si>
  <si>
    <t>辖区内30个水质监测断面</t>
  </si>
  <si>
    <t>盘龙区辖区内26个水质监测站进行设备维护，保障设备正常运行，及时监测数据</t>
  </si>
  <si>
    <t>26个水质监测站</t>
  </si>
  <si>
    <t>座</t>
  </si>
  <si>
    <t>农村饮水安全水质人工抽查监测</t>
  </si>
  <si>
    <t>86</t>
  </si>
  <si>
    <t>农村饮水安全水质人工抽查监测86个水样</t>
  </si>
  <si>
    <t>确保水质长期稳定运行，及时准确发布水质监测站数据，发挥水站的实时监控和预警监控的作用</t>
  </si>
  <si>
    <t>确保水质长期稳定运行，及时准确发布水质监测站数据，发挥水站的实时监控和预警监控的作用.</t>
  </si>
  <si>
    <t>按照部门要求及项目时限完成任务</t>
  </si>
  <si>
    <t>2024年12月31日</t>
  </si>
  <si>
    <t>确保水质监测系统长期稳定运行，及时准确发布水质监测站数据，发挥水站的实时监控和预警监控的作用</t>
  </si>
  <si>
    <t>减少危害的发生，保护居民群众生产生活用水</t>
  </si>
  <si>
    <t>款</t>
  </si>
  <si>
    <t>及时监控河道水质，发挥水站对河道排污排水的管理，减少河道水污染，提升水资源的干净卫生，保护居民群众的生活用水</t>
  </si>
  <si>
    <t>监控河道减少乱排乱放</t>
  </si>
  <si>
    <t>为社会经济发展奠定基础，群众安居乐业，维护社会安定，优化居民生活环境</t>
  </si>
  <si>
    <t>维护社会安定，优化居民生活环境</t>
  </si>
  <si>
    <t>周边小区居民群众和路过群众</t>
  </si>
  <si>
    <t>盘龙区生态补偿金制度、盘龙区河道水质通报制度</t>
  </si>
  <si>
    <t>昆明市盘龙区交通运输局</t>
  </si>
  <si>
    <t>交通安全治理专项经费</t>
  </si>
  <si>
    <t>一、公路抢险应急经费：依据《盘龙区2023年度安全事故防范和事故灾害应对目标管理责任书》要求，强化安全事故防范和事故灾害应对，强化应急能力建设，保障县、乡、村公路桥梁灾毁抢险工作。2024年申请公路抢险应急经费676万元，1.2024年水毁抢险,根据往年的资金水平情况，预计为250万元（包含设计、监理、施工）。2.支付2023年水毁抢险工程进度款约176万。3.支付2023年水毁抢险审计后的尾款约200万元.4.对全年的临时交通安全隐患点的整治预计50万元。二、2024年交通安全设施建设经费：依据昆明市盘龙区人民政府办公室关于印发《昆明市盘龙区农村道路交通安全“两站两员”工作考核实施方案》的通知（盘政办通[2022]77号）。预计2024年“两站两员”管理运行经费109.7万元， 主要用于街道两站两员管理运行，6个交通管理站运行费 30万 ，7个一级劝导站运行费77万，交通安全两站两员考核经费2.9万元。</t>
  </si>
  <si>
    <t>保障推丘办与“两站两员”的正常运行</t>
  </si>
  <si>
    <t>推丘办与“两站两员”的正常运行</t>
  </si>
  <si>
    <t>交通安全管理站建设、维护数</t>
  </si>
  <si>
    <t>交通安全管理站正常运行</t>
  </si>
  <si>
    <t>劝导站建设、维护数</t>
  </si>
  <si>
    <t>7</t>
  </si>
  <si>
    <t>劝导站正常运行</t>
  </si>
  <si>
    <t>水毁点修复数</t>
  </si>
  <si>
    <t>实际水毁点数</t>
  </si>
  <si>
    <t>完成实际发生的水毁点修复工作</t>
  </si>
  <si>
    <t>“两站两员”建设达到市级优秀标准</t>
  </si>
  <si>
    <t>6个安全管理站、8个一级劝导站、43个二级劝导站的“建设达到市级优秀标准。</t>
  </si>
  <si>
    <t>资金使用及时率</t>
  </si>
  <si>
    <t>两站两员运行经费发放及时率</t>
  </si>
  <si>
    <t>按月及时发放</t>
  </si>
  <si>
    <t>资金发放及时率</t>
  </si>
  <si>
    <t>水毁道路修复及时率</t>
  </si>
  <si>
    <t>按文件要求及时修复</t>
  </si>
  <si>
    <t>水毁点修复及时率</t>
  </si>
  <si>
    <t>年内支出数小于预算批复书</t>
  </si>
  <si>
    <t>保障通行的条件，维护广大群众生命财产安全，构建立和谐社会</t>
  </si>
  <si>
    <t>有所提升</t>
  </si>
  <si>
    <t>保障劝导站的正常运行，降低交通事故的发生率。</t>
  </si>
  <si>
    <t>交通事故的发生率下降10%</t>
  </si>
  <si>
    <t>农村公路养护经费</t>
  </si>
  <si>
    <t>2024计划完成滇源、阿子营、松华、双龙、茨坝、青云、龙泉街道办事处辖区内公路县道小修工程、公路日常养护，完成全区64座农村公路桥梁的日常养护工作，以及完成领导临时安排的工作、12347等投诉件、和巡查中发现的临时问题的养护工作，并及时拨付涉农街道办事处乡道、村道的管养补助经费。保持我区农村公路养护管理水平和路况质量，继续推进“畅、安、舒、美”的公路养护管理目标。</t>
  </si>
  <si>
    <t>完成农村公路养护工作</t>
  </si>
  <si>
    <t>686.536</t>
  </si>
  <si>
    <t>公里</t>
  </si>
  <si>
    <t>完成全区686.536农村公路养护工作</t>
  </si>
  <si>
    <t>完成桥梁工作</t>
  </si>
  <si>
    <t>64</t>
  </si>
  <si>
    <t>完成全区64座桥梁养护工作</t>
  </si>
  <si>
    <t>好路率</t>
  </si>
  <si>
    <t>每年的公路好路率</t>
  </si>
  <si>
    <t>资金使用合规性</t>
  </si>
  <si>
    <t>每笔资金都合格</t>
  </si>
  <si>
    <t>交通安全事故</t>
  </si>
  <si>
    <t>有所减少</t>
  </si>
  <si>
    <t>交通安全事故率、曝光率</t>
  </si>
  <si>
    <t>道路设施</t>
  </si>
  <si>
    <t>逐年完善</t>
  </si>
  <si>
    <t>道路设施逐年完善</t>
  </si>
  <si>
    <t>道路沿线群众满意程度</t>
  </si>
  <si>
    <t>昆明市盘龙区应急管理局</t>
  </si>
  <si>
    <t>救灾、安全生产及应急工作经费</t>
  </si>
  <si>
    <t>按照省、市、区安全生产工作部署安排，以及安全生产目标要求，开展安全生产工作检查、开展防灾减灾宣传工作、聘请专家机构提供技术服务支撑，计划加强应急体系建设，深入开展安全隐患排查治理，加大应急管理和安全生产宣传教育等工作力度，实现全区应急管理和安全生产形势持续稳定好转。</t>
  </si>
  <si>
    <t>隐患排查</t>
  </si>
  <si>
    <t>对辖区内进行隐患排查</t>
  </si>
  <si>
    <t>安全大检查</t>
  </si>
  <si>
    <t>对辖区内进行安全大检查</t>
  </si>
  <si>
    <t>高危行业检查</t>
  </si>
  <si>
    <t>30</t>
  </si>
  <si>
    <t>对辖区内进行高危行业检查</t>
  </si>
  <si>
    <t>重点企业检查</t>
  </si>
  <si>
    <t>15</t>
  </si>
  <si>
    <t>对辖区内进行重点行业检查</t>
  </si>
  <si>
    <t>尽量保障辖区内人民生命财产安全。</t>
  </si>
  <si>
    <t>尽量保障辖区内人民生命财产安全</t>
  </si>
  <si>
    <t>各项检查完成及时率</t>
  </si>
  <si>
    <t>在上级单位发出考核通知以后及时按照要求完成考核内容。</t>
  </si>
  <si>
    <t>850000</t>
  </si>
  <si>
    <t>保障辖区内居民企业生产、人身、财产安全,</t>
  </si>
  <si>
    <t>显著</t>
  </si>
  <si>
    <t>通过安全生产监管工作产生良好影响</t>
  </si>
  <si>
    <t>改善辖区内安全生产状况</t>
  </si>
  <si>
    <t>公众满意度</t>
  </si>
  <si>
    <t>服务对象对项目实施情况的满意程度</t>
  </si>
  <si>
    <t>社区安全专干补助经费</t>
  </si>
  <si>
    <t>社区安全专干人员每日外出检查辖区内安全生产、消防安全、道路交通安全、食品安全、特种设备等各项工作的落实和执行，查处各类安全生产违法违规行为，督促相关责任单位整改事故隐患，提出和解决本社区安全生产各种难点、热点问题，切实做好辖区内各类生产经营单位和个人的安全生产责任制签订工作。</t>
  </si>
  <si>
    <t>社区安全专干补贴</t>
  </si>
  <si>
    <t>105</t>
  </si>
  <si>
    <t>盘龙区共有105个社区，每个社区1个安全专干，每个专干每月300元补助，2024年安全专干经费补助=105×12×300=378000元。（其中，2022年6月起撤销1个社区，2022年9月起增加1个社区，2023年1月起增加1个社区和2月起增加1个，2023年共增加2个社区。则2022年9月增加1个社区，增加经费=300*1*4=1200.00元；2023年1月增加1个社区，增加经费=300*1*12=3600.00元；2023年增加2月增加1个社区，增加经费=300*1*11=3300.00元，增加的社区经费=1200+3600+3300=11700.00元）。故2024年社区安全专干补助经费合计389700.00元。</t>
  </si>
  <si>
    <t>完成辖区内社区的安全生产30次检查</t>
  </si>
  <si>
    <t>次/月</t>
  </si>
  <si>
    <t>空</t>
  </si>
  <si>
    <t>季度支付补助及时率</t>
  </si>
  <si>
    <t>每年按季度支付补助经费。</t>
  </si>
  <si>
    <t>389700</t>
  </si>
  <si>
    <t>每年按季度支付补助经费</t>
  </si>
  <si>
    <t>提高专干人员的工作效率</t>
  </si>
  <si>
    <t>提高专干人员的工作效率。</t>
  </si>
  <si>
    <t>保障辖区内安全巡检工作能力</t>
  </si>
  <si>
    <t>持续提供辖区内安全巡检工作。</t>
  </si>
  <si>
    <t>辖区企业满意度</t>
  </si>
  <si>
    <t>满意度=（满意人数/调查总人数*100%）</t>
  </si>
  <si>
    <t>昆明市盘龙区住房和城乡建设局</t>
  </si>
  <si>
    <t>防震减灾专项资金</t>
  </si>
  <si>
    <t>1、贯彻执行国家、省、市有关防震减灾法律、法规和规章，做好全区防震减灾工作。
2、拟定并组织实施全区防震减灾工作计划，配合上级部门参与灾区重建计划的制订和实施。
3、建立、健全和管理全区地震监测预报工作体系，会同有关部门依法保护地震监测实施和地震观测环境。
4、建立健全建设工程抗震设防要求综合管理，建立震灾预防工作体系，根据权限开展地震安全性评价工作。会同有关部门组织研究和防范地震次生灾害，组织开展地震监测和研究工作。
5、制订、完善和实施全区地震应急预案，会同有关部门有效监督管理地震应急救援工作所需设备和救灾物资储备，建立和完善救灾物资调集、管理制度和紧急救援征用机制。会同有关部门组织地震灾害调查与损失评估，及时做出地震震情和灾情速报。会同有关部门组建和培训灾害紧急救援队伍。
6、宣传防震减灾法律、法规和方针政策，组织开展防震、避震、自救互救科普知识和技能的宣传教育工作。
7、配合推进地震科学技术现代化：组织开展地震科学技术研究及有关成果的推广应用。开展地震科学技术的交流，指导和管理辖区地震宏观联络员工作。
10、承办区委、区政府和上级机关交办的其他事项，坚决完成局主要领导临时交办的其它工作任务。</t>
  </si>
  <si>
    <t>宣传活动举办次数</t>
  </si>
  <si>
    <t>建立健全防震减灾宣传工作机制，用各种形式和手段深入开展防震减灾法律法规学习宣传活动</t>
  </si>
  <si>
    <t>宣传发放材料数量</t>
  </si>
  <si>
    <t>1000</t>
  </si>
  <si>
    <t>份</t>
  </si>
  <si>
    <t>充分把握“5.12”全国防灾减灾日、“11.6”全省防震减灾宣传日等重要时间节点，认真组织开展防震减灾知识“七进”活动，发放各种宣传材料。</t>
  </si>
  <si>
    <t>每年开展防震减灾演练不少于1次</t>
  </si>
  <si>
    <t>次/年</t>
  </si>
  <si>
    <t>组织或参加县级地震应急综合演练</t>
  </si>
  <si>
    <t>加强地震应急救援志愿者队伍能力建设</t>
  </si>
  <si>
    <t>完善队伍装备配置，每年定期组织志愿者进行培训、训练、演练</t>
  </si>
  <si>
    <t>地震应急避难场所建设维护</t>
  </si>
  <si>
    <t>4</t>
  </si>
  <si>
    <t>每年对现已建成的4个避难场所进行维护，争取新建避难场所</t>
  </si>
  <si>
    <t>地震台站维护</t>
  </si>
  <si>
    <t>对松华坝测震台站进行维护，对FTP进行维护</t>
  </si>
  <si>
    <t>资金使用合规率</t>
  </si>
  <si>
    <t>资金使用合规率=（正确使用资金金额/年度预算资金）*100%，反映资金使用情况，是否专款专用</t>
  </si>
  <si>
    <t>项目完成时限</t>
  </si>
  <si>
    <t>在没有特殊情况下，按计划完成工作</t>
  </si>
  <si>
    <t>工作完成及时性</t>
  </si>
  <si>
    <t>能够按照时间节点和工作安排及时完成各项工作</t>
  </si>
  <si>
    <t>200000</t>
  </si>
  <si>
    <t>预算执行率=（实际支出资金/实际到位资金）*100%，反映项目资金完成情况</t>
  </si>
  <si>
    <t>科普知识宣传</t>
  </si>
  <si>
    <t>到位</t>
  </si>
  <si>
    <t>科普知识宣传到位</t>
  </si>
  <si>
    <t>防震自救知识和技能</t>
  </si>
  <si>
    <t>有效提高</t>
  </si>
  <si>
    <t>应急救援能力</t>
  </si>
  <si>
    <t>逐步提升</t>
  </si>
  <si>
    <t>液化（燃）气管理办公专项资金</t>
  </si>
  <si>
    <t>1.负责辖区内瓶装液化燃气供应站（点）、液化燃气用户的行业管理、安全管理工作；
2.负责贯彻执行国家、省、市相关法律法规规定及市住房城乡建设局制定的液化燃气行业相关规范、标准；
3.负责对辖区内液化燃气用户的安全用气宣传、教育工作及瓶装液化燃气供应站（点）操作人员持证上岗情况的监督检查；
4.负责组织实施辖区内液化燃气行业的专项治理，积极参加市住房城乡建设局组织开展的液化燃气行业专项治理；依法组织查处各类违法、违规行为，打击无证经营瓶装液化燃气的行为；
7.负责制定辖区内燃气事故应急预案，按照管理权限组织或参与对辖区内液化燃气行业安全事故及突发事件的调查处理。</t>
  </si>
  <si>
    <t>参与检查人数</t>
  </si>
  <si>
    <t>日常安全检查及“双随机、一公开”检查;联合执法</t>
  </si>
  <si>
    <t>开展检查次数</t>
  </si>
  <si>
    <t>外出检查记录,日常安全检查及“双随机、一公开”检查;联合执法</t>
  </si>
  <si>
    <t>年度宣传次数</t>
  </si>
  <si>
    <t>燃气安全知识宣传</t>
  </si>
  <si>
    <t>燃气应急演练次数</t>
  </si>
  <si>
    <t>开展应急演练，加强从业者应对各种突发事件的处理能力，从而减少燃气事故的发生率、减少小事故发生造成的损失。</t>
  </si>
  <si>
    <t>外出燃气安全检查任务完成情况</t>
  </si>
  <si>
    <t>按时按量完成每一次的检查工作</t>
  </si>
  <si>
    <t>认真落实每一次外出检查工作，在检查过程中遇到的问题及时向领导反映处理</t>
  </si>
  <si>
    <t>检查燃气站点覆盖率</t>
  </si>
  <si>
    <t>认真检查每一个站点是否存在安全隐患，对需要改进之处做好记录，监督企业完成整改</t>
  </si>
  <si>
    <t>外出燃气安全检查任务及时完成率</t>
  </si>
  <si>
    <t>由于检查数量多，人员有限，且需要在规定时间内完成工作，在保证检查质量的情况下，加班加点的完成工作</t>
  </si>
  <si>
    <t>按照工作进展情况及时报销，在年度内完成所有单据报销工作</t>
  </si>
  <si>
    <t>70000</t>
  </si>
  <si>
    <t>认真落实每项支出成本控制工作，在过程中遇到的问题及时向领导反映处理</t>
  </si>
  <si>
    <t>问题整改落实率</t>
  </si>
  <si>
    <t>对工作中发现需要解决的问题及时根据以往的经验处理，对解决不了的问题及时向领导反映。</t>
  </si>
  <si>
    <t>本着为民服务的态度，通过认真检查工作，让群众的满意度达90%以上</t>
  </si>
  <si>
    <t>市政设施维护经费</t>
  </si>
  <si>
    <t xml:space="preserve">1.道桥维修养护经费：根据《城镇道路养护技术规范》、《城市桥梁养护技术标准》等法规及我处现管养城市道路桥梁设施现状，并结合近年来省、市、区的统一部署，全力配合我区 市政基础设施的工作要求，城市井盖紧急处置、城市道路空洞检测处置、涉及职能工作的舆情处置等超出日常维护计划外的临时性工作任务具有突发性、临时性、时效性、特殊性，我处认真对标职能工作积极找短板，补漏洞，制定专项工作方案，及时消除安全隐患，确保辖区内的道路桥梁设施完好，畅通。
2.桥梁安全检测经费：根据《城市桥梁养护技术标准》、《城市桥梁检测与评定技术规范》等法规及我处所辖桥梁设施的具体情况，为加强城市桥梁的养护工作，提高城市桥梁的养护水平，保障辖区内的城市桥梁完好和安全运行，每年需对管养的桥梁进行安全检测，2024年我处计划对虹桥立交沿东三环方向桥梁、林学院桥、薄润桥、敷润桥、麻线沟桥、世博立交、金汁河桥（沣源路）、盘龙江桥（沣源路）、拥军桥、龙泉路2号桥、龙泉路3号桥、龙泉路4号桥、沣源路农大门口人行天桥、沣源路龙头街口人行天桥、世博路人行天桥共15座桥梁进行检测通过检测，对辖区桥梁设施进行病害分析并及时发现问题，找出维护重点，制定专项方案进行养护。
3.电梯维护经费：根据《中华人民共和国特种设备安全法》、《自动扶梯和自动人行道的制造与安装安全规范》GB16899、《电梯制造与安装规范》GB7588、《电梯使用管理与维护保养》TSGT5001、《城市桥梁养护技术标准》CJJ-2017、《昆明市盘龙区市政基础设施建设管理处人行天桥电梯管理细则》等文件要求，结合我处实际情况，为加强城市人行天桥电梯的维保工作，提高城市天桥电梯的维保水平，保障辖区内的城市人行天桥电梯完好和安全运行，2024年计划对沣源路龙头街地铁站过街人行天桥、农大西校区沣源路过街人行天桥共6部电梯进行维保，确保电梯安全、正常运行
</t>
  </si>
  <si>
    <t>道路数量</t>
  </si>
  <si>
    <t>条</t>
  </si>
  <si>
    <t>辖区内道路养护数量</t>
  </si>
  <si>
    <t>桥梁数量</t>
  </si>
  <si>
    <t>87</t>
  </si>
  <si>
    <t>辖区内桥梁养护桥梁数量</t>
  </si>
  <si>
    <t>符合技术规范指标</t>
  </si>
  <si>
    <t>项</t>
  </si>
  <si>
    <t>符合规范的数量</t>
  </si>
  <si>
    <t>检测桥梁数量</t>
  </si>
  <si>
    <t>本次桥梁检测的数量</t>
  </si>
  <si>
    <t>满足项目质量规范</t>
  </si>
  <si>
    <t>总体质量要求</t>
  </si>
  <si>
    <t>采集技术数据</t>
  </si>
  <si>
    <t>9</t>
  </si>
  <si>
    <t>需采集数据的项目</t>
  </si>
  <si>
    <t>维护数量</t>
  </si>
  <si>
    <t>部</t>
  </si>
  <si>
    <t>本次维护电梯的总量</t>
  </si>
  <si>
    <t>满足电梯维护标准</t>
  </si>
  <si>
    <t>满足的规范标准数量</t>
  </si>
  <si>
    <t>资金使用合规率=（正确使用资金金额/年度预算资金）*100%</t>
  </si>
  <si>
    <t>临时任务处置完成时间</t>
  </si>
  <si>
    <t>2024年11月以前</t>
  </si>
  <si>
    <t>临时应急工作完成的时间规定</t>
  </si>
  <si>
    <t>道桥维护经费资金支付时间</t>
  </si>
  <si>
    <t>道桥维护费用的支付时间</t>
  </si>
  <si>
    <t>桥梁检测工作完成时间</t>
  </si>
  <si>
    <t>桥梁检测工作完成的时间规定</t>
  </si>
  <si>
    <t>桥梁检测经费资金支付时间</t>
  </si>
  <si>
    <t>桥梁检测费用的支付</t>
  </si>
  <si>
    <t>电梯维保工作时间</t>
  </si>
  <si>
    <t>电梯维护工作的时间规定</t>
  </si>
  <si>
    <t>电梯维护经费资金支付时间</t>
  </si>
  <si>
    <t>合同期</t>
  </si>
  <si>
    <t>电梯维护费用的支付时间</t>
  </si>
  <si>
    <t>120</t>
  </si>
  <si>
    <t>万元</t>
  </si>
  <si>
    <t>该项目总价</t>
  </si>
  <si>
    <t>道路桥梁临时应急处置水平</t>
  </si>
  <si>
    <t>逐步提高</t>
  </si>
  <si>
    <t>提高城市桥梁临时应急情况的处置水平</t>
  </si>
  <si>
    <t>道路桥梁运行状态</t>
  </si>
  <si>
    <t>安全</t>
  </si>
  <si>
    <t>保障辖区内的城市道路桥梁完好和安全运行</t>
  </si>
  <si>
    <t>桥梁养护水平</t>
  </si>
  <si>
    <t>提高城市桥梁的养护水平空</t>
  </si>
  <si>
    <t>桥梁运行状态</t>
  </si>
  <si>
    <t>保障辖区内的城市桥梁完好和安全运行</t>
  </si>
  <si>
    <t>人行天桥电梯维护水平</t>
  </si>
  <si>
    <t>提高人行天桥电梯的养护水平</t>
  </si>
  <si>
    <t>人行天桥电梯运行状态</t>
  </si>
  <si>
    <t>保障辖区内的人行天桥电梯完好和安全运行</t>
  </si>
  <si>
    <t>盘龙区房屋安全和建设工程质量安全监督站专项工作经费</t>
  </si>
  <si>
    <t>1.依照法律、行政法规、国家标准、行业标准、地方标准和执业准则，引进具备相应能力的消防技术服务。
2.对我局受理的建设工程消防验收项目，由消防技术服务机构开展特殊建设工程消防验收现场评定，并形成意见或者报告，作为我局出具特殊建设工程消防验收意见的依据。
3.对我局受理的建设工程消防验收备案（被抽中需要进行现场检查）项目，由消防技术服务机构开展建设工程消防验收现场评定，并形成意见或者报告，作为我局出具建设工程消防验收备案抽查意见的依据。
4.通过检测服务，不断完善规范辖区建筑起重机械日常管理，确保办理安装告知、使用登记、拆除告知等手续正规合法。
5.通过检测服务，为进一步加强施工现场起重机械设备的安全管理工作提供专业有效地检测依据。通过专业指导，使施工现场安全隐患得到跟踪督促落实整改，直至彻底消除隐患。
8.通过检测服务，认真总结、查找建筑起重机械存在的问题和隐患，不断分析隐患存在的深层次原因，建立完善使用起重机械设备的安全生产管理体系，健全并落实相关的管理制度。</t>
  </si>
  <si>
    <t>盘龙区建筑起重机械设备检测率</t>
  </si>
  <si>
    <t>覆盘龙区建筑起重机械设备检测率</t>
  </si>
  <si>
    <t>消防现场评定项目数量</t>
  </si>
  <si>
    <t>按时按量完成每一个验收及备案抽中项目</t>
  </si>
  <si>
    <t>建设工程消防验收和消防验收备案抽中项目数量</t>
  </si>
  <si>
    <t>覆盖全部建筑起重机械</t>
  </si>
  <si>
    <t>覆盖盘龙区在建项目使用的全部建筑起重机械</t>
  </si>
  <si>
    <t>机械设备日常检查并出具工作报告</t>
  </si>
  <si>
    <t>80</t>
  </si>
  <si>
    <t>覆盖盘龙区建筑起重机械设备日常安全检查中发现问题的建筑起重机械</t>
  </si>
  <si>
    <t>开展消防现场评定并出具评定报告</t>
  </si>
  <si>
    <t>对建设工程消防验收和消防验收备案抽中项目开展现场评定，在法定时限内由具备相应能力的第三方技术服务机构出具满足要求的现场评定报告</t>
  </si>
  <si>
    <t>建筑起重机械安全状况受控</t>
  </si>
  <si>
    <t>确保盘龙区各项目的安全状况受控</t>
  </si>
  <si>
    <t>受理之日起至出具消防评定报告止</t>
  </si>
  <si>
    <t>自项目受理之日起至第三方技术服务机构出具满足要求的现场评定报告止</t>
  </si>
  <si>
    <t>600000</t>
  </si>
  <si>
    <t>建筑起重机械检测及消防技术服务经费</t>
  </si>
  <si>
    <t>确保各项目的安全状况受控。</t>
  </si>
  <si>
    <t>加强工地建筑起重机械的安全生产管控能力,确保盘龙区各项目的安全状况受控</t>
  </si>
  <si>
    <t>保障建设工程消防质量受控。</t>
  </si>
  <si>
    <t>提升消防验收质量</t>
  </si>
  <si>
    <t>提升盘龙区建设工程消防验收和消防验收备案现场评定技术力量,保障盘龙区建设工程消防质量受控，保障消防安全。</t>
  </si>
  <si>
    <t>建筑起重机械安全生产状况稳定</t>
  </si>
  <si>
    <t>建筑起重机械安全生产状况持续提高</t>
  </si>
  <si>
    <t>保障建筑投入使用后的消防安全。</t>
  </si>
  <si>
    <t>保障建设工程建成投入使用后的消防安全。</t>
  </si>
  <si>
    <t>从源头上加强监管，保障建设工程建成投入使用后的消防安全。</t>
  </si>
  <si>
    <t>项目各参建单位和人员满意度</t>
  </si>
  <si>
    <t>确保各参建单位和人员基本满意</t>
  </si>
  <si>
    <t>满意情况</t>
  </si>
  <si>
    <t>昆明市盘龙区消防救援大队</t>
  </si>
  <si>
    <t>政府专职队消防员业务保障经费</t>
  </si>
  <si>
    <t>1、做好今火灾防控工作，确保盘龙区火灾形势稳定，不发生重大火灾及重大亡人火灾；发生火灾时，及时有效的扑灭各类火灾，保护人民生命财产安全，努力減少火灾损失。
2、积极抢救被困和遇险人员，保护和疏散物资，控制灾情发展，尽快消除险情，努力减少灾害损失，保卫社会主义经济建设和人民生命财产的安全。
3、加强消防安全检查，做好重点单位消防安全管理工作，督促整改火险隐患，预防火灾发生，开展消防安全知识宣传培训，增强人民群众逃生自救能力，推进社会治理体系和治理能力现代化。
4、充分发挥党委、政府的参谋助手作用，统计火灾数据，分析火灾形势，提出行之有效的方法措施，为党委、政府决策提供参考。
7、做好区政府安排的各项重大消防安保执勤任务。</t>
  </si>
  <si>
    <t>消防宣传活动举办次数</t>
  </si>
  <si>
    <t>消防宣传培训情况</t>
  </si>
  <si>
    <t>在职人员控制率</t>
  </si>
  <si>
    <t>反映在职人员情况</t>
  </si>
  <si>
    <t>参与重大消防安保工作执勤次数</t>
  </si>
  <si>
    <t>3</t>
  </si>
  <si>
    <t>重点工作任务完成率</t>
  </si>
  <si>
    <t>按照年度重点工作任务完成情况</t>
  </si>
  <si>
    <t>经费支出合规率</t>
  </si>
  <si>
    <t>资金使用情况</t>
  </si>
  <si>
    <t>部门履职完成率</t>
  </si>
  <si>
    <t>部门履职情况</t>
  </si>
  <si>
    <t>消防安全专项整治检查次数</t>
  </si>
  <si>
    <t>20</t>
  </si>
  <si>
    <t>2024年12月31日前</t>
  </si>
  <si>
    <t>年-月-日</t>
  </si>
  <si>
    <t>项目实际完成时间与计划完成时间的比较，用以反映和考核项目产出时效目标的实现程度。</t>
  </si>
  <si>
    <t>预算执行率</t>
  </si>
  <si>
    <t>预算执行率=执行数/预算数*100%</t>
  </si>
  <si>
    <t>10,751,820.00</t>
  </si>
  <si>
    <t>经费超支率=（实际支出经费-预算批复数）/实际支出经费*100%</t>
  </si>
  <si>
    <t>降低经济损失</t>
  </si>
  <si>
    <t>效果显著</t>
  </si>
  <si>
    <t>灾情发生时，项目开展降低的经济损失</t>
  </si>
  <si>
    <t>重大火灾事故发生率</t>
  </si>
  <si>
    <t>0</t>
  </si>
  <si>
    <t>全年重大火灾事故发生情况</t>
  </si>
  <si>
    <t>在职人员满意度</t>
  </si>
  <si>
    <t>消防员工资发放及时率、社保参保率、伙食保障等方面的满意情况</t>
  </si>
  <si>
    <t>群众满意度测评</t>
  </si>
  <si>
    <t>全年辖区火灾事故降低、火灾形势稳定，对消防工作的满意情况</t>
  </si>
  <si>
    <t>消防指战员消防业务保障经费</t>
  </si>
  <si>
    <t>我大队担负着盘龙区7个街道办事处，面积787平方公里(其中农村占194平方公里)，人口78万及五华、官渡部分地区的消防安全保卫工作。盘龙区内党政机关多，高层建筑多，公共聚集场所多。为全面加强和改进消防工作，切实提升全区消防救援队伍的战斗力和社会抵御火灾的能力，全力确保盘龙区消防安全形势持续平稳，为盘龙区经济高质量发展提供有力保障。
经测算2024-2026年消防指战员消防业务保障经费支出共1013.663万元。</t>
  </si>
  <si>
    <t>保障消防日常业务工作经费</t>
  </si>
  <si>
    <t>3,378,870.00</t>
  </si>
  <si>
    <t>反映用于保障日常工作的经费情况。</t>
  </si>
  <si>
    <t>获补对象准确率</t>
  </si>
  <si>
    <t>反映获补助对象认定的准确性情况。
获补对象准确率=抽检符合标准的补助对象数/抽检实际补助对象数*100%</t>
  </si>
  <si>
    <t>经费补助标准合规率</t>
  </si>
  <si>
    <t>反映经费补助标准合规率情况。</t>
  </si>
  <si>
    <t>完成时效</t>
  </si>
  <si>
    <t>有所改善</t>
  </si>
  <si>
    <t>灾情发生时，项目开展降低的经济损失。</t>
  </si>
  <si>
    <t>重大火灾事故发生次数</t>
  </si>
  <si>
    <t>反映全年重大火灾事故发生情况。</t>
  </si>
  <si>
    <t>消防指战员满意度</t>
  </si>
  <si>
    <t>反映群众满意度情况。</t>
  </si>
  <si>
    <t>中共昆明市盘龙区委社会工作委员会</t>
  </si>
  <si>
    <t>民生小实事项目经费</t>
  </si>
  <si>
    <t>项目开展符合部门职能职责，按照《盘龙区推进民生小实事实施方案（试行）》（盘办通〔2020〕12号）每年开展一批民生实事，针对群众关注度高、受益面广、街道社区解决困难较大的问题，区级统筹加大帮扶支持力度。1.开展盘龙区民生小实事资金监管与服务绩效评估项目。4.开展民生小实事项目经费，以实施民生小实事项目为抓手，区级出台政策、资金支持解决群众关注度高、受益面广，贴近居民、贴近生活，群众热切希望解决的居住区域的发展、提升问题，按照“居民凑钱出力出招，政府补助，社会支持”的原则，区政府根据项目情况给予一定的政府资金补贴，依照各街道项目申报情况下拨经费，确保项目的开展。</t>
  </si>
  <si>
    <t>民生小实事项目数量</t>
  </si>
  <si>
    <t>=I10</t>
  </si>
  <si>
    <t>以2024年审批项目实际数量为准</t>
  </si>
  <si>
    <t>本项评分权重为10分，完成得满分，未完成不得分。</t>
  </si>
  <si>
    <t>项目审批合规性</t>
  </si>
  <si>
    <t>本项评分权重为5分，完成得满分，未完成不得分。</t>
  </si>
  <si>
    <t>年度完成项目验收合格率</t>
  </si>
  <si>
    <t>5,600,000.00</t>
  </si>
  <si>
    <t>本项评分权重为60分，完成得满分，未完成扣20分。</t>
  </si>
  <si>
    <t>坚持党建引领，以居民需求为导向，提高群众主动参与社区治理水平</t>
  </si>
  <si>
    <t>有效提升</t>
  </si>
  <si>
    <t>强化基层公共服务能力，持续提升社区居民生活质量。</t>
  </si>
  <si>
    <t>项目受益人民群众满意度</t>
  </si>
  <si>
    <t>本项评分权重为5分，满意度每下降1%扣0.5分，扣完为止。</t>
  </si>
  <si>
    <t>昆明市盘龙区商务和投资促进局</t>
  </si>
  <si>
    <t>昆迪合作项目帮扶专项资金</t>
  </si>
  <si>
    <t>继续深化昆明市“合力帮扶迪庆州3县1区、重点突出香格里拉”的帮扶格局，加强昆明市、区县及有关部门结对迪庆州、市县及有关部门的对口帮扶机制。“十四五”期间继续维持昆明市级及官渡区、盘龙区重点帮扶香格里拉市。盘龙区2024年安排昆迪对口帮扶专项资金202万元。昆明市、迪庆州两地党委、政府充分发挥各自优势，准确把握援助、合作、发展的关系，推动经济合作不断深化，促进两地形成联动发展格局；双方始终把保障和改善民生放在首要位置，聚焦教育、卫生、养老、文化、体育、社会保障、政务服务、人居环境综合整治等领域，坚持互帮互助，推动民生福祉持续改善；双方着眼无缝对接，推动沟通交流更加密切，促进昆迪友好合作向纵深发展。</t>
  </si>
  <si>
    <t>昆迪合作项目帮扶资金项目</t>
  </si>
  <si>
    <t>盘龙区2022年安排昆迪对口帮扶专项资金200万元重点帮扶香格里拉市</t>
  </si>
  <si>
    <t>经费拨付的完成率</t>
  </si>
  <si>
    <t>经费完成率=实际完成的经费/拨付经费*100%，实际完成的经费=财政2022年预算拨付经费支出数</t>
  </si>
  <si>
    <t>经费拨付的及时性</t>
  </si>
  <si>
    <t>是</t>
  </si>
  <si>
    <t>昆迪合作项目帮扶资金支付的时效性</t>
  </si>
  <si>
    <t>2000000</t>
  </si>
  <si>
    <t>成本控制在年度预算批复内</t>
  </si>
  <si>
    <t>促进迪庆州经济社会繁荣发展。</t>
  </si>
  <si>
    <t>迪庆州的扶贫项目，促进迪庆州经济社会繁荣发展。</t>
  </si>
  <si>
    <t>保障和改善迪庆州民生</t>
  </si>
  <si>
    <t>按省委省政府的安排部署及签署的《“十四五”昆迪友好合作框架协议》拨付扶持资金，保障和改善迪庆州民生。</t>
  </si>
  <si>
    <t>进一步拓展帮扶合作的领域和空间</t>
  </si>
  <si>
    <t>增大</t>
  </si>
  <si>
    <t>按照《“十四五”昆迪合作框架协议》要求，“十四五”期间，两市州继续巩固两地帮扶合作基础，不断完善帮扶合作协调机制，进一步拓展帮扶合作的领域和空间</t>
  </si>
  <si>
    <t>社会公众满意度</t>
  </si>
  <si>
    <t>社会公众对该项工作的满意度</t>
  </si>
  <si>
    <t>楼宇总部经济工作经费</t>
  </si>
  <si>
    <t>紧紧围绕建成高质量、高效益、特色凸显的楼宇经济体系，科学制定发展目标，力争实现楼宇品质不断提升、楼宇贡献持续增长和楼宇辐射逐步增强，楼宇服务不断完善。建成盘龙乃至昆明重要的现代服务业高质量发展示范区。
1.2024年楼宇总部经济论坛 ；
2.楼宇奖励资金申报资料审核；
5.楼宇服务营商系列活动 。</t>
  </si>
  <si>
    <t>2024年楼宇总部经济论坛</t>
  </si>
  <si>
    <t>按照盘龙区楼宇经济及现代服务业发展的要求完成楼宇微信公众号运营工作</t>
  </si>
  <si>
    <t>楼宇奖励资金申报资料审核</t>
  </si>
  <si>
    <t>场</t>
  </si>
  <si>
    <t>按照盘龙区楼宇经济及现代服务业发展的要求开展楼宇经济交流促进沙龙活动</t>
  </si>
  <si>
    <t>营商记系列活动</t>
  </si>
  <si>
    <t>按照盘龙区楼宇经济及现代服务业发展的要求开展营商记系列活动</t>
  </si>
  <si>
    <t>楼宇服务系列活动</t>
  </si>
  <si>
    <t>按照盘龙区楼宇经济及现代服务业发展的要求开展楼宇服务系列活动</t>
  </si>
  <si>
    <t>经费支出的完成率</t>
  </si>
  <si>
    <t>经费完成率=实际完成的经费/拨付经费*100%，实际完成的经费=财政2022年预算拨付经费支出数发展。</t>
  </si>
  <si>
    <t>经费支出的及时性</t>
  </si>
  <si>
    <t>楼宇总部经济工作完成时效性</t>
  </si>
  <si>
    <t>297500</t>
  </si>
  <si>
    <t>推动盘龙楼宇总部经济发展</t>
  </si>
  <si>
    <t>为盘龙区楼宇（总部）经济发展注入新理念、共商新方法，推动盘龙楼宇总部经济发展再上新台阶。</t>
  </si>
  <si>
    <t>提升盘龙区知名度</t>
  </si>
  <si>
    <t>提升盘龙区知名度，推介重点楼宇，招大引强，打造楼宇论坛为盘龙区一张靓丽的名片。</t>
  </si>
  <si>
    <t>推动我区现代服务业发展</t>
  </si>
  <si>
    <t>推动</t>
  </si>
  <si>
    <t>推动我区楼宇（总部）经济向高端化、国际化、品质化、特色化发展，不断助推我区现代服务业发展。</t>
  </si>
  <si>
    <t>楼宇企业的满意度</t>
  </si>
  <si>
    <t>招商引资工作专项经费</t>
  </si>
  <si>
    <t>负责管理、指导和综合协调全区招商引资工作；负责做好招商引资项目的跟踪服务、投资商接待、接洽，及对外来投资的综合服务工作；组织、筹备、参与各类招商引资活动。负责做好招商引资项目征集、包装等招商引资基础项目库的建设和管理工作、负责宣传推介和对外发布重点招商引资项目，负责跟踪、督办和协调全区签约项目的跟踪服务工作，负责提供相关投资咨询服务工作，负责协调组织、筹备、参与各类招商引资活动，负责营造、宣传、推介盘龙区投资环境相关工作。2024年计划用于招商引资工作办公费方面支出4.2万元；计划用于招商引资工作外出招商差旅费方面的支出8万元；计划用于招商引资工作委托业务方面的支出16万元；计划用于招商引资工作采购复印纸支出0.7万元。</t>
  </si>
  <si>
    <t>制作招商引资宣传册（片）</t>
  </si>
  <si>
    <t>按照招商引资基础项目库建设和管理的工作要求，制作招商引资宣传册</t>
  </si>
  <si>
    <t>参加招商引资展会活动</t>
  </si>
  <si>
    <t>按照招商引资工作要求参加夏洽会、进博会、南博会（暨昆交会）等会展</t>
  </si>
  <si>
    <t>区委区政府领导带队招商</t>
  </si>
  <si>
    <t>按照招商引资工作要求，区委区政府领导带队外出招商</t>
  </si>
  <si>
    <t>采取购买方式充实招商引资队伍人员</t>
  </si>
  <si>
    <t>按照招商引资工作要求，采取购买方式充实招商引资队伍人员2人</t>
  </si>
  <si>
    <t>经费支出的准确率</t>
  </si>
  <si>
    <t>招商引资工作完成时效</t>
  </si>
  <si>
    <t>287000</t>
  </si>
  <si>
    <t>促进辖区经济增长</t>
  </si>
  <si>
    <t>引进招商引资项目，带动本地经济发展，促进经济增长。</t>
  </si>
  <si>
    <t>提升招商引资精准性、实效性。</t>
  </si>
  <si>
    <t>提升</t>
  </si>
  <si>
    <t>加快投资项目洽谈、签约、落地，提升招商引资精准性、实效性。</t>
  </si>
  <si>
    <t>形成新的产业支撑和经济增长点。</t>
  </si>
  <si>
    <t>增长</t>
  </si>
  <si>
    <t>引进招商引资项目，形成新的产业支撑和经济增长点。</t>
  </si>
  <si>
    <t>投资商企业客户及辖区居民满意度</t>
  </si>
  <si>
    <t>昆明市盘龙区统计局</t>
  </si>
  <si>
    <t>盘龙区第五次全国经济普查项目经费</t>
  </si>
  <si>
    <t xml:space="preserve">  提高普查工作的信息化水平和效率，减轻基层普查人员工作负担，第五次全国经济普查将推进电子证照信息等在普查中的应用，采取网上填报与手持电子终端现场采集数据相结合的方式开展普查，通过信息化手段提高数据处理效能。各地要根据普查工作需求，科学测算所需信息化设备的种类和数量，尽量利用原有设备资源，对于需要新购置设备，要严格按照有关规定，实行政府采购和国库集中支付，最大限度地节约经费支出，降低普查成本，务求实效。第五次全国经济普查是一项重大国情国力调查，将首次统筹。
  开展投入产出调查，全面调查昆明市第二产业和第三产业发展规模、布局和效益，摸清各类单位基本情况，掌握国民经济行业间经济联系。客观反映推动高质量发展、融入新发展格局、建设现代化经济体系、深化供给侧结构性改革以及创新驱动发展、区域协调发展、生态文明建设、高水平对外开放、公共服务体系建设，等方面的新进展和昆明市经济社会发展取得的成绩。通过普查，进一步夯实统计基础，推进统计现代化改革，围绕“当好排头兵，实现大发展、率先现代化”目标和“六个春城”建设任务，为加强和改善宏观经济治理、科学制定中长期发展规划提供科学准确的统计信息支持。</t>
  </si>
  <si>
    <t>1．第五次全国经济普查印刷资料</t>
  </si>
  <si>
    <t>150000</t>
  </si>
  <si>
    <t>反映第五次全国经济普查印刷资料</t>
  </si>
  <si>
    <t>2．第五次全国经济普查培训次数</t>
  </si>
  <si>
    <t>反映第五次全国经济普查培训次数</t>
  </si>
  <si>
    <t>3．第五次全国经济普查经营主体清算总量</t>
  </si>
  <si>
    <t>180000</t>
  </si>
  <si>
    <t>户</t>
  </si>
  <si>
    <t>反映第五次全国经济普查经营主体清算总量</t>
  </si>
  <si>
    <t>印刷合格率</t>
  </si>
  <si>
    <t>反映印刷合格率</t>
  </si>
  <si>
    <t>普查数据完整性</t>
  </si>
  <si>
    <t>反映人口普查数据的完整性的情况</t>
  </si>
  <si>
    <t>印刷完成时限</t>
  </si>
  <si>
    <t>反映印刷完成时限</t>
  </si>
  <si>
    <t>年初预算批复</t>
  </si>
  <si>
    <t>提高全国经济普查效率，为第五次全国经济普查顺利实施营造良好的社会氛围。</t>
  </si>
  <si>
    <t>反映提高全国经济普查效率，为第五次全国经济普查顺利实施营造良好的社会氛围。</t>
  </si>
  <si>
    <t>为经济社会发展和科学决策提供科学准确的统计信息支持，提升社会服务质量</t>
  </si>
  <si>
    <t>反映为经济社会发展和科学决策提供科学准确的统计信息支持，提升社会服务质量</t>
  </si>
  <si>
    <t>数据使用部门及服务对象满意度</t>
  </si>
  <si>
    <t>反映数据使用部门及服务对象满意度</t>
  </si>
  <si>
    <t>昆明市盘龙区文化和旅游局</t>
  </si>
  <si>
    <t>基层公共文化服务经费</t>
  </si>
  <si>
    <t>根据《昆明市推进基层综合性文化服务中心建设实施方案》（昆政办【2017】174号）文件精神，全力推进乡村文化振兴，优先保障水源区文化活动开展，抓好基层公共文化特色活动，打造一批公共文化共享空间，形成城乡兼顾、均衡的公共文化服务体系；抓实盘龙文旅MoreLife信息平台线上运营、维护、更新和线上线下活动开展及推广等重点公共文化服务内容的打造和提升；开展公益文体服务的公共活动阵地；建成我区社区（村）治理体系中重要的群众活动平台。</t>
  </si>
  <si>
    <t>乡村文化振兴项目数</t>
  </si>
  <si>
    <t>反映乡村文化振兴项目数</t>
  </si>
  <si>
    <t>打造公共文化共享空间数</t>
  </si>
  <si>
    <t>反映打造公共文化共享空间数</t>
  </si>
  <si>
    <t>开展基层公共文化特色活动数</t>
  </si>
  <si>
    <t>反映开展基层公共文化特色活动数</t>
  </si>
  <si>
    <t>庭院剧惠民演出数</t>
  </si>
  <si>
    <t>反映庭院剧惠民演出数</t>
  </si>
  <si>
    <t>文物修缮与保护数</t>
  </si>
  <si>
    <t>136</t>
  </si>
  <si>
    <t>反映文物修缮与保护数</t>
  </si>
  <si>
    <t>各项工作任务完成率</t>
  </si>
  <si>
    <t>工作任务完成率=完成的工作任务/工作总任务*100%</t>
  </si>
  <si>
    <t>2024年12月中旬以前</t>
  </si>
  <si>
    <t>8926360</t>
  </si>
  <si>
    <t>成本控制在年度预算批复8926360元内</t>
  </si>
  <si>
    <t>开展基层文化建设，丰富群众文化生活</t>
  </si>
  <si>
    <t>提高群众文化生活质量</t>
  </si>
  <si>
    <t>丰富群众文化生活</t>
  </si>
  <si>
    <t>加强基层文化建设、服务，推动当地文化创新发展，形成长效机制</t>
  </si>
  <si>
    <t>形成长效机制</t>
  </si>
  <si>
    <t>推动当地文化创新发展，形成长效机制</t>
  </si>
  <si>
    <t>辖区群众满意度</t>
  </si>
  <si>
    <t>反映辖区群众满意度</t>
  </si>
  <si>
    <t>全区社区文化站室免费开放经费</t>
  </si>
  <si>
    <t>根据《云南省文化厅关于印发&lt;云南省公共图书馆免费开放管理办法（试行）&gt;等相关管理办法的通知》（云文社〔2013〕27号）文件精神，为了不断满足人民群众不断增长的文化需求，更好地发挥公共文化设施的公益作用，盘龙区所属街道文化站、社区（村）文化室空间、场地、设施免费向社会开放服务；利用图书阅览、各类讲座、培训班、展览、电子阅览、电影放映等免费对辖区群众开放。切实保障人民群众的基本文化权益，全面推进全市基层公共文化服务建设，提供良好的基层公共文化服务。</t>
  </si>
  <si>
    <t>街道文化站免费开放数</t>
  </si>
  <si>
    <t>反映12个街道文化站免费开放数</t>
  </si>
  <si>
    <t>文化站（室）免费开放时长</t>
  </si>
  <si>
    <t>8</t>
  </si>
  <si>
    <t>小时</t>
  </si>
  <si>
    <t>反映文化站工作日免费开放时长</t>
  </si>
  <si>
    <t>社区（村）文化站免费开放数</t>
  </si>
  <si>
    <t>反映105个社区（村）文化站免费开放数</t>
  </si>
  <si>
    <t>各项工作完成质量达标率</t>
  </si>
  <si>
    <t>质量达标率=验收通过的工作任务数/工作总任务*100%</t>
  </si>
  <si>
    <t>项目实际完成时间与计划完成时间的比较，用以反映和考核项目产出时效目标的实现程度</t>
  </si>
  <si>
    <t>601800</t>
  </si>
  <si>
    <t>成本控制在年度预算批复601800元内</t>
  </si>
  <si>
    <t>开展丰富多彩的文化活动，不断满足全区人民群众日益增长的美好生活需要</t>
  </si>
  <si>
    <t>开展丰富多彩的文化活动，满足群众需求</t>
  </si>
  <si>
    <t>开展文化活动，满足全区人民群众日益增长的美好生活需要</t>
  </si>
  <si>
    <t>持续免费对辖区群众开放文化站，形成长效机制，提供良好的基层公共文化服务</t>
  </si>
  <si>
    <t>持续免费对辖区群众开放文化站，形成长效机制</t>
  </si>
  <si>
    <t>昆明市盘龙区教育和体育局</t>
  </si>
  <si>
    <t>农村义务教育学生营养改善计划区级资金</t>
  </si>
  <si>
    <t>2024年农村义务教育学生营养改善计划中央专项资金，补助对象为义务教育阶段农村学校的学生及特殊教育学校的学生。补助标准：每生每天补助5元，全年按照200天核算，公补助1002元/生.年标进行开支。</t>
  </si>
  <si>
    <t>营养改善计划学生人数</t>
  </si>
  <si>
    <t>在校在籍学生234人</t>
  </si>
  <si>
    <t>经费使用准确率</t>
  </si>
  <si>
    <t>准确使用经费</t>
  </si>
  <si>
    <t>本年内</t>
  </si>
  <si>
    <t>在2024年12月31日前完成。</t>
  </si>
  <si>
    <t>年度预算批复</t>
  </si>
  <si>
    <t>成本控制在预算批复以内。</t>
  </si>
  <si>
    <t>保证满足学校办学的各项要求，保证教育教学的正常运行，进一步贯彻落实国家办好小学教育发展的方针。</t>
  </si>
  <si>
    <t>有提高</t>
  </si>
  <si>
    <t>依法促进小学教育的发展，逐年提高办学水平。</t>
  </si>
  <si>
    <t>逐年提高办学水平、提供更加丰富的优质教育</t>
  </si>
  <si>
    <t>社会满意，学生满意，家长满意</t>
  </si>
  <si>
    <t>服务对象项目实施情况的满意度程度</t>
  </si>
  <si>
    <t>民办教育发展专项经费</t>
  </si>
  <si>
    <t>根据《昆明市民办教育发展专项资金管理办法》（昆财教〔2011〕150号）和昆财教（2022）119号昆明市财政局+昆明市教育体育局关于下达2021年民办教育发展专项资金的通知，对受委托招收公费学位生的民办普通高中学校实施补助，受教育主管部门委托招收公费学位生的普通高（完）中，按实际在校公费学位生年生均1502元/生/年的标准给予补助,三年补助一次性下拨。促进我区民办学校逐步提高办学水平和教育教学质量，努力扩大优质民办教育资源。</t>
  </si>
  <si>
    <t>民办中学</t>
  </si>
  <si>
    <t>所</t>
  </si>
  <si>
    <t>经费覆盖民办中学数量</t>
  </si>
  <si>
    <t>民办教育工作专项经费使用质量达标率</t>
  </si>
  <si>
    <t>专项经费使用合规情况</t>
  </si>
  <si>
    <t>满足学校日常办公需求及学校相关教育教学活动的顺利开展</t>
  </si>
  <si>
    <t>教学工作顺利开展</t>
  </si>
  <si>
    <t>顺利</t>
  </si>
  <si>
    <t>项目支出绩效自评报告，有力推进了我区民办教育的发展，优质民办幼儿园资源不断扩大，民办学校（园）管理不断规范。</t>
  </si>
  <si>
    <t>民办教育工作专项经费 项目完成时间</t>
  </si>
  <si>
    <t>6670000</t>
  </si>
  <si>
    <t>改善教学硬件设施</t>
  </si>
  <si>
    <t>改善民办中学教学硬件设施</t>
  </si>
  <si>
    <t>提高办学水平</t>
  </si>
  <si>
    <t>提高民办中学办学水平</t>
  </si>
  <si>
    <t>学生、家长满意度</t>
  </si>
  <si>
    <t>中小学教师继续教育经费</t>
  </si>
  <si>
    <t>根据云南省相关文件规定，义务教育阶段县区级财政必须按照中小学按教师工资总额的2%安排教师培训经费，现按照上年中小学工资总额40185.62万元（其中小学26597.64万元，初中13587.98万元，不含社保和公积金，取自决算财决05-1表）的2%计算今年中小学继续教育经费应为843.13万元。</t>
  </si>
  <si>
    <t>全区公办中小学教师人数</t>
  </si>
  <si>
    <t>4437</t>
  </si>
  <si>
    <t>反映继续教育中小学教师人数</t>
  </si>
  <si>
    <t>中小学继续教育经费使用质量达标率</t>
  </si>
  <si>
    <t>师训经费使用合规情况</t>
  </si>
  <si>
    <t>继续教育考核合格率</t>
  </si>
  <si>
    <t>继续教育考核合格情况</t>
  </si>
  <si>
    <t>中小学继续教育经费项目完成时间</t>
  </si>
  <si>
    <t>12月</t>
  </si>
  <si>
    <t>反映中小学继续教育经费项目完成时间</t>
  </si>
  <si>
    <t>8431300</t>
  </si>
  <si>
    <t>提高教师教学水平</t>
  </si>
  <si>
    <t>作用明显</t>
  </si>
  <si>
    <t>明显</t>
  </si>
  <si>
    <t>师训经费管理办法及财务管理暂行办法、预算绩效管理办法</t>
  </si>
  <si>
    <t>提供优质教育资源</t>
  </si>
  <si>
    <t>逐年提高办学水平，改善教学硬件设施，保证教育教学的正常进行，为进一步实行好九年义务教育做保障，提高教师素质，促进盘龙教育健康发展，打造区域性，国际中心城市</t>
  </si>
  <si>
    <t>教师，学生、家长满意度</t>
  </si>
  <si>
    <t>师训经费管理办法及财务管理暂行办法、预算绩效管理办法，教师，学生、家长满意</t>
  </si>
  <si>
    <t>城乡义务教育阶段学校公用经费（初中）区级专项资金</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</si>
  <si>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城乡义务教育公用经费初中生940元/生.年，寄宿生再加300元/生.年标准，区级初中学生共22800人，其中寄宿生3627人，全年公用经费为22800*940+3627*300=22520100.00元，区级按照12.8%需承担2882572.82元。</t>
  </si>
  <si>
    <t>经费保障学生人数</t>
  </si>
  <si>
    <t>22800</t>
  </si>
  <si>
    <t>学生22800人</t>
  </si>
  <si>
    <t>经费使用质量达标率</t>
  </si>
  <si>
    <t>经费使用达标率=正确使用经费额/经费总额*100%</t>
  </si>
  <si>
    <t>完成时限</t>
  </si>
  <si>
    <t>1.保障盘龙区教育事业工作的顺利开展，一年的工作圆满完成。2.加大教育发展布点布局规划和建设力度。预计2022年1月至12月正常教育教学工作开展。</t>
  </si>
  <si>
    <t>2882573</t>
  </si>
  <si>
    <t>补助范围占在校学生数比例</t>
  </si>
  <si>
    <t>&lt;</t>
  </si>
  <si>
    <t>义务教育阶段学生100%</t>
  </si>
  <si>
    <t>教育体育局关于下达 2022年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</si>
  <si>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义务教育免费年限</t>
  </si>
  <si>
    <t>学生家长满意度</t>
  </si>
  <si>
    <t>依据《昆明市财政局 昆明市教育体育局关于下达 2022年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</si>
  <si>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城乡义务教育阶段学校公用经费（小学）区级专项资金</t>
  </si>
  <si>
    <t>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城乡义务教育公用经费小学生720元/生.年，寄宿生再加300元/生.年标准，全区小学学生共67450人，其中寄宿生2550人，全年公用经费为67450*720+2550*300=49329000.00元，区级按照12.8%需承担6314112.02元。</t>
  </si>
  <si>
    <t>67450</t>
  </si>
  <si>
    <t>6314112.02</t>
  </si>
  <si>
    <t>城乡义务教育补助经费直达资金的通知》（昆财教〔2022〕16号），以2020至2021学年度在校学生人数为依据，按时、足额下达城乡义务教育学校生均公用经费补助资金。城乡义务教育学校生均公用经费拨款标准按照小学650元/生.年，初中850元/生.年的标准执行，</t>
  </si>
  <si>
    <t>义务教育免费年限普及</t>
  </si>
  <si>
    <t>学前教育家庭经济困难儿童助学金经费</t>
  </si>
  <si>
    <t>完成发放学前教育家庭经济困难儿童补助人数约2510人，保障学前教育家庭经济困难儿童助学金发放的准确性，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</si>
  <si>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学前教育家庭经济困难儿童人数</t>
  </si>
  <si>
    <t>2508</t>
  </si>
  <si>
    <t>发放学前教育家庭经济困难补助儿童人数2508人</t>
  </si>
  <si>
    <t>学前教育家庭经济困难儿童助学金发放的准确性</t>
  </si>
  <si>
    <t>学前教育家庭经济困难儿童助学金发放的准确性=100%</t>
  </si>
  <si>
    <t>学生或学生家长政策知晓率</t>
  </si>
  <si>
    <t>判断是否家庭经济困难学生或学生家长都知晓该政策，并能及时申请补助，政策宣传是否到位。</t>
  </si>
  <si>
    <t>学前教育助学金资金支付时间</t>
  </si>
  <si>
    <t>在2024年12月31日前完成学前教育助学金资金支付</t>
  </si>
  <si>
    <t>学前教育助学金发放及时性</t>
  </si>
  <si>
    <t>做好贫困幼儿家庭经济困难认定，精准资助，提高财政资金使用效益</t>
  </si>
  <si>
    <t>436800</t>
  </si>
  <si>
    <t>保障盘龙区属公、民办学前教育家庭经济困难儿童就学</t>
  </si>
  <si>
    <t>解决盘龙区属公、民办学前教育家庭经济困难儿童因贫困失学的社会问题。</t>
  </si>
  <si>
    <t>严格执行学前教育家庭经济困难儿童资助项目，保障不让1名家庭经济困难儿童因贫困而失学</t>
  </si>
  <si>
    <t>保障家庭经济困难儿童就学</t>
  </si>
  <si>
    <t>是 /否</t>
  </si>
  <si>
    <t>执行学前教育家庭经济困难儿童资助项目，保障盘龙区属公、民办学前教育家庭经济困难儿童不因贫困而失学.</t>
  </si>
  <si>
    <t>家长、学生满意度</t>
  </si>
  <si>
    <t>支付长春东师基础教育发展中心教育合作经费</t>
  </si>
  <si>
    <t>根据盘龙区教育体育局与长春东师基础教育发展中心签订的《协议书》约定，自正式开学的当年起，支付长春东师基础教育发展中心账户当年9月1日至次年8月31日的合作费用152万元。实施该项目，可促进良好的教育合作，全面提升盘龙区教学质量。该项目的实施，有利于促进盘龙区教育事业的蓬勃发展，有利于培养教育人才，有利于推动社会事业的发展，有利于构建和谐社会。坚持办好人民满意的教育，坚持以人民为中心发展教育，坚持加快建设高质量发展的盘龙教育，优化我区教育资源配置。</t>
  </si>
  <si>
    <t>使用东北师大品牌个数</t>
  </si>
  <si>
    <t>提高教育教学质量，发展盘龙教育</t>
  </si>
  <si>
    <t>提高教学质量</t>
  </si>
  <si>
    <t>根据盘龙区教育体育局与长春东师基础教育发展中心签订的《协议书》约定，自正式开学的当年起，每年12月31日前，支付长春东师基础教育发展中心账户当年9月1日至次年8月31日的合作费用150万元。以后逐年安排拨付。（该校长、副校长的薪酬由乙方负责支付）
，及时拨付相关款项，保障经费，发展盘龙教育。</t>
  </si>
  <si>
    <t>年度经费使用合规情况</t>
  </si>
  <si>
    <t>项目完成时间</t>
  </si>
  <si>
    <t>提升教育教学质量</t>
  </si>
  <si>
    <t>促进盘龙人民整体素质的提高</t>
  </si>
  <si>
    <t>进优质教育资源</t>
  </si>
  <si>
    <t>师生及家长满意度</t>
  </si>
  <si>
    <t>98</t>
  </si>
  <si>
    <t>特殊教育公用经费区级专项资金</t>
  </si>
  <si>
    <t>根据《昆明市财政局 昆明市教育体育局关于下达 2022年城乡义务教育补助经费直达资金的通知》（昆财教〔2022〕16号）要求，特殊教育学校和随班就读学生生均6000元测算。确保我区特殊教育学校和随班就读学生能够有效保障学校正常运转，不因资金短缺而影响学校正常的教育教学秩序，确保教师培训所需资金得到有效保障。该项目的实施，有利于促进盘龙区教育事业的蓬勃发展，有利于培养教育人才，有利于推动社会事业的发展，有利于构建和谐社会。根据《国务院关于进一步完善城乡义务教育经费保障机制的通知》（国发〔2015〕67号）、《云南省人民政府关于进一步完善城乡义务教育经费保障机制的通知》（云政发〔2016〕74号）、实《昆明市人民政府办公室关于印发昆明市教育领域财政事权和支出责任划分改革实施方案的通知》（昆政办〔2020〕77号）要求，义务教育阶段公用经费资金由中央承担80%，省级承担4%，市级承担3.2&amp;，区级承担12.8%，根据学生人数编制2024年公用经费预算，具体明细如下：特殊教育公用经费按照6000元/生.年标准测算，全区共计587人，全年特殊教育公用经费为587*6000=3522000.00元，区级按照12.8%需承担450816.00元。</t>
  </si>
  <si>
    <t>特殊教育学校补助人数</t>
  </si>
  <si>
    <t>373</t>
  </si>
  <si>
    <t>反映经费补助人数</t>
  </si>
  <si>
    <t>随班就读补助人数</t>
  </si>
  <si>
    <t>79</t>
  </si>
  <si>
    <t>补助资金当年支付时限</t>
  </si>
  <si>
    <t>预算批复数</t>
  </si>
  <si>
    <t>保障教育活动正常开展</t>
  </si>
  <si>
    <t>保障义务教育普及</t>
  </si>
  <si>
    <t>保障义务教育普及得的作用</t>
  </si>
  <si>
    <t>学生家长满意度达</t>
  </si>
  <si>
    <t>学生家长满意度达95%</t>
  </si>
  <si>
    <t>昆明市盘龙区城市管理局</t>
  </si>
  <si>
    <t>绿化维护专项经费</t>
  </si>
  <si>
    <t>确保绿化面积保持或超过3902741.11平方米；完成计划管养面积每季度的绿化管养工作任务，确保盘龙区辖区内的公共绿地无死树、缺塘、无斑秃裸露现象，绿地保存率95%，绿化植物存活率95%以上；按照计划完成年度绿化管养工作任务；根据周检查、月考核、季度考核结果，拨付绿化养护费44598721元；美化市容，提供适宜人栖居的人居环境，提升城市品质；确保满意度达92%以上。</t>
  </si>
  <si>
    <t>绿化面积</t>
  </si>
  <si>
    <t>390.27万</t>
  </si>
  <si>
    <t>平方米</t>
  </si>
  <si>
    <t>反映绿化面积</t>
  </si>
  <si>
    <t>绿地保存率绿化植物存活率</t>
  </si>
  <si>
    <t>反映绿地保存率绿化植物存活率</t>
  </si>
  <si>
    <t>反映年度绿化管养工作任务完成时间</t>
  </si>
  <si>
    <t>考核成本控制</t>
  </si>
  <si>
    <t>盘龙区建成区域绿地率</t>
  </si>
  <si>
    <t>反映盘龙区建成区域绿地率</t>
  </si>
  <si>
    <t>绿化覆盖率</t>
  </si>
  <si>
    <t>维护生态平衡，改善城市小气候，降低环境污染，建设人与自然和谐共生的生态绿色家园。</t>
  </si>
  <si>
    <t>人均公共绿地面积</t>
  </si>
  <si>
    <t>改善城市生态环境，将昆明建成最宜居住城市</t>
  </si>
  <si>
    <t>社会群众满意度</t>
  </si>
  <si>
    <t>反映服务对象满意度情况</t>
  </si>
  <si>
    <t>盘龙区环卫一体化运行经费</t>
  </si>
  <si>
    <t>进一步规范环卫工作的市场化、专业化、机械化、精细化和常态化，制改革。改进环卫清扫保洁作业中的问题，提升作业标准，“改扫为洗、改扫为吸、改扫为刷”，提升路面整洁度，真正做到“路见本色”；建立一体化收转运体系，实现生活垃圾分类收转运；将公厕运营管理服务质量全部提高到国家一类公厕以上标准。</t>
  </si>
  <si>
    <t>清扫保洁面积</t>
  </si>
  <si>
    <t>河道保洁面积</t>
  </si>
  <si>
    <t>垃圾量</t>
  </si>
  <si>
    <t>实际产生量</t>
  </si>
  <si>
    <t>吨</t>
  </si>
  <si>
    <t>垃圾收集转运处置</t>
  </si>
  <si>
    <t>公厕维护管养</t>
  </si>
  <si>
    <t>道路清扫保洁作业达标率</t>
  </si>
  <si>
    <t>道路清扫保洁作业达到标准面积/道路清扫保洁作业总面积*100%</t>
  </si>
  <si>
    <t>河道保洁作业达标率</t>
  </si>
  <si>
    <t>河道保洁作业达到水面无漂浮物、河岸无垃圾</t>
  </si>
  <si>
    <t>生活垃圾收集、转运、处置率</t>
  </si>
  <si>
    <t>公厕维护管养达标率</t>
  </si>
  <si>
    <t>公厕维护管养达标率求</t>
  </si>
  <si>
    <t>反映成本控制</t>
  </si>
  <si>
    <t>改善辖区市民的生活环境</t>
  </si>
  <si>
    <t>提高辖区环境生态质量</t>
  </si>
  <si>
    <t>有所提高</t>
  </si>
  <si>
    <t>持续提升环境卫生达标率</t>
  </si>
  <si>
    <t>辖区居民满意度</t>
  </si>
  <si>
    <t>辖区居民对项目实施情况的满意程度</t>
  </si>
  <si>
    <t>违法违规建筑治理工作经费</t>
  </si>
  <si>
    <t>按照昆明市临违建筑整治拆除工作总指挥部办公室下达的年度目标任务，结合各街道办事处实际情况，对任务进行分解。各街道按月完成拆除任务，区城市管理局抽查并统计上报市总指挥部。拆除重要路域两侧、高速公路、铁路沿线两侧、水源保护区周边、入滇河道两侧、住宅小区、城乡结合部等各类违法违规建筑。持续推进全市提升城乡人居环境工作，进一步拓展城市发展空间，改善城市环境面貌继续深入开展城乡违法违规建筑治理工作，有效遏制违法建设行为</t>
  </si>
  <si>
    <t>违法违规建筑数量</t>
  </si>
  <si>
    <t>年度实际发生数</t>
  </si>
  <si>
    <t>宗</t>
  </si>
  <si>
    <t>违法违规建筑治理案件数量</t>
  </si>
  <si>
    <t>违法违规治理上级考核目标完成率</t>
  </si>
  <si>
    <t>预算批复</t>
  </si>
  <si>
    <t>成本节约率=节约成本/项目总额*100%</t>
  </si>
  <si>
    <t>有效遏制违法建设行为</t>
  </si>
  <si>
    <t>效果明显</t>
  </si>
  <si>
    <t>有效遏制违法建设行为，拓展城市发展空间，改善城市环境面貌，提升城市形象。</t>
  </si>
  <si>
    <t>改善城市环境面貌，提升城市形象</t>
  </si>
  <si>
    <t>提升城市可持续发展面貌</t>
  </si>
  <si>
    <t>反映辖区居民满意度情况</t>
  </si>
  <si>
    <t>昆明市盘龙区卫生健康局</t>
  </si>
  <si>
    <t>基本公共卫生服务专项资金</t>
  </si>
  <si>
    <t>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4个百分点。</t>
  </si>
  <si>
    <t>基本公共卫生服务开展项目</t>
  </si>
  <si>
    <t>个（项）</t>
  </si>
  <si>
    <t>各街道基本公共卫生服务开展项目</t>
  </si>
  <si>
    <t>公共卫生服务人数</t>
  </si>
  <si>
    <t>101.3万</t>
  </si>
  <si>
    <t>辖区实际公共卫生服务人数</t>
  </si>
  <si>
    <t>高血压患者管理任务数(人)</t>
  </si>
  <si>
    <t>4.49万</t>
  </si>
  <si>
    <t>高血压患者管理任务数</t>
  </si>
  <si>
    <t>糖尿病患者管理任务数(人)</t>
  </si>
  <si>
    <t>1.62万</t>
  </si>
  <si>
    <t>糖尿病患者管理任务数(</t>
  </si>
  <si>
    <t>规范化电子健康档案覆盖率(%)</t>
  </si>
  <si>
    <t>62</t>
  </si>
  <si>
    <t>居民健康档案管理电子建档率</t>
  </si>
  <si>
    <t>3岁以下儿童系统管理（%)</t>
  </si>
  <si>
    <t>0-3岁以下儿童系统管理</t>
  </si>
  <si>
    <t>7岁儿以下儿童健康管理率(%)</t>
  </si>
  <si>
    <t>85</t>
  </si>
  <si>
    <t>7岁儿以下儿童健康管理率</t>
  </si>
  <si>
    <t>孕产妇系统管理率(%)</t>
  </si>
  <si>
    <t>孕产妇系统管理率</t>
  </si>
  <si>
    <t>适龄儿童免疫规划疫苗接种率(%)</t>
  </si>
  <si>
    <t>适龄儿童免疫规划疫苗接种率</t>
  </si>
  <si>
    <t>老年人健康管理率(%)</t>
  </si>
  <si>
    <t>老年人健康管理率</t>
  </si>
  <si>
    <t>严重精神障碍患者健康管理率(%)</t>
  </si>
  <si>
    <t>严重精神障碍患者管理率率</t>
  </si>
  <si>
    <t>传染病报告处理报告率(%)</t>
  </si>
  <si>
    <t>传染病报告处理报告率</t>
  </si>
  <si>
    <t>肺结核患者管理率（%）</t>
  </si>
  <si>
    <t>肺结核患者管理率</t>
  </si>
  <si>
    <t>卫生监督协管国家报告系统中被监督单位数据维护率（%）</t>
  </si>
  <si>
    <t>卫生监督协管国家报告系统中被监督单位数据维护率</t>
  </si>
  <si>
    <t>各专业巡查寻访2次完成率（%）</t>
  </si>
  <si>
    <t>各专业巡查寻访2次完成率</t>
  </si>
  <si>
    <t>中医药健康管理儿童健康管理率(%)</t>
  </si>
  <si>
    <t>77</t>
  </si>
  <si>
    <t>中医药健康管理儿童中医药健康管理率(%)</t>
  </si>
  <si>
    <t>中医药健康管理老年人健康管理率(%)</t>
  </si>
  <si>
    <t>70</t>
  </si>
  <si>
    <t>中医药健康管理老年人目标人群覆盖率</t>
  </si>
  <si>
    <t>健康教育覆盖率(%)</t>
  </si>
  <si>
    <t>中医药健康管理老年人中医药健康管理率(%)</t>
  </si>
  <si>
    <t>健康生活方式和行为养成率</t>
  </si>
  <si>
    <t>健康生活方式和行为养成率率</t>
  </si>
  <si>
    <t>完成全年基本公共卫生工作</t>
  </si>
  <si>
    <t>1154万元</t>
  </si>
  <si>
    <t>基本公共卫生服务项目区级经费1154万元</t>
  </si>
  <si>
    <t>提高基层卫生服务能力，促进基本公共卫生均等化，降低疾病发生率</t>
  </si>
  <si>
    <t>显著提高</t>
  </si>
  <si>
    <t>基本公共卫生服务信息系统统计</t>
  </si>
  <si>
    <t>辖区内群众满意度</t>
  </si>
  <si>
    <t>基层卫生事业发展专项经费</t>
  </si>
  <si>
    <t>项目依据《盘龙区人民政府办公室关于盘龙区农村卫生室综合改革实施意见》（盘政办通[2014]182号）、《昆明市盘龙区乡村医生培养工程实施方案（2021-2028）》等政策文件立项，卫提高基层医疗卫生服务机构能力，强化乡村医生规范执业能力，保障乡村医生合理收入，加强基层医务人员业务素质，加强基层卫生人才队伍建设</t>
  </si>
  <si>
    <t>乡村医生补助人数</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</si>
  <si>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</si>
  <si>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</si>
  <si>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</si>
  <si>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</si>
  <si>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</si>
  <si>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</si>
  <si>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</si>
  <si>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</si>
  <si>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</si>
  <si>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</si>
  <si>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</si>
  <si>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2024年内</t>
  </si>
  <si>
    <t>完成基层卫生事业发展工作</t>
  </si>
  <si>
    <t>348.7800万元</t>
  </si>
  <si>
    <t>卫生院医疗设备61.6万元（其中5万元为卫生院电子票据实施经费）；乡村医生各项奖励经费255.7500万元（其中定额补助标准33万元、乡村医生绩效105.6万元、各项补助的基础上再加每人每月500元合计52.8万元、持证奖励及考证奖励36.75万元、退岗乡村医生14.4万元、养老保险补助13.2万元）；村卫生运行管理经费4.9万元；卫生院对村卫生室管理考核经费12.53万元，乡村医生培训14万元。</t>
  </si>
  <si>
    <t>较上年服务能力有所提高，有利于社会和谐稳定发展</t>
  </si>
  <si>
    <t>市级对社区卫生服务中心等级评审结果</t>
  </si>
  <si>
    <t>基层卫生人员能力的提升带来服务能力的持续性</t>
  </si>
  <si>
    <t>中长期</t>
  </si>
  <si>
    <t>对社会发展的影响</t>
  </si>
  <si>
    <t>乡村医生满意度</t>
  </si>
  <si>
    <t>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</si>
  <si>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</si>
  <si>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1000人</t>
  </si>
  <si>
    <t>反映给予农业人口及特殊家庭独生子女家庭奖学金人数</t>
  </si>
  <si>
    <t>65人</t>
  </si>
  <si>
    <t>65</t>
  </si>
  <si>
    <t>反映给予农村妇女生育保障人数</t>
  </si>
  <si>
    <t>13000人</t>
  </si>
  <si>
    <t>13000</t>
  </si>
  <si>
    <t>反映给予计生家庭城乡居民基本医疗保险资助人数</t>
  </si>
  <si>
    <t>1600户</t>
  </si>
  <si>
    <t>1600</t>
  </si>
  <si>
    <t>反映给予昆明市低保独子家庭生活补助金户数</t>
  </si>
  <si>
    <t>1901</t>
  </si>
  <si>
    <t>反映给予国家特别扶助金人数</t>
  </si>
  <si>
    <t>1900人</t>
  </si>
  <si>
    <t>1900</t>
  </si>
  <si>
    <t>反映给予市特别扶助金 人数</t>
  </si>
  <si>
    <t>6000人</t>
  </si>
  <si>
    <t>6000</t>
  </si>
  <si>
    <t>反映给予纯居民、农业人口独子保健费人数</t>
  </si>
  <si>
    <t>0人</t>
  </si>
  <si>
    <t>反映给予农村结扎手术营养费人数</t>
  </si>
  <si>
    <t>100户</t>
  </si>
  <si>
    <t>反映给予失独家庭一次性抚慰金户数</t>
  </si>
  <si>
    <t>奖励补助发放率</t>
  </si>
  <si>
    <t>反映奖励补助发放率</t>
  </si>
  <si>
    <t>年度内完成</t>
  </si>
  <si>
    <t>用于反映项目完成时限情况。</t>
  </si>
  <si>
    <t>952.811116万元</t>
  </si>
  <si>
    <t>用于发放8个项目补助资金</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</si>
  <si>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</si>
  <si>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</si>
  <si>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</si>
  <si>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</si>
  <si>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</si>
  <si>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</si>
  <si>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</si>
  <si>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</si>
  <si>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</si>
  <si>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</si>
  <si>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门诊人次数</t>
  </si>
  <si>
    <t>29</t>
  </si>
  <si>
    <t>万人次</t>
  </si>
  <si>
    <t>患者完成就医的次数</t>
  </si>
  <si>
    <t>出院人数</t>
  </si>
  <si>
    <t>7000</t>
  </si>
  <si>
    <t>人次</t>
  </si>
  <si>
    <t>住院后出院人数</t>
  </si>
  <si>
    <t>病床周转率（次）</t>
  </si>
  <si>
    <t>18.6</t>
  </si>
  <si>
    <t>一定时间内平均每张床收治了多少病人</t>
  </si>
  <si>
    <t>门诊人次数（精防医院）</t>
  </si>
  <si>
    <t>50000</t>
  </si>
  <si>
    <t>治愈率</t>
  </si>
  <si>
    <t>9.0</t>
  </si>
  <si>
    <t>某种疾病平均每百名患者中可治愈的人数，反应其可治愈的概率。</t>
  </si>
  <si>
    <t>好转率</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</si>
  <si>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</si>
  <si>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</si>
  <si>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</si>
  <si>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</si>
  <si>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</si>
  <si>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门诊合格处方数占抽查门诊总处方数之比</t>
  </si>
  <si>
    <t>医疗收入</t>
  </si>
  <si>
    <t>13000万元</t>
  </si>
  <si>
    <t>医院开展医疗服务及其他活动依法取得的非偿还性资金</t>
  </si>
  <si>
    <t>医疗收入（精防医院）</t>
  </si>
  <si>
    <t>520万元</t>
  </si>
  <si>
    <t>医院开展医疗服务活动实现的收入</t>
  </si>
  <si>
    <t>门急诊人次平均收费水平</t>
  </si>
  <si>
    <t>低于当地上年水平</t>
  </si>
  <si>
    <t>患者门诊收费水平高低</t>
  </si>
  <si>
    <t>出院者平均医药费用</t>
  </si>
  <si>
    <t>患者住院收费水平高低</t>
  </si>
  <si>
    <t>提升我院整体服务能力水平，推动公立医院改革（精防医院）</t>
  </si>
  <si>
    <t>提升我院整体服务能力，带动医疗业务发展</t>
  </si>
  <si>
    <t>开展国家基本公共卫生服务，不断促进医院临床发展。群众能够得到及时就诊及慢性病管理、老年人健康管理体检、健康咨询等医疗服务。</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</si>
  <si>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</si>
  <si>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</si>
  <si>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</si>
  <si>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</si>
  <si>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</si>
  <si>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</si>
  <si>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</si>
  <si>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</si>
  <si>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</si>
  <si>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患者满意度</t>
  </si>
  <si>
    <t>患者满意度（精防医院）</t>
  </si>
  <si>
    <t>对门诊患者及所在社区居民进行问卷调查</t>
  </si>
  <si>
    <t>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</si>
  <si>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</si>
  <si>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艾滋病检测人数</t>
  </si>
  <si>
    <t>20万人</t>
  </si>
  <si>
    <t>反映艾滋病检测人数</t>
  </si>
  <si>
    <t>美沙酮维持工作人数</t>
  </si>
  <si>
    <t>反映美沙酮维持工作人数</t>
  </si>
  <si>
    <t>6.26国际禁毒日、12.1世界艾滋病日大型活动举办次数</t>
  </si>
  <si>
    <t>反映6.26国际禁毒日、12.1世界艾滋病日大型活动举办次数</t>
  </si>
  <si>
    <t>年度目标责任书完成率</t>
  </si>
  <si>
    <t>100
"完成昆明市艾滋病目标责任书
完成昆明市艾滋病目标责任书</t>
  </si>
  <si>
    <t>反映年度目标责任书完成率</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</si>
  <si>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</si>
  <si>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</si>
  <si>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</si>
  <si>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</si>
  <si>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</si>
  <si>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</si>
  <si>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743200元</t>
  </si>
  <si>
    <t>用于支付艾滋病相关费用</t>
  </si>
  <si>
    <t>营造关爱，不歧视艾滋病人、感染者，营造良好的社会氛围</t>
  </si>
  <si>
    <t>反映营造关爱，不歧视艾滋病人、感染者，营造良好的社会氛围</t>
  </si>
  <si>
    <t>持续提高群众参与艾滋病防治、检测的积极性</t>
  </si>
  <si>
    <t>反映持续提高群众参与艾滋病防治、检测的积极性</t>
  </si>
  <si>
    <t>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</si>
  <si>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</si>
  <si>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委托业务次数</t>
  </si>
  <si>
    <t>反映委托业务次数</t>
  </si>
  <si>
    <t>病媒生物防制</t>
  </si>
  <si>
    <t>达到国家除四害工作标准</t>
  </si>
  <si>
    <t>反映病媒生物防制</t>
  </si>
  <si>
    <t>重点行业及重点场所病媒生物监测</t>
  </si>
  <si>
    <t>达到预期目标</t>
  </si>
  <si>
    <t>反映重点行业及重点场所病媒生物监测情况</t>
  </si>
  <si>
    <t>44.8万元</t>
  </si>
  <si>
    <t>1.为持续深入开展爱国卫生运动，按照全省目标要求完成健康县城建设，积极开展健康昆明行动。1.开展“春冬季灭鼠、夏季三灭”病媒生物防制常规公共区域消杀服务：44.8万元</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</si>
  <si>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</si>
  <si>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</si>
  <si>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</si>
  <si>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</si>
  <si>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</si>
  <si>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</si>
  <si>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</si>
  <si>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</si>
  <si>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</si>
  <si>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</si>
  <si>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5000</t>
  </si>
  <si>
    <t>春节、敬老节慰问困难老人</t>
  </si>
  <si>
    <t>800</t>
  </si>
  <si>
    <t>困难老人两节慰问覆盖率</t>
  </si>
  <si>
    <t>老年优待证发放率</t>
  </si>
  <si>
    <t>完成全年老龄事业发展工作</t>
  </si>
  <si>
    <t>56.6765万元</t>
  </si>
  <si>
    <t>1、2024年，“春节、敬老节慰问困难老人经费：17.8万元；
2、2024年敬老节活动开展经费：25万元；
3、2024年《老年人权益保障法》宣传经费：3万元；
4、2024年开展医养结合经费：6万元；
5、2024年“关爱失能老人、共享生命尊严”试点工作经费：2.8765万元；
6、2024年老龄委办公经费：2万元；
以上六项共合计：56.6765万元</t>
  </si>
  <si>
    <t>对可持续发展的影响</t>
  </si>
  <si>
    <t>影响率较上年提高</t>
  </si>
  <si>
    <t>辖区老年人满意度</t>
  </si>
  <si>
    <t>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</si>
  <si>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</si>
  <si>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</si>
  <si>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275</t>
  </si>
  <si>
    <t>严重精神障碍患者监护人监护责任“以奖代补”区级补助资金兑现率</t>
  </si>
  <si>
    <t>完成全年严重精神障碍患者监护人监护责任“以奖代补”工作</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</si>
  <si>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</si>
  <si>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</si>
  <si>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</si>
  <si>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</si>
  <si>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</si>
  <si>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</si>
  <si>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</si>
  <si>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2024年完成从业人员预防性健康体检12万人（盘龙区疾病预防控制中心完成2400人，盘龙区人民医院等6家单位完成117600人）</t>
  </si>
  <si>
    <t>预防性体检工作</t>
  </si>
  <si>
    <t>2400</t>
  </si>
  <si>
    <t>为辖区从业人员提供预防性体检工作</t>
  </si>
  <si>
    <t>设备维修维护</t>
  </si>
  <si>
    <t>台套</t>
  </si>
  <si>
    <t>实验室各检测设备检定校准、维修维护</t>
  </si>
  <si>
    <t>117600</t>
  </si>
  <si>
    <t>盘龙区人民医院等6家单位预防性体检工作</t>
  </si>
  <si>
    <t>射线剂量监测</t>
  </si>
  <si>
    <t>消毒质量与感染危险因素监测</t>
  </si>
  <si>
    <t>450件</t>
  </si>
  <si>
    <t>件（卷）</t>
  </si>
  <si>
    <t>本级办证的医疗卫生机构开展消毒质量与感染危险因素监测【县区医疗单位、社区卫生服务中心（站）、乡（镇）卫生院、民营医院以及其他医疗机构、村卫生室（所）450件】</t>
  </si>
  <si>
    <t>用品用具以及双随机监测</t>
  </si>
  <si>
    <t>3000</t>
  </si>
  <si>
    <t>件</t>
  </si>
  <si>
    <t>为辖区从事公共场所服务的单位提供公共用品用具采样及检测工作以及双随机监测</t>
  </si>
  <si>
    <t>设备维修维护合格率</t>
  </si>
  <si>
    <t>实验室各检测设备检定校准合格</t>
  </si>
  <si>
    <t>本消毒质量与感染危险因素监测</t>
  </si>
  <si>
    <t>50%</t>
  </si>
  <si>
    <t>本级办证的医疗卫生机构开展消毒质量与感染危险因素监测</t>
  </si>
  <si>
    <t>达到《公共场所卫生检验标准》 GB/T18204-2013各项检验要求</t>
  </si>
  <si>
    <t>监测辖区公共场所的用品用具以及双随机监测达到《公共场所卫生检验标准》 GB/T18204-2013</t>
  </si>
  <si>
    <t>六种传染病检出率</t>
  </si>
  <si>
    <t>按2024年度工作责任目标开展预防性健康体检，确保完成2024年12万从业人员预防性健康体检工作。</t>
  </si>
  <si>
    <t>项目完成及时率</t>
  </si>
  <si>
    <t>8814000</t>
  </si>
  <si>
    <t>预算执行率=实际支出/到位资金</t>
  </si>
  <si>
    <t>提高居民健康素养水平</t>
  </si>
  <si>
    <t>持续提高盘龙区基本卫生服务的公共效益</t>
  </si>
  <si>
    <t>提高居民健康素养水平、健康知识知晓率效果显著</t>
  </si>
  <si>
    <t>促进消毒质量的提高</t>
  </si>
  <si>
    <t>有效控制医源性感染发生与防止病原微生物传播，保障医疗安全，</t>
  </si>
  <si>
    <t>促进消毒质量的提高，指导落实医院感染控制效果显著</t>
  </si>
  <si>
    <t>打造健康盘龙、营造良好人文环境</t>
  </si>
  <si>
    <t>提升盘龙区基本卫生服务的公共效益</t>
  </si>
  <si>
    <t>打造健康盘龙，做好公共场所的消毒监测、营造良好人文环境效果显著</t>
  </si>
  <si>
    <t>提高卫生水平，维护群众身体健康</t>
  </si>
  <si>
    <t>长期</t>
  </si>
  <si>
    <t>提高食品从业人员、公共场所、卫生医疗机构等卫生水平，维护群众身体健康效果显著</t>
  </si>
  <si>
    <t>保障医疗安全，提高医疗质量。</t>
  </si>
  <si>
    <t>保障医疗安全，提高医疗质量。保护人民群众身体健康，推动社会</t>
  </si>
  <si>
    <t>有效控制医源性感染发生与防止病原微生物传播，保障医疗安全，提高医疗质量。效果显著</t>
  </si>
  <si>
    <t>保证辖区居民身体健康</t>
  </si>
  <si>
    <t>公共场所用品用具的日常消毒，保证辖区居民身体健康</t>
  </si>
  <si>
    <t>公共场所用品用具的日常消毒，保证辖区居民身体健康效果显著</t>
  </si>
  <si>
    <t>体检人员满意度</t>
  </si>
  <si>
    <t>反映体检人员满意度</t>
  </si>
  <si>
    <t>昆明市盘龙区医疗保障局</t>
  </si>
  <si>
    <t>城乡医疗救助专项资金</t>
  </si>
  <si>
    <t>据《昆明市人民政府办公室关于印发城乡医疗救助管理实施办法的通知》（昆政办【2021】10号）相关内容设立，建立全市统一救助政策、统一筹资水平、统一基金管理、统一待遇标准、统一经办管理的城乡医疗救助管理制度，实现城乡医疗救助市级统筹；项目的实施充分发挥城乡医疗救助托底保障作用，最大限度减轻困难群众医疗支出负担。</t>
  </si>
  <si>
    <t>城乡医疗救助资金筹资区级财政承担比例</t>
  </si>
  <si>
    <t>反映城乡医疗救助资金筹资区级财政承担比例</t>
  </si>
  <si>
    <t>城乡医疗救助资金兑现准确率</t>
  </si>
  <si>
    <t>反映城乡医疗救助资金准确上划情况</t>
  </si>
  <si>
    <t>及时配比拨付率</t>
  </si>
  <si>
    <t>反映是否按照有关要求及时配比和拨付财政补助资金情况。及时配比率=在时限内配比拨付资金/应补助资金*100%</t>
  </si>
  <si>
    <t>5000000</t>
  </si>
  <si>
    <t>成本在年度预算批复内</t>
  </si>
  <si>
    <t>减轻困难群众医疗支出负担</t>
  </si>
  <si>
    <t>作用显著</t>
  </si>
  <si>
    <t>反映救助政策的对减轻困难群众医疗支出负担效果情况。</t>
  </si>
  <si>
    <t>城乡医疗救助对象满意度</t>
  </si>
  <si>
    <t>反映城乡医疗救助对象满意程度。</t>
  </si>
  <si>
    <t>新冠疫苗及接种补助资金</t>
  </si>
  <si>
    <t>根据《云南省财政厅 云南省医疗保障局 云南省卫生健康委员会关于转发医保基金负担新冠病毒疫苗及接种费用财政补助有关事项文件的通知》（云财社〔2021〕90号）相关内容设立，按有关要求确认各接种点新冠病毒疫苗及接种费用，保证区级财政补助按时足额配备到位</t>
  </si>
  <si>
    <t>补助对象数</t>
  </si>
  <si>
    <t>350000</t>
  </si>
  <si>
    <t>反映新冠疫苗接种符合规定补助人数情况</t>
  </si>
  <si>
    <t>新冠病毒疫苗接种补助资金兑现准确率</t>
  </si>
  <si>
    <t>反映新冠病毒疫苗接种补助资金准确上划情况</t>
  </si>
  <si>
    <t>降低人民群众感染病毒风险</t>
  </si>
  <si>
    <t>成效显著</t>
  </si>
  <si>
    <t>反映人民群众感染病毒风险降低程度</t>
  </si>
  <si>
    <t>反映受益对象的满意程度</t>
  </si>
  <si>
    <t>长期护理保险财政补助资金</t>
  </si>
  <si>
    <t>依据《昆明市医疗保障局 昆明市财政局关于印发昆明市城镇职工长期护理保险暂行办法的通知》（昆医保通〔2020〕80号）相关内容设立，主要实施内容：完成长期护理保险财政补助汇算工作，确保职工长期护理保险顺利实施，切实保障长期重度失能人员基本护理需求，破解医养两难问题，健全医疗保障制度体系。</t>
  </si>
  <si>
    <t>长期护理保险区级财政补助比例</t>
  </si>
  <si>
    <t>反映长期护理保险区级财政补助比例</t>
  </si>
  <si>
    <t>长期护理保险财政补助兑现准确率</t>
  </si>
  <si>
    <t>反映长期护理保险财政补助准确上划情况</t>
  </si>
  <si>
    <t>保障长期重度失能人员基本护理需求</t>
  </si>
  <si>
    <t>是否</t>
  </si>
  <si>
    <t>切实保障长期重度失能人员基本护理需求</t>
  </si>
  <si>
    <t>长期护理险补助对象人员满意度</t>
  </si>
  <si>
    <t>反映长期护理险补助对象满意度</t>
  </si>
  <si>
    <t>昆明市盘龙区民政局</t>
  </si>
  <si>
    <t>养老服务项目专项经费</t>
  </si>
  <si>
    <t>项目依据《居家养老服务中心项目建设专项资金管理办法（试行）》、《云南省养老服务体系建设“十三五”规划》等政策文件立项，通过养老服务项目，建设养老服务基础设施，保障工作人员经费。做好指导养老服务、老年福利、负责养老机构设立许可管理工作。有效提高养老服务质量水平。</t>
  </si>
  <si>
    <t>养老服务机构运营补助床位数</t>
  </si>
  <si>
    <t>张</t>
  </si>
  <si>
    <t>养老机构床位数预计800张</t>
  </si>
  <si>
    <t>居家养老服务中心建设数量</t>
  </si>
  <si>
    <t>预计完成新建5个居家养老服务中心</t>
  </si>
  <si>
    <t>居家养老服务设施运营补助</t>
  </si>
  <si>
    <t>28</t>
  </si>
  <si>
    <t>预计28个居家养老服务中心站</t>
  </si>
  <si>
    <t>街道公办养老机构经费入住特困人数</t>
  </si>
  <si>
    <t>3个公办敬老院预计2023年收住特困人数80</t>
  </si>
  <si>
    <t>政府居家养老服务经费服务人次</t>
  </si>
  <si>
    <t>10000人次</t>
  </si>
  <si>
    <t>2024年，预计累计服务10000人次</t>
  </si>
  <si>
    <t>机构评估</t>
  </si>
  <si>
    <t>预计2022年评估居家养老服务中心25家、老年幸福食堂30家</t>
  </si>
  <si>
    <t>委托合同验收合格率</t>
  </si>
  <si>
    <t>爱心食堂及服务中心建设验收合规率</t>
  </si>
  <si>
    <t>补助资金审批合规性</t>
  </si>
  <si>
    <t>评估报告成果达标率</t>
  </si>
  <si>
    <t>2028100</t>
  </si>
  <si>
    <t>依据实际项目支出和预算资金批复</t>
  </si>
  <si>
    <t>有效提高养老服务质量水平</t>
  </si>
  <si>
    <t>反映受益对象满意度情况。</t>
  </si>
  <si>
    <t>城市最低生活保障专项经费</t>
  </si>
  <si>
    <t>城市低保资金按照"政府投入为主、多方共同筹集；保障基本需求、体现管理效益；资金封闭运行、过程公开透明；确保专款专用，广泛接受监督"的原则进行筹集和管理。我局设立了社会救助资金专户，办理社会救助资金含城乡低保资金、特困人员供养资金、临时救助资金、特殊困难救助资金等专项经费的归集、核拨等业务，专户实行封闭运行。区财政和我局资金管理到位、内部程序设置合理，岗位职责分工明确，监督制约措施有力，管理服务规范有效。在保障困难群众基本生活权益、促进我区经济社会协调发展方面发挥实实在在、不可或缺的作用，促进社会和谐与稳定。</t>
  </si>
  <si>
    <t>城乡居民低保保障人数</t>
  </si>
  <si>
    <t>2024年预计月均保障人数4300人</t>
  </si>
  <si>
    <t>应发实发完成率</t>
  </si>
  <si>
    <t>应发实发完成率达100%</t>
  </si>
  <si>
    <t>是否及时审批并在规定时间发放完成</t>
  </si>
  <si>
    <t>及时审批按时发放，于2024年12月15日前完成</t>
  </si>
  <si>
    <t>30760200</t>
  </si>
  <si>
    <t>（1）以最低生活保障标准：728元/人/月测算；2023年10月保障人数4135人；2024年预计月均保障人数4300人；月人均补差标准资金700元；2024年预计共支出资金：4300（人）*700（补差）*12月=3612万元；按照比例分配：区级资金承担2347.8万元（2）中秋、春节慰问费：文件依据：《关于下达2019年春节慰问活动经费的通知》，2024年中秋预计保障人数4300*50元=21.5万元；春节预计保障人数4300*100元=43万元；两节慰问金共需64.5万元；。（3）（城市低保）以2023年临时价格补贴（平均值）测算：以人均价格补贴100元测算；2024年预计共支出资金：4300人*100元*12月=5160000元；(4)（低收入人口）以2023年临时价格补贴（平均值）测算：以人均100元/人/月测算；2023年10月我区纳入低收入人数1231人；2024年预计纳入监测人数1231人，人均价格补贴100元；2024年预计共支出资金：1231（人）*100元*12月=1477200元。以上资金;3076.02万元</t>
  </si>
  <si>
    <t>是否产生社会效益</t>
  </si>
  <si>
    <t>产生社会效益，困难群众生活稳步提升，维护社会稳定，促进协调发</t>
  </si>
  <si>
    <t>产生社会效益，困难群众生活稳步提升，维护社会稳定，促进协调发展</t>
  </si>
  <si>
    <t>是否产生可持续发展影响</t>
  </si>
  <si>
    <t>产生可持续发展影响，不断完善困难群众基本生活救助保障制度。</t>
  </si>
  <si>
    <t>低保对象满意度</t>
  </si>
  <si>
    <t>85%</t>
  </si>
  <si>
    <t>低保对象满意度达85%</t>
  </si>
  <si>
    <t>儿童福利专项经费</t>
  </si>
  <si>
    <t>依据《云南省民政厅关于印发云南省收养能力评估暂行办法的通知》《云南省民政厅关于印发云南省收养能力评估暂行办法的通知》、《昆明市农村留守儿童关爱保护和困境儿童福利服务保障体系建设工作方案》等政策文件，通过“儿童福利专项经费项目”开展：1.每月按标准发放散居孤儿基本生活费。2.每月核实拨付集中供养在昆明市儿童福利院孤儿生活补助。3.核实办理医保参保相关手续。4.开展农村留守儿童和困境儿童关爱活动等工作。5.开展儿童收养评估工作。8.开展社会散居孤儿助学工程工作。保障辖区内儿童福利待遇，维护儿童合法权益，提升社会服务水平，维护社会稳定。</t>
  </si>
  <si>
    <t>集中供养孤儿福利人数</t>
  </si>
  <si>
    <t>年度实际合规人数</t>
  </si>
  <si>
    <t>反映集中供养孤儿完成人数。</t>
  </si>
  <si>
    <t>合规人群发放覆盖率</t>
  </si>
  <si>
    <t>应发实发完成率 达100%</t>
  </si>
  <si>
    <t>2099056</t>
  </si>
  <si>
    <t>集中供养在昆明市儿童福利院孤儿162人，根据昆明市民政局  昆明市财政局关于落实孤儿等特困儿童基本生活补助标准的通知 昆明联发（2020）22号文件要求，机构养育孤儿补助标准/人/月2074元，其中，中央补助600元、省级补助600元、区级配套874元/人/月，注：机构集中供养儿童补助标2020年提标为2074元/人/月，162人×874（区级补助）×12=1699056元。3、根据关于印发《昆明市农村留守儿童关爱保护和困境儿童福利服务保障体系建设工作方案》的通知昆民联发[2018-5]文件要求，每人预计268元374人，预算100000元用于开展农村留守儿童和困境儿童关爱活动。4、2020年12月民政部关于印发《收养评估办法（试行）》的通知、云南省民政厅关于印发《云南省收养评估实施细则（试行）》的通知(2)文件要求，需开展儿童收养评估工作，预算100000元评估经费。5.未成年人保护工作专项经费200000元。合计：2099056元</t>
  </si>
  <si>
    <t>保障辖区内儿童福利待遇</t>
  </si>
  <si>
    <t>反映保障辖区内儿童福利待遇提升情况</t>
  </si>
  <si>
    <t>促进辖区内相关儿童健康成长</t>
  </si>
  <si>
    <t>有所促进</t>
  </si>
  <si>
    <t>反映辖区内相关儿童健康成长促进情况</t>
  </si>
  <si>
    <t>服务对象满意度 达85%</t>
  </si>
  <si>
    <t>特困供养人员经费</t>
  </si>
  <si>
    <t>项目开展符合部门职能职责，与单位“十四五”规划直接相关，依据等政策文件要求开展项目依据&lt;昆明市社会救助实施办法&gt;&lt;昆明市社会救助实施办法&gt;等政策文件立项。具有本地户籍的城乡老年人、残疾人以及未满18周岁的未成年人,同时具备:无劳动能力、无生活来源、无法定赡养扶养义务人或者其法定义务人无履行义务能力条件的,依法纳入特困人员救助供养范围。</t>
  </si>
  <si>
    <t>集中供养特困人员人数</t>
  </si>
  <si>
    <t>反映集中供养特困人员合规人数</t>
  </si>
  <si>
    <t>分散供养特困人员人数</t>
  </si>
  <si>
    <t>分散供养特困人员合规人数</t>
  </si>
  <si>
    <t>特困人群补助发放覆盖率</t>
  </si>
  <si>
    <t>反映特困人群补助发放覆盖率完成情况</t>
  </si>
  <si>
    <t>4846200</t>
  </si>
  <si>
    <t>特困供养人员按照947元/人/月测算；以2023年10月特困养人数304人测算，（1）2024年预计需保障人数320人；特困供养金：320*947*12=363.65万元；（2）特困供养护理补贴，以2023年特困供养10月份护理补贴50624元测算，2024年预计资金：158元人均*320（人）*12月=60.67万元（3）中秋、春节慰问费：①集中供养：标准：300元/人，以2023年10月人数50人测算； 2024年预计需保障人数55人；资金55*300=16500元；②分散供养：标准：200元/人，以2023年10月保障254人测算；2024年预计需保障人数265人；资金：265*200=53000元；合计：69500*2节（中秋、春节）=139000元。（4）特困供养人员丧葬补助：以2023年特困供养人员测算1-10月特困供养人员死亡31人数测算，2024年测算特困供养人员，死亡人数约40（人）*2000元=80000元。
（5）以2023年临时价格补贴（平均值）：以人均100元/人/月测算，2024年预计共支出资金：320（人）*100元*12月=38.4万元；以上5项资金预计484.62万元。</t>
  </si>
  <si>
    <t>保障辖区内特困供养人员福利待遇</t>
  </si>
  <si>
    <t>维护稳定，促进协调发展</t>
  </si>
  <si>
    <t>促进特困供养人员水平提高</t>
  </si>
  <si>
    <t>反映促进特困供养人员水平提高情况</t>
  </si>
  <si>
    <t>反映受益对象满意度</t>
  </si>
  <si>
    <t>爱心食堂”启动资金及工作人员补助专项经费</t>
  </si>
  <si>
    <t>项目依据《加快发展健康养老2017年实施方案》和《加快发展健康养老三年行动计划（2017—2019年）》《关于印发昆明市新时代老年幸福食堂建设实施方案（试行）的通知》（昆民通〔2021〕41号）《盘龙区新时代老年幸福食堂建设运营管理办法》（盘养老办〔2021〕3号）等政策文件立项。用于拨付爱心食堂启动资金及工作人员补助，通过吸引社会力量形成多方参与、多元经营、服务灵活多样的管理运营模式和“中心布点、边缘配送”的服务模式，解决了部分高龄、独居、空巢等老年人吃饭难问题，让老年人切实感受到从“开水烫冷饭”到“热乎乎的四菜一汤”的温暖。</t>
  </si>
  <si>
    <t>“爱心食堂”创建数量</t>
  </si>
  <si>
    <t>反映“爱心食堂”创建数量情况。</t>
  </si>
  <si>
    <t>“爱心食堂”工作人员</t>
  </si>
  <si>
    <t>反映“爱心食堂”工作人员情况。</t>
  </si>
  <si>
    <t>创建“爱心食堂”验收合格率</t>
  </si>
  <si>
    <t>反映创建“爱心食堂”验收合格率情况。</t>
  </si>
  <si>
    <t>397600</t>
  </si>
  <si>
    <t>根据《盘龙区新时代老年幸福食堂建设运营管理办法》的通知（ 盘养老办【2021】1号），2023年全区有“爱心食堂”31家，2024年预计新增5家，共36家，新增每家启动资金2万元，共10万元；2024年工作人员补助36*1000*12=43.2万元，粮油补助每家补助2万元，共72万元，以上三项合计115.2万元，其中启动资金及工作人员补助397600元。</t>
  </si>
  <si>
    <t>维护社会稳定，促进社会和谐发展</t>
  </si>
  <si>
    <t>达到构建和谐社会促进社会稳定效果</t>
  </si>
  <si>
    <t>困难群众救助资金专项经费</t>
  </si>
  <si>
    <t>用于用于城市最低生活保障金。规范城市低保政策实施，合理确定保障标准，使低保对象基本生活得到有效保障。特困人员救助保障经费，统筹城市特困人保障工作。孤儿基本生活，流浪乞讨人员救助等。</t>
  </si>
  <si>
    <t>发放低保金人数</t>
  </si>
  <si>
    <t>2024年实际享受低保金人数</t>
  </si>
  <si>
    <t>流浪乞讨人员救助率</t>
  </si>
  <si>
    <t>应救尽救</t>
  </si>
  <si>
    <t>临时救助水平</t>
  </si>
  <si>
    <t>不低于上年</t>
  </si>
  <si>
    <t>临时救助水平不低于上年</t>
  </si>
  <si>
    <t>是否按时完成，及时发放</t>
  </si>
  <si>
    <t>及时发放，于2024年12月31日前完成</t>
  </si>
  <si>
    <t>流浪乞讨人员求助要求当天登记救助率</t>
  </si>
  <si>
    <t>95%</t>
  </si>
  <si>
    <t>流浪乞讨人员求助要求当天登记救助率95%</t>
  </si>
  <si>
    <t>2590000</t>
  </si>
  <si>
    <t>依据文件金额</t>
  </si>
  <si>
    <t>困难群众生活水平有所提升，产生一定社会效益。</t>
  </si>
  <si>
    <t>帮助查明身份滞留流浪乞讨人员返乡情况</t>
  </si>
  <si>
    <t>及时送返</t>
  </si>
  <si>
    <t>帮助查明身份滞留流浪乞讨人员返乡情况及时送返</t>
  </si>
  <si>
    <t>困难群众生活水平有所提升，产生一定可持续影响</t>
  </si>
  <si>
    <t>受益对象满意度达85%</t>
  </si>
  <si>
    <t>城市社区专职工作人员职级补助专项经费</t>
  </si>
  <si>
    <t>依据项目《盘龙区城市社区专职工作人员积分管理和职级核定办法（试行）》立项。通过发放城市社区专职工作人员职级补助，调动社区工作人员的积极性。</t>
  </si>
  <si>
    <t>城市社区专职工作人员人数</t>
  </si>
  <si>
    <t>根据年度实际人数</t>
  </si>
  <si>
    <t>城市社区专职工作人员2024年预计610人</t>
  </si>
  <si>
    <t>专职人员补助发放覆盖率</t>
  </si>
  <si>
    <t>5059300</t>
  </si>
  <si>
    <t>1.《关于印发&lt;盘龙区城市社区专职工作人员积分管理和职级核定办法（试行）&gt;等“盘龙区社区治理六个配套文件”的通知》（盘办通〔2017〕91号）.2023年共有555人享受积分职级核定奖励，总金额421.93万元。以信息化手段实现数据收集、统计与日常管理的动态、长效精细化,2024年人数增长和职级增长情况，预计增幅20%增加84万元。2.盘龙区社区专职工作人员管理系统维护费5万元。</t>
  </si>
  <si>
    <t>通过发放城市社区专职工作人员职级补助，调动社区工作人员的积极性</t>
  </si>
  <si>
    <t>80至102岁高龄补贴经费</t>
  </si>
  <si>
    <t>根据新修订的《云南省老年人权益保条例》第二十七条第二款“州（市）、县（市、区）人民政府应当每年对80周岁以上不满100周岁的老年人给予保健补助”之规定。为认真贯彻落实好《云南省老年人权益保障条例》赋予的责任，昆明市人民政府于2007年7月31日印发了《关于贯彻〈云南省老年人权益保障条例〉的实施意见》，（昆政发〔2007〕35号），《意见》第三部分“优待范围和相关部门职责”中的第十条对80周岁以上老年人的保健补助标准进行了明确。发放对象：凡具有盘龙区常住户籍，且年满80周岁以上的老年人，均属于补助对象。100岁100岁及以上的老人定期发放长寿补贴。 按规定及时足额发放高龄保健补助金，高龄老人得到一定经济补助，构建和谐社会促进社会稳定，对社会发展有一定可持续影响。</t>
  </si>
  <si>
    <t>补贴发放人数
实际发放人数和应该发放人数是否一致</t>
  </si>
  <si>
    <t>文件规定人数</t>
  </si>
  <si>
    <t>实际发放人数和应该发放人数一致</t>
  </si>
  <si>
    <t>补贴发放兑付率</t>
  </si>
  <si>
    <t>申请审核审批规范；按标准发放</t>
  </si>
  <si>
    <t>补贴发放及时性</t>
  </si>
  <si>
    <t>按计划在2024年12月15日前完成</t>
  </si>
  <si>
    <t>18399600</t>
  </si>
  <si>
    <t>根据《云南省老年人权益保障条例》预计2023年80-89周岁高龄补助标准每人每月60元，90-99周岁高龄补助标准每人每月120元，2023年市级不在分级承担补助资金，区级100%全额承担发放补助资金。截至2023年9月，80-89岁为18435人，90-99岁为2460人，预计2024年新增80-89岁1500人、90-99岁新增350人。(19935*60+2810*120）*12=1839.96万元</t>
  </si>
  <si>
    <t>构建和谐社会促进社会稳定</t>
  </si>
  <si>
    <t>服务对象满意度</t>
  </si>
  <si>
    <t>服务对象满意度88%以上</t>
  </si>
  <si>
    <t>残疾人两项补贴经费</t>
  </si>
  <si>
    <t>根据《关于全面建立困难残疾人生活补贴和重度残疾人护理补贴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自2016年1月1日起，全面建立残疾人两项补贴制度，由民政牵头、残联配合做好残疾人困难残疾人生活补贴和重度残疾人护理补贴发放工作，基本做到符合条件残疾人的全覆盖。保障残疾人生存发展权益，做好残疾人福利保障工作，解决残疾人特殊生活困难和长期照护困难，填补残疾人社会保障体系空白，促进公平正义，让困难残疾人和重度残疾人提高生活质量，共享改革发展成果，同步实现小康。（1）补助低保家庭中的残疾人因残疾产生的额外生活支出，辖区困难残疾人全覆盖；
（2）补助需要长期照护的重度残疾人因残疾产生的额外长期照护支出，辖区重度残疾人全覆盖。</t>
  </si>
  <si>
    <t>发放困难残疾人生活补贴人数</t>
  </si>
  <si>
    <t>2000</t>
  </si>
  <si>
    <t>困难残疾生活补贴人发放</t>
  </si>
  <si>
    <t>发放一级重度护理补贴人数</t>
  </si>
  <si>
    <t>1500</t>
  </si>
  <si>
    <t>一级重度残疾人护理补贴发放</t>
  </si>
  <si>
    <t>发放二级重度护理补贴人数</t>
  </si>
  <si>
    <t>3200</t>
  </si>
  <si>
    <t>二级重度残疾人护理补贴发放</t>
  </si>
  <si>
    <t>困难残疾人家庭生活压力</t>
  </si>
  <si>
    <t>有所减轻</t>
  </si>
  <si>
    <t>足额拨付</t>
  </si>
  <si>
    <t>重度残疾人照护压力</t>
  </si>
  <si>
    <t>有所缓解</t>
  </si>
  <si>
    <t>完成两项补贴资金拨付时间</t>
  </si>
  <si>
    <t>2024年12月15日前</t>
  </si>
  <si>
    <t>7060800</t>
  </si>
  <si>
    <t>按照昆明市民政局 昆明市财政局昆明市残疾人联合会《关于调整残疾人顺项补贴标准的通知》昆民联发 [2023]1号文件要求，困难残疾人生活补贴标准按照每人每月90元标准救助。重度一级残疾人护理补贴标准按照每人每月110元，重度二级残疾人护理补贴标准按照每人每月90元进行救助。根据昆明市民政局 昆明市财政局昆明市残疾人联合会《关于调整残疾人两项补贴标准的通知》昆民联发〔2020〕13号  文件精神，一板块按照市、县2:8比例共同承担，困难残疾人全年984元/人X2000人=1968000元（已剔除市级补助部分），重度一级残疾人，全年1296元/人X1500=1944000元（已剔除市级补助部分），重度二级残疾人，全年984元/人X3200=3148800元（已剔除市级补助部分），合计7060800元。</t>
  </si>
  <si>
    <t>保证残疾人生存发展权益，维护社会稳定</t>
  </si>
  <si>
    <t>服务对象满意度指标90%</t>
  </si>
  <si>
    <t>昆明市盘龙区人力资源和社会保障局</t>
  </si>
  <si>
    <t>全区再就业专项工作经费</t>
  </si>
  <si>
    <t>资金按规定用于发放全区公益性岗位补贴，高校毕业生来昆留昆就业创业相关补贴，灵活就业社会保险补贴及小微企业吸纳高校毕业生社会保险补贴，大学生创业园经费等项目。确保完成年度城镇新增就业目标任务。确保年末城镇登记失业率保持在目标范围内。</t>
  </si>
  <si>
    <t>享受公益性岗位补贴人员数量</t>
  </si>
  <si>
    <t>200</t>
  </si>
  <si>
    <t>反映开发全区公益性岗位数</t>
  </si>
  <si>
    <t>灵活就业社会保险补贴及小微企业吸纳高校毕业生社会保险补贴人数</t>
  </si>
  <si>
    <t>反映灵活就业社会保险补贴及小微企业吸纳高校毕业生社会保险补贴人数</t>
  </si>
  <si>
    <t>高校毕业生来昆留昆就业创业相关补贴申请人数</t>
  </si>
  <si>
    <t>600</t>
  </si>
  <si>
    <t>社会保险补贴发放准确率</t>
  </si>
  <si>
    <t>反映补贴拨付准确程度</t>
  </si>
  <si>
    <t>公益性岗位发放准确率</t>
  </si>
  <si>
    <t>高校毕业生来昆留昆就业创业相关补贴发放准确率</t>
  </si>
  <si>
    <t>管理大学生创业园，确保入孵创业团队享有办公场地、电脑等基础设备</t>
  </si>
  <si>
    <t>完成率100</t>
  </si>
  <si>
    <t>反映大学生创业园管理</t>
  </si>
  <si>
    <t>2024年12月</t>
  </si>
  <si>
    <t>反映项目完成时限</t>
  </si>
  <si>
    <t>4675500</t>
  </si>
  <si>
    <t>城镇新增就业人数</t>
  </si>
  <si>
    <t>36500</t>
  </si>
  <si>
    <t>城镇新增就业人数完成目标任务</t>
  </si>
  <si>
    <t>城镇失业人员再就业人数</t>
  </si>
  <si>
    <t>城镇失业人员再就业人数完成目标任务</t>
  </si>
  <si>
    <t>就业困难人员就业人数</t>
  </si>
  <si>
    <t>8500</t>
  </si>
  <si>
    <t>就业困难人员就业人数完成目标任务</t>
  </si>
  <si>
    <t>城镇失业登记率</t>
  </si>
  <si>
    <t>城镇失业登记率完成目标任务</t>
  </si>
  <si>
    <t>年末高校毕业生总体就业率</t>
  </si>
  <si>
    <t>保持稳定</t>
  </si>
  <si>
    <t>年末高校毕业生总体就业率保持稳定</t>
  </si>
  <si>
    <t>零就业家庭帮扶率</t>
  </si>
  <si>
    <t>因就业问题发生重大群体事件数量</t>
  </si>
  <si>
    <t>起</t>
  </si>
  <si>
    <t>补贴领取对象满意度及就业扶持政策经办服务满意度</t>
  </si>
  <si>
    <t>反映服务对象满意度</t>
  </si>
  <si>
    <t>昆明市“春城大学生创业行动”专项资金</t>
  </si>
  <si>
    <t>为进一步开展好“春城大学生创业行动”，根据《昆明市人民政府关于进一步做好当前和今后一个时期就业创业工作的实施意见》（昆政发〔2021〕22号）精神，经市人民政府批准，现下达我区2022年实际财政预算安排的“春城大学生创业行动”资助资金120万元。资金用于兑付2026年度评审通过的大学生创业项目（实体）和小微企业项目（实体）一次性无偿资金资助和培训扶持</t>
  </si>
  <si>
    <t>资助大学生及小微企业数量</t>
  </si>
  <si>
    <t>37</t>
  </si>
  <si>
    <t>资助大学生及小微企业37个</t>
  </si>
  <si>
    <t>资助创业项目吸纳就业人数</t>
  </si>
  <si>
    <t>40</t>
  </si>
  <si>
    <t>资助创业项目吸纳就业人数不低于40人</t>
  </si>
  <si>
    <t>补贴发放准确率</t>
  </si>
  <si>
    <t>补贴发放准确率大于等于90%</t>
  </si>
  <si>
    <t>资金拨付时效</t>
  </si>
  <si>
    <t>日</t>
  </si>
  <si>
    <t>资金拨付时效12月31日前</t>
  </si>
  <si>
    <t>1200000</t>
  </si>
  <si>
    <t>预算执行率大于等于90%</t>
  </si>
  <si>
    <t>春城大学生创业人数</t>
  </si>
  <si>
    <t>春城大学生创业不低于40人</t>
  </si>
  <si>
    <t>带动大学生创业就业人数</t>
  </si>
  <si>
    <t>带动大学生创业就业人数不低于40人</t>
  </si>
  <si>
    <t>受资助项目及企业对该项目的满意度</t>
  </si>
  <si>
    <t>受资助项目及企业对该项目的满意度达到90%以上</t>
  </si>
  <si>
    <t>人才驿站专项经费</t>
  </si>
  <si>
    <t>2023年，3家高技能人才工作站培养高级工以上技能人才150人以上，使我区技能人才队伍在数量、结构及质量上有所增加、改善和提高。给予完成高技能人才培养任务的高技能人才工作站人才培养补贴22002元</t>
  </si>
  <si>
    <t>每季度开展人才招聘、人才沙龙、技能竞赛、人才培训等人才活动1场，预计开展活动5场。</t>
  </si>
  <si>
    <t>反映获补助人员、企业的数量情况，也适用补贴、资助等形式的补助。</t>
  </si>
  <si>
    <t>通过开展招才引智、人才交流、人才培训活动，年度引进和培养高层次人才100余人，年度新增高技能人才800余人。
有产业发展特色的高技能人才</t>
  </si>
  <si>
    <t>通过开展招才引智、人才交流、人才培训活动，年度引进和培养高层次人才100余人，年度新增高技能人才800余人。</t>
  </si>
  <si>
    <t>按照项目实施计划及人才活动计划进行，年度末完年度目标。</t>
  </si>
  <si>
    <t>通过人才驿站建设，开展人才系列活动，优化人才引陪和人才发展环境，较大程度提高人才发展便利度，促进各类高层次人才向盘龙集聚，推动人才与经济的深度融合，促进我区经济社会发展</t>
  </si>
  <si>
    <t>通过人才驿站建设，开展人才系列活动，创优人才创新创业发展环境，较大程度提高人才发展便利度，推动人才创新创业，促进社会和谐</t>
  </si>
  <si>
    <t>积极引进和培养大医药、大健康、生物科技、环保、养老服务等行业高层次人才，促进我区健康、环保产业发展</t>
  </si>
  <si>
    <t>通过人才驿站建设，开展人才系列活动，优化通人才引陪和人才创新创业发展环境，较大程度提高人才发展便利度，推动经济社会发展，同时实现人才的充分成长、充分发展</t>
  </si>
  <si>
    <t>实现高校毕业生、各类高层次人才、专业技术人才、高技能人才充分发展、充分成才，各类人才满意度100%</t>
  </si>
  <si>
    <t>促进农民就业专项资金</t>
  </si>
  <si>
    <t>根据《云南省财政厅 云南省人力资源和社会保障厅云南省就业补助资金管理办法》(云财规〔2018〕2号)、《关于贯彻落实云南省就业补助资金管理办法有关问题的通知》（昆人社通〔2018〕182号）等相文件精神，按照2023年目标任务测算，拨付促进农民就业信息员补贴等。</t>
  </si>
  <si>
    <t>技能培训含（建档立卡）</t>
  </si>
  <si>
    <t>技能培训含（建档立卡） 培训的人数</t>
  </si>
  <si>
    <t>创业培训</t>
  </si>
  <si>
    <t>创业培训人数</t>
  </si>
  <si>
    <t>农村劳动力转移就业人数（市下达）</t>
  </si>
  <si>
    <t>完成上级下达目标任务</t>
  </si>
  <si>
    <t>农民信息员补贴发放准确率</t>
  </si>
  <si>
    <t>预算执行率90</t>
  </si>
  <si>
    <t>实现农村劳动力转移就业收入</t>
  </si>
  <si>
    <t>促进农民增收，减轻松华坝水源区人口压力</t>
  </si>
  <si>
    <t>农村劳动力转移就业人数</t>
  </si>
  <si>
    <t>引导和扶持水源区农村劳动力创业就业</t>
  </si>
  <si>
    <t>保护水源区环境，促进可持续发</t>
  </si>
  <si>
    <t>水源区农村劳动力转移，保护水源区环境，促进可持续发</t>
  </si>
  <si>
    <t>通过到水源区深入调查，了解服务对象对该项目的实施满意度</t>
  </si>
  <si>
    <t>满意度调查</t>
  </si>
  <si>
    <t>盘龙区司法局</t>
  </si>
  <si>
    <t>依法治区工作经费</t>
  </si>
  <si>
    <t>以创建全省法治政府示范区工作为抓手，紧紧围绕党委政府中心工作，统筹全区各部门各街道，坚持以依法执政为核心，以公正司法为保障，以法治宣传教育为基础，更好地营造法治环境、树立法治权威、全面推进法治政府建设各项工作。继续推进行政复议体制改革，积极落实行政机关负责人出庭应诉制度，切实发挥行政应诉倒逼依法行政功能作用。发挥执法监督的作用，组织举办盘龙区法治能力提升培训班和行政执法人员法律知识培训班，进一步提升我区干部的法治能力、法治水平和行政执法人员的法律素养。该项目资金已盘龙区上一年度全区常住人口每人一元核算。</t>
  </si>
  <si>
    <t>行政执法记录完成率</t>
  </si>
  <si>
    <t>反映信息系统建设过程中对质量的控制情况。
信息系统建设变更率=（建设过程中变更内容/计划建设内容）*100%。</t>
  </si>
  <si>
    <t>对区级各单位的法治建设进行考核完成时间</t>
  </si>
  <si>
    <t>按照工作计划每年上半年完成考核任务</t>
  </si>
  <si>
    <t>920517.00</t>
  </si>
  <si>
    <t>依据2024年财政预算审批控制数</t>
  </si>
  <si>
    <t>行政执法综合管理监督系统使用率</t>
  </si>
  <si>
    <t>实现法律援助案件规范化、标准化管理，提升案件办理质量。</t>
  </si>
  <si>
    <t>使用人员满意度</t>
  </si>
  <si>
    <t>反映使用对象对信息系统使用的满意度。</t>
  </si>
  <si>
    <t>行政执法工作经费</t>
  </si>
  <si>
    <t>项目依据国家市场监管总局、云南省市场监管局、昆明市市场监管局《2023民生领域案件查办“铁拳”行动方案》及《2023“铁拳”行动行政执法指南》，通过行政执法及网络市场监管工作，维护正常的市场经营秩序，营造公平公正的市场竞争环境，通过扫黑除恶，乱象整治的专项活动，净化社会环境。</t>
  </si>
  <si>
    <t>查办案件数</t>
  </si>
  <si>
    <t>500</t>
  </si>
  <si>
    <t>考察项目完成进度及数量</t>
  </si>
  <si>
    <t>法律顾问</t>
  </si>
  <si>
    <t>案件办结率</t>
  </si>
  <si>
    <t>考察项目是否按时完成及办结率</t>
  </si>
  <si>
    <t>考察项目是否按时完成</t>
  </si>
  <si>
    <t>考察项目成本控制</t>
  </si>
  <si>
    <t>维护正常的市场经营秩序</t>
  </si>
  <si>
    <t>通过行政执法及网络市场监管工作，维护正常的市场经营秩序，营造公平公正的市场竞争环境</t>
  </si>
  <si>
    <t>营造公平公正的市场竞争环境</t>
  </si>
  <si>
    <t>通过行政执法行为及专项整治活动，维护正常的市场经营秩序</t>
  </si>
  <si>
    <t>案件当事人的满意态度</t>
  </si>
  <si>
    <t>案件当事人满意度</t>
  </si>
  <si>
    <t>昆明市盘龙区残疾人联合会</t>
  </si>
  <si>
    <t>残疾人康复工作专项经费</t>
  </si>
  <si>
    <t>项目依据《关于做好残疾人家庭医生签约服务工作的通知》《昆明市人民政府关于建立残疾儿童康复救助制度的实施意见》《昆明市盘龙区人民政府关于建立盘龙区残疾儿童康复救助制度的实施意见》等政策文件立项。指导开展残疾人康复服务工作。为有需求的残疾儿童和持证残疾人接受基本康复服务的比例达82%以上；形成党委领导、政府主导、残联牵头、部门配合、社会参与的残疾儿童康复救助工作格局，基本实现残疾儿童应救尽救。</t>
  </si>
  <si>
    <t>假肢、矫形器装配、助听器验配、辅具适配人数</t>
  </si>
  <si>
    <t>反映假肢、矫形器装配、助听器验配、辅具适配人数情况。</t>
  </si>
  <si>
    <t>人工耳蜗资金补助人数</t>
  </si>
  <si>
    <t>反映人工耳蜗资金补助人数情况。</t>
  </si>
  <si>
    <t>残疾儿童康复救助人数</t>
  </si>
  <si>
    <t>反映残疾儿童康复救助人数情况。</t>
  </si>
  <si>
    <t>有需求的残疾儿童和持证残疾人接受基本康复服务的比例</t>
  </si>
  <si>
    <t>有需求的残疾儿童和持证残疾人接受基本康复服务的康复服务率大于80%。</t>
  </si>
  <si>
    <t>假肢、矫形器装配、助听器验配、辅具适配率</t>
  </si>
  <si>
    <t>反映假肢、矫形器装配、助听器验配、辅具适配率大于85%。</t>
  </si>
  <si>
    <t>精准康复服务率</t>
  </si>
  <si>
    <t>精准康复服务率大于85%</t>
  </si>
  <si>
    <t>人工耳蜗资金补助人完成率</t>
  </si>
  <si>
    <t>人工耳蜗植入手术产品及手术费用补助完成率大于等于90%</t>
  </si>
  <si>
    <t>反映项目完成时限情况。</t>
  </si>
  <si>
    <t>社会成本指标</t>
  </si>
  <si>
    <t>160300</t>
  </si>
  <si>
    <t>反映成本节约完成情况</t>
  </si>
  <si>
    <t>加快推进残疾人小康进程，实现残疾人普遍享有基本康复服务</t>
  </si>
  <si>
    <t>更好发挥政府“保基本”作用，不断推进基本康复服务均等化</t>
  </si>
  <si>
    <t>残疾儿童康复服务质量有所提高</t>
  </si>
  <si>
    <t>残疾人康复服务满意度</t>
  </si>
  <si>
    <t>反映残疾人康复服务满意度情况。</t>
  </si>
  <si>
    <t>残疾人就业工作专项经费</t>
  </si>
  <si>
    <t>盘龙区有持证残疾人13000余人，盘龙区残联以《盘龙区残疾人联合会财务工作制度》、《盘龙区残疾人联合会内部管理制度》、《盘龙区残疾人联合会部门工作职责》《盘龙区残联工作人员守则》《中华人民共和国残疾人保障法》、《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盘龙区加大残疾人自主创业扶持力度促进残疾人脱贫工作方案》（盘残字〔2018〕34号）、《盘龙区残疾人联合会2020年残疾人职业技能和生产实用技术培训实施方案》等文件，达到以下工作圆满完成：1.通过扶持残疾人创业，和帮助残疾人稳定创业，鼓励残疾人积极参与到“大众创业、万众创新”的活动浪潮中，以创业促就业；2.通过开展残疾人职业技能培训，帮助残疾人掌握相关技能，提升残疾人就业能力。</t>
  </si>
  <si>
    <t>帮扶残疾人自主创业（人）数</t>
  </si>
  <si>
    <t>反映帮扶残疾人自主创业人数</t>
  </si>
  <si>
    <t>残疾人职业技能培训或补助人数</t>
  </si>
  <si>
    <t>反映残疾人职业技能培训人数</t>
  </si>
  <si>
    <t>创业扶持完成率</t>
  </si>
  <si>
    <t>反映创业扶持完成率</t>
  </si>
  <si>
    <t>职业技能及农村残疾人实用技术培训完成率</t>
  </si>
  <si>
    <t>反映职业技能及农村残疾人实用技术培训完成率</t>
  </si>
  <si>
    <t>创业扶持资金完成拨付时间</t>
  </si>
  <si>
    <t>2024年8月30日</t>
  </si>
  <si>
    <t>反映创业扶持资金完成拨付时间</t>
  </si>
  <si>
    <t>职业技能培训项目资金完成拨付时间</t>
  </si>
  <si>
    <t>反映职业技能培训项目资金完成拨付时间</t>
  </si>
  <si>
    <t>反映预算执行情况</t>
  </si>
  <si>
    <t>残疾人创业稳定率</t>
  </si>
  <si>
    <t>反映残疾人创业稳定情况</t>
  </si>
  <si>
    <t>接受职业技能培训的生活生产能力</t>
  </si>
  <si>
    <t>反映接受职业技能培训的生活生产能力</t>
  </si>
  <si>
    <t>接受帮扶的残疾人及其家属满意度</t>
  </si>
  <si>
    <t>反映接受帮扶的残疾人及其家属满意度</t>
  </si>
  <si>
    <t>昆明市盘龙区农业农村局</t>
  </si>
  <si>
    <t>森林防火综合经费</t>
  </si>
  <si>
    <t>依据《昆明市人民政府森林草原防灭火目标管理责任状(2021-2025)》为保证2026年度森林草原防灭火工作正常开展，通过宣传教育森林防火防火工作，储备防火物资及队伍运行保障，确保发生火情火灾时，能及时有效处置，保护人民群众财产安全。</t>
  </si>
  <si>
    <t>防火宣传</t>
  </si>
  <si>
    <t>反映防火宣传完成情况。</t>
  </si>
  <si>
    <t>储备防火物资</t>
  </si>
  <si>
    <t>批次</t>
  </si>
  <si>
    <t>反映储备防火物资情况。</t>
  </si>
  <si>
    <t>防火业务培训</t>
  </si>
  <si>
    <t>反映防火业务培训情况。</t>
  </si>
  <si>
    <t>队伍运行车辆数量</t>
  </si>
  <si>
    <t>反映队伍运行车辆数量情况。</t>
  </si>
  <si>
    <t>宣传覆盖率</t>
  </si>
  <si>
    <t>9个涉林街道</t>
  </si>
  <si>
    <t>反映宣传覆盖率情况。</t>
  </si>
  <si>
    <t>物资采验收合格率</t>
  </si>
  <si>
    <t>反映物资采验收合格率情况。</t>
  </si>
  <si>
    <t>培训达标率</t>
  </si>
  <si>
    <t>反映培训达标率情况。</t>
  </si>
  <si>
    <t>队伍车辆运行保障率</t>
  </si>
  <si>
    <t>反映队伍车辆运行保障率情况。</t>
  </si>
  <si>
    <t>160</t>
  </si>
  <si>
    <t>区财政森林草原防灭火经费保障率</t>
  </si>
  <si>
    <t>控制火灾发生，减少经济损失</t>
  </si>
  <si>
    <t>0.08</t>
  </si>
  <si>
    <t>反映控制火灾发生，减少经济损失情况。</t>
  </si>
  <si>
    <t>森林防火救火伤亡率</t>
  </si>
  <si>
    <t>反映森林防火救火伤亡率情况。</t>
  </si>
  <si>
    <t>火灾发生率</t>
  </si>
  <si>
    <t>反映火灾发生率情况。</t>
  </si>
  <si>
    <t>通过此项目的实施，控制森林火灾发生，保护森林植被，改善生态环境，促进环境健康绿色发展</t>
  </si>
  <si>
    <t>控制森林火灾发生，保护森林植被</t>
  </si>
  <si>
    <t>人民群众满意度</t>
  </si>
  <si>
    <t>反映人民群众满意度</t>
  </si>
  <si>
    <t>乡村振兴项目专项经费</t>
  </si>
  <si>
    <t>按照《中央财政衔接推进乡村振兴补助资金管理办法》（财农〔2021〕19号）、《云南省财政衔接推进乡村振兴补助资金管理办法》（云财农〔2021〕140号）、《昆明市财政衔接推进乡村振兴补助资金管理办法》（昆财农〔2022〕40号）、《盘龙区财政衔接推进乡村振兴补助资金项目管理办法》（盘办通〔2022〕64号）等文件精神， 涉及乡村振兴资金项目和项目尾款需区级保障的项目（如厕所革命、机耕路、美丽乡村、示范村等建设款）。</t>
  </si>
  <si>
    <t>涉及乡村振兴资金项目和项目尾款需区级保障的项目</t>
  </si>
  <si>
    <t>乡村振兴项目</t>
  </si>
  <si>
    <t>反映涉及乡村振兴资金项目和项目尾款需区级保障的项目（如厕所革命、机耕路、美丽乡村、示范村等建设款）资金项目</t>
  </si>
  <si>
    <t>项目招标合规性</t>
  </si>
  <si>
    <t>符合政府招采政策文件要求</t>
  </si>
  <si>
    <t>项目委托合同成果验收合格率</t>
  </si>
  <si>
    <t>衔接补助资金使用合规性</t>
  </si>
  <si>
    <t>符合中央、省、市资金管理规定要求。</t>
  </si>
  <si>
    <t>各年度内</t>
  </si>
  <si>
    <t>空反应完成比例</t>
  </si>
  <si>
    <t>增加衔接补助片区农业产业和种植项目的投入</t>
  </si>
  <si>
    <t>作用显著。</t>
  </si>
  <si>
    <t>通过育强村富民产业、推动劳动力就地就近实现就业，促进项目支持片区农民收入提升。</t>
  </si>
  <si>
    <t>完善农业生产基础设施。</t>
  </si>
  <si>
    <t>逐步提升。</t>
  </si>
  <si>
    <t>持续惠及项目村居民生产生活，逐步提升村镇人居环境、农业生产基础设施的完善。</t>
  </si>
  <si>
    <t>降低水源区生活污水污染</t>
  </si>
  <si>
    <t>通过修建村内道路、排水沟渠等减少农村污水乱排乱放现象，避免土路扬尘污染、降低水源区生活污水污染。</t>
  </si>
  <si>
    <t>持续推动脱贫攻坚与实施乡村振兴战略</t>
  </si>
  <si>
    <t>通过项目的实施和完成，促进项目片区和谐文明乡村建设和现代乡村治理体系构筑，提高村居民生活的质量。</t>
  </si>
  <si>
    <t>　 项目受益对象满意度</t>
  </si>
  <si>
    <t>反映项目受益对象满意度</t>
  </si>
  <si>
    <t>林长制专项经费</t>
  </si>
  <si>
    <t>为科学评价林长制工作实绩，精准核定林长制实施效果，压实属地街道、社区（村）林长制主体责任，落实林长制目标任务，根据关于印发《盘龙区林长制工作考核实施方案》的通知(盘林长办发〔2023〕2号）精神，结合盘龙区实际，制定本实施方案。经复核，2024年林长制工作经费参照2023年度测算后应为1,465.56万元。一、森林防火护林员、瞭望台观测员（半年期、高火险期）。半年期护林员429人（12月1日-次年5月30日上岗），每月1200元，共计429人×1200元＝514800元×6（个月）＝3088800元；高火险期护林员654人（2月1日-5月30日上岗），654人×1200元＝784800元×3（个月）＝2354400元；瞭望台观测员36人（12月1日-次年5月30日上岗），36人×1500元×6（个月）＝324000元，合计5767200元。二、天保、水保护林员。每人每月1200元，489名护林员，合计7041600元。三、生态管护员经费。生态管护员75人（其中龙泉街道31人，松华街道38人，双龙街道6人），每人每月2380元，全年需2142000元。其中1180×75×12=1062000元。三项合计1495.10万元。</t>
  </si>
  <si>
    <t>半年期护林员</t>
  </si>
  <si>
    <t>429</t>
  </si>
  <si>
    <t>高火险期护林员</t>
  </si>
  <si>
    <t>654</t>
  </si>
  <si>
    <t>瞭望台观测员</t>
  </si>
  <si>
    <t>36</t>
  </si>
  <si>
    <t>天保、水保护林员</t>
  </si>
  <si>
    <t>489</t>
  </si>
  <si>
    <t>生态管护员</t>
  </si>
  <si>
    <t>75</t>
  </si>
  <si>
    <t>森林覆盖率</t>
  </si>
  <si>
    <t>59.74</t>
  </si>
  <si>
    <t>2024年度</t>
  </si>
  <si>
    <t>1495.08</t>
  </si>
  <si>
    <t>森林质量和生态功能得到明显提升</t>
  </si>
  <si>
    <t>生态环境成本指标</t>
  </si>
  <si>
    <t>森林防火火灾发生率</t>
  </si>
  <si>
    <t>改善生态环境，保护森林植被</t>
  </si>
  <si>
    <t>改善生态环境，保护森林植被。</t>
  </si>
  <si>
    <t>问卷调查</t>
  </si>
  <si>
    <t>农村公厕管护经费</t>
  </si>
  <si>
    <t>涉农街道辖区内农村公厕对公众免费开放，做好日常管护工作，达到公厕管护标准。</t>
  </si>
  <si>
    <t>公厕维护数</t>
  </si>
  <si>
    <t>270</t>
  </si>
  <si>
    <t>确保厕所正常使用</t>
  </si>
  <si>
    <t/>
  </si>
  <si>
    <t>确保粪液粪渣应收尽收、有效利用</t>
  </si>
  <si>
    <t>反映项目完成成果</t>
  </si>
  <si>
    <t>1230000</t>
  </si>
  <si>
    <t>为广大农民群众创造良好的生活环境。</t>
  </si>
  <si>
    <t>全面提升农村人居环境条件</t>
  </si>
  <si>
    <t>确保厕所内外环境卫生，全面提升农村人居环境条件</t>
  </si>
  <si>
    <t>建立健全长效管护机制</t>
  </si>
  <si>
    <t>建立健全长效管护机制，确保农村公厕日常管理落实到位，避免管护不到位出现环境污染问题</t>
  </si>
  <si>
    <t>公厕达到管理标准。</t>
  </si>
  <si>
    <t>涉农街道镇区公厕达到“四净三无两通一明”，行政村所在地、村小组公厕达到“三净两无一明”管理标准。</t>
  </si>
  <si>
    <t>反映群众满意度</t>
  </si>
  <si>
    <t>农业保险经费</t>
  </si>
  <si>
    <t>依据 【盘龙区2023年大春粮食生产指导性意见】、【盘龙区2023年烤烟生产收购工作意见】立项。计划实施玉米商业保险5.6万亩，烤烟2.206万亩，确保我区烤烟、玉米生产安全，确保农民受灾不受损。</t>
  </si>
  <si>
    <t>投保面积</t>
  </si>
  <si>
    <t>76200</t>
  </si>
  <si>
    <t>亩</t>
  </si>
  <si>
    <t>反映保险面积情况</t>
  </si>
  <si>
    <t>玉米、烤烟收获率</t>
  </si>
  <si>
    <t>反映玉米、烤烟收获情况</t>
  </si>
  <si>
    <t>玉米每亩18元，烤烟每亩50元</t>
  </si>
  <si>
    <t>维护社会稳定</t>
  </si>
  <si>
    <t>收入和税收</t>
  </si>
  <si>
    <t>反映收入和税收情况</t>
  </si>
  <si>
    <t>反映维护社会稳定</t>
  </si>
  <si>
    <t>促进农民增收</t>
  </si>
  <si>
    <t>反映促进农民增收</t>
  </si>
  <si>
    <t>农产品质量安全检测经费</t>
  </si>
  <si>
    <t>根据区政府第十五届人民政府第17次常务会议纪要（2023年17-42期）“关于研究追加2023年农产品质量安全检测经费相关事宜”，2023年市级下达我区农产品定量检测1.7批次/千人的任务1300份，经竞争性磋商，中标价为955500元。故申请此比经费用于支付2023年检测费。</t>
  </si>
  <si>
    <t>检测任务数</t>
  </si>
  <si>
    <t>1300</t>
  </si>
  <si>
    <t>检测质量达标率</t>
  </si>
  <si>
    <t>99</t>
  </si>
  <si>
    <t>当年</t>
  </si>
  <si>
    <t>预计1000元/每批次，完成1300批次检测数</t>
  </si>
  <si>
    <t>提高农产品质量安全</t>
  </si>
  <si>
    <t>逐步增强</t>
  </si>
  <si>
    <t>增强农产品放心度，增强幸福指数</t>
  </si>
  <si>
    <t>食品安全</t>
  </si>
  <si>
    <t>用户满意度达到指标值</t>
  </si>
  <si>
    <t>昆明市盘龙区自然资源局</t>
  </si>
  <si>
    <t>盘龙区耕地流出问题整改工作经费</t>
  </si>
  <si>
    <t>根据国家、省、市自然资源部门的工作要求需要对下发的各类永久基本农田核实处置、耕地流出图斑进行内业矢量数据的处理、套合、外业核查和数据建库；套叠影像图并完善云南省耕地保护动态监管系统、耕地卫片和进出平衡监管系统等平台的相关排查信息并进行外业核查举证；对永久基本农田数据成果分类处置、外业核实举证、数据建库；整改阶段需对补足同等质量耕地及进出平衡的地块进行数据分析、地块筛选、图斑挂接及后续相关系统关联等技术工作和外业核查举证。成果通过省市级审核，完成盘龙区耕地流出问题整改工作中地块翻耕、复耕、播种。整改地块通过省、市级审核。并完成市级耕地保护和粮食安全责任考核。</t>
  </si>
  <si>
    <t>下发图斑数量</t>
  </si>
  <si>
    <t>按部及省厅各系统下发的数量为准</t>
  </si>
  <si>
    <t>拨付整改工作经费</t>
  </si>
  <si>
    <t>根据各街道整改情况拨付各街道整改工作经费</t>
  </si>
  <si>
    <t>根据各街道整改情况拨付各街道整改工作经费。</t>
  </si>
  <si>
    <t>数据通过率</t>
  </si>
  <si>
    <t>成果通过省、市级审核</t>
  </si>
  <si>
    <t>完成下发图斑的数据处理、外业核查、分析、挂接以及地块翻耕、复耕、播种等相关工作，最终成果通过省、市级审核。</t>
  </si>
  <si>
    <t>开展数据处理、分析、图斑挂接</t>
  </si>
  <si>
    <t>按照上级要求时限完成</t>
  </si>
  <si>
    <t>2560000</t>
  </si>
  <si>
    <t>成本控制</t>
  </si>
  <si>
    <t>为落实最严格的耕地保护制度提供决策依据；为粮食安全生产提供基础保障。</t>
  </si>
  <si>
    <t>促进耕地资源、环境与经济社会协调、可持续发展。</t>
  </si>
  <si>
    <t>为后续永久基本农田工作，为后续耕地保护工作提供支撑，保障粮食安全。</t>
  </si>
  <si>
    <t>上级审核部门、盘龙区政府、盘龙区广大人民群众</t>
  </si>
  <si>
    <t>满意度</t>
  </si>
  <si>
    <t>地质灾害防治及应急工作专项经费</t>
  </si>
  <si>
    <t>根据《中华人民共和国突发事件应对法》、《地质灾害防治条例》、国务院《关于加强地质灾害防治工作的决定》、云南省人民政府《关于加强地质灾害防治工作的意见》、云南省人民政府《关于进一步加强地质灾害群测群防工作的通知》和省厅、市局《关于做好2021年地质灾害防治工作的通知》等文件精神，开展盘龙区地质灾害防治工作：（一）开展地质灾害隐患点排查、核查工作：在各街道办事处、自然资源所的配合下，对辖区内的地质灾害隐患点进行一次认真的清理和排查，在进一步做好原有灾害隐患点防治工作的同时，对新发现的、可能发生的灾害隐患点要迅速落实防灾措施，加强监测工作制定有效的防治和避让措施，同时，做好“两卡一书”的发放和《地质灾害目标责任书》的签订工作；（二）编制《地质灾害防治方案》和《应急预案》：根据年初排查、核查结果，委托技术单位编制《地质灾害防治方案》和《应急预案》，由区政府印发实施；（三）加强监测，完善群策群防网络建设：认真执行“四项制度、三项措施”（即汛期24小时值班制度、险情巡查制度、灾情速报制度、层层责任制度，以及简易观测措施、灾前报警措施、紧急避让措施）；（四）加强与气象部门协作，开展地质灾害预警预报：按照省、市自然资源局、气象局“关于加强地质灾害气象预警”的相关要求，主动与气象部门联系，密切掌握汛期气候变化，做好地质灾害预警监测；（五）开展地质灾害防治知识的培训和应急演练工作：组织做好地质灾害防治知识的宣传培训和应急演练工作，让村民知灾、防灾、学会主动避灾。</t>
  </si>
  <si>
    <t>编制盘龙区地质灾害防治方案和应急预案</t>
  </si>
  <si>
    <t>每年编制《盘龙区地质灾害防治方案》和《应急预案》</t>
  </si>
  <si>
    <t>发放自然原因形成的地灾点监测员补助</t>
  </si>
  <si>
    <t>110</t>
  </si>
  <si>
    <t>每个地灾点安排2名监测人员，对自然形成的地灾点监测员区级按照500元/人的标准发放补助费</t>
  </si>
  <si>
    <t>地质灾害群测群防年度工作计划完成率</t>
  </si>
  <si>
    <t>地质灾害防治方案和应急预案编制服务委托目的达标率</t>
  </si>
  <si>
    <t>地质灾害监测员补贴发放及时率</t>
  </si>
  <si>
    <t>304000</t>
  </si>
  <si>
    <t>及时消除隐患，最大限度减少和避免地质灾害隐患点威胁人员和财产</t>
  </si>
  <si>
    <t>切实保护盘龙区人民生命、财产安全，有效防范和减少地质灾害造成的损失，为盘龙区生态环境保护和防灾减灾工作奠定坚实的基础命、财产安全，有效防范和减少地质灾害造成的损失，为盘龙区生态环境保护和防灾减灾工作奠定坚实的基础。</t>
  </si>
  <si>
    <t>被服务对象满意度</t>
  </si>
  <si>
    <t>农村“房地一体”宅基地确权登记及集体土地所有权确权登记成果更新汇交工作经费</t>
  </si>
  <si>
    <t>1、完成盘龙区农村“房地一体”不动产登记发证及质检工作。主要完成农村集体土地外业实地调查举证、对比分析、调查核实、调查登记发证数据库制作和数据整理、统计分析。并按照国家自然资源部时限要求，将成果上报至省自然资源厅。2、集体土地所有权确权登记成果更新汇交工作</t>
  </si>
  <si>
    <t>完成盘龙区符合农村不动产登记条件的农村不动产确权登记发证工作宗数</t>
  </si>
  <si>
    <t>约6570宗</t>
  </si>
  <si>
    <t>农村宅基地和集体土地上的建构筑物外业实地测绘、调查举证、对比分析、权籍调查资料收集及制作、确权调查结果公示、调查登记发证数据库制作和数据整理、统计分析。并按照上级时限要求，将成果上报至省级单位，完成盘龙区符合农村不动产登记条件的农村不动产确权登记发证工作。</t>
  </si>
  <si>
    <t>数据分析和统计结果质量检查通过合格率</t>
  </si>
  <si>
    <t>农村宅基地与集体建设用地权籍边界和位置正确性检查，外业正确性检查，数据库质量检查，更新数据检查，数据分析和统计结果质量检查。通过检查合格率</t>
  </si>
  <si>
    <t>盘龙区农村“房地一体”不动产
确权登记质检通过合格率</t>
  </si>
  <si>
    <t>盘龙区农村“房地一体”不动产
确权登记质检工作</t>
  </si>
  <si>
    <t>盘龙区农村“房地一体”不动产
确权登记质检工作完成时限</t>
  </si>
  <si>
    <t>2024年12月前</t>
  </si>
  <si>
    <t>盘龙区农村“房地一体”不动产
确权登记质检工作是否在2024年12月前完成</t>
  </si>
  <si>
    <t>1035625</t>
  </si>
  <si>
    <t>为盘龙区的建设用地管理提供基础依据，为盘龙区的社会经济发展用地需求提供可靠保障、落实最严格的耕地保护制度和最严格的节约用地制度提供有力支撑、土地督察和执法监察提供基础依据、切实保障辖区农村居民财产权益。</t>
  </si>
  <si>
    <t>是否为盘龙区的社会经济发展用地需求提供可靠保障、落实最严格的耕地保护制度和最严格的节约用地制度提供有力支撑、土地督察和执法监察提供基础依据、切实保障辖区农村居民财产权益</t>
  </si>
  <si>
    <t>为盘龙区的社会经济发展用地需求提供可靠保障、落实最严格的耕地保护制度和最严格的节约用地制度提供有力支撑、土地督察和执法监察提供基础依据、切实保障辖区农村居民财产权益。</t>
  </si>
  <si>
    <t>是否为盘龙区的建设用地管理提供基础依据，为盘龙区的社会经济发展用地需求提供可靠保障、落实最严格的耕地保护制度和最严格的节约用地制度提供有力支撑、土地督察和执法监察提供基础依据、切实保障辖区农村居民财产权益。</t>
  </si>
  <si>
    <t>是否为盘龙区乡村振兴战略提供基础性保障，为盘龙区生态文明建设布局提供依据，为落实盘龙区在全国主体功能区划、云南省主体功能区划中的生态战略布局提供基础依据</t>
  </si>
  <si>
    <t>为盘龙区地方社会经济、地方农业、农村相关产业全面协调可持续发展提供决策依据</t>
  </si>
  <si>
    <t>是否为盘龙区地方社会经济、地方农业、农村相关产业全面协调可持续发展提供决策依据</t>
  </si>
  <si>
    <t>群众对农村房地一体不动产调查登记发证工作情况满意度</t>
  </si>
  <si>
    <t>91</t>
  </si>
  <si>
    <t>群众对农村房地一体不动产调查登记发证工作情况是否满意</t>
  </si>
  <si>
    <t>昆明市生态环境局盘龙分局</t>
  </si>
  <si>
    <t>创建国家级生态文明示范区项目经费</t>
  </si>
  <si>
    <t>通过该项目的实施，将达到：
一、完成《盘龙区生态文明建设规划》编制及评审工作。
二、启动创建国家级生态文明示范区创建工作，完成前期基础资料收集。
三、开展创建国家级生态文明示范区宣传片第三方委托、宣传的确定、宣传片初稿制作。</t>
  </si>
  <si>
    <t>完成《盘龙区生态文明建设规划》</t>
  </si>
  <si>
    <t>用于反映规划编制情况</t>
  </si>
  <si>
    <t>完成国家级生态文明建设示范区申报材料编制</t>
  </si>
  <si>
    <t>43</t>
  </si>
  <si>
    <t>用于反映报告编制情况</t>
  </si>
  <si>
    <t>国家级生态文明建设示范区宣传片拍摄</t>
  </si>
  <si>
    <t>用于反映宣传片拍摄情况</t>
  </si>
  <si>
    <t>2项基础指标统计调查（公众对环境保护的满意率、公众对环境保护知晓率调查）</t>
  </si>
  <si>
    <t>用于反映统计调查情况</t>
  </si>
  <si>
    <t>《盘龙区生态文明建设规划》通过专家评审</t>
  </si>
  <si>
    <t>用于反映评审情况</t>
  </si>
  <si>
    <t>启动创建国家级生态文明示范区创建工作，编制工作方案，成立工作领导小组。</t>
  </si>
  <si>
    <t>用于反映机构情况</t>
  </si>
  <si>
    <t>做好国家级生态文明建设示范区宣传片拍摄准备</t>
  </si>
  <si>
    <t>用于反映拍摄情况</t>
  </si>
  <si>
    <t>积极准备开展2项基础指标统计调查（公众对环境保护的满意率、公众对环境保护知晓率调查）</t>
  </si>
  <si>
    <t>用于反映准备统计调查情况</t>
  </si>
  <si>
    <t>《盘龙区生态文明建设规划》及创建申报材料</t>
  </si>
  <si>
    <t>时限要求内</t>
  </si>
  <si>
    <t>用于反映完成情况</t>
  </si>
  <si>
    <t>生态文明建设示范区宣传片拍摄</t>
  </si>
  <si>
    <t>开展公众对环境保护的满意率、公众对环境保护知晓率开展调查</t>
  </si>
  <si>
    <t>250000</t>
  </si>
  <si>
    <t>用于反映成本节约情况</t>
  </si>
  <si>
    <t>增厚盘龙区生态文明底蕴</t>
  </si>
  <si>
    <t>用于反映社会效果</t>
  </si>
  <si>
    <t>成功创建成为国家级生态文明示范区</t>
  </si>
  <si>
    <t>成功创建</t>
  </si>
  <si>
    <t>用于反映创建结果</t>
  </si>
  <si>
    <t>争当生态文明建设排头兵</t>
  </si>
  <si>
    <t>用于反映创建效果</t>
  </si>
  <si>
    <t>辖区居民满意度达标</t>
  </si>
  <si>
    <t>用于反映群众满意程度</t>
  </si>
  <si>
    <t>县域生态环境质量监测与考核经费</t>
  </si>
  <si>
    <t>2024年，根据《盘龙区“十四五”污染防治与生态环境保护规划文本》《关于印发&lt;盘龙区县域生态环境质量监测评价与推进考核工作实施方案&gt;的通知》，通过县域生态环境质量监测评价与考核项目的实施：
一是完成季度监测报告编制工作，共4份；
二是完成年度监测报告编制工作，共1份；
三是完成项目台账资料整理工作；
四是完成项目验收、台账资料合规性检查工作；
五是完成区政府关于县域生态考核任务指标；
六是有力促进2024年我区生态文明建设，定量反映生态文明建设和生态保护的成果；,
七是有力提高生态功能区转移支付金绩效，以加强生态环境保护和生态建设为目标，落实各部门责任，推动生态环境质量不断改善；
八是满足云南省县域生态环境动态考核要求，进行生态环境质量2024年变化情况的定量评价，反映我区生态保护和建设工作实绩，按照统一考核指标、完成我区县域生态环境考核报告。</t>
  </si>
  <si>
    <t>县域生态环境质量监测报告</t>
  </si>
  <si>
    <t>用于反映监测报告完成数量</t>
  </si>
  <si>
    <t>县域生态环境考核自检自查报告</t>
  </si>
  <si>
    <t>用于反映监测报告完成数量自检自查报告完成数量</t>
  </si>
  <si>
    <t>有关生态环境保护和生态建设工作的台账资料</t>
  </si>
  <si>
    <t>用于反映该年度台账资料完成情况</t>
  </si>
  <si>
    <t>用于反映该项工作季度报告、年度报告完成情况</t>
  </si>
  <si>
    <t>台账编制合规性</t>
  </si>
  <si>
    <t>合规</t>
  </si>
  <si>
    <t>用于反映台账完整性、准确性</t>
  </si>
  <si>
    <t>年度县域生态考核达标情况达到区政府规定任务</t>
  </si>
  <si>
    <t>区政府考核目标</t>
  </si>
  <si>
    <t>用于反映该项工作是否达到区政府任务安排</t>
  </si>
  <si>
    <t>季度报告</t>
  </si>
  <si>
    <t>15个工作日</t>
  </si>
  <si>
    <t>天</t>
  </si>
  <si>
    <t>用于反映季度报告完成情况</t>
  </si>
  <si>
    <t>年度报告</t>
  </si>
  <si>
    <t>30个工作日</t>
  </si>
  <si>
    <t>用于反映年度报告完成情况</t>
  </si>
  <si>
    <t>支出金额不超过预算下达金额</t>
  </si>
  <si>
    <t>加强辖区生态环境监测</t>
  </si>
  <si>
    <t>完成生态监测</t>
  </si>
  <si>
    <t>用于反映加强辖区生态环境监测的情况</t>
  </si>
  <si>
    <t>降低环境风险，年度发生生态环境事故</t>
  </si>
  <si>
    <t>用于反映降低辖区内生态环境事故发生情况</t>
  </si>
  <si>
    <t>促进环境保护可持续发展</t>
  </si>
  <si>
    <t>生态环境保护持续开展</t>
  </si>
  <si>
    <t>用于反映生态环境保护工作可持续性情况</t>
  </si>
  <si>
    <t>反映群众对生态环境保护工作开展的认可度</t>
  </si>
  <si>
    <t>昆明市盘龙区发展和改革局</t>
  </si>
  <si>
    <t>储备粮贷款利息和管理费用专项经费</t>
  </si>
  <si>
    <t>为落实盘龙区粮食安全行政首长责任制，确保粮食市场供应，保持粮食市场价格的基本稳定，维护正常的社会秩序，区政府与市粮食局签订的委托代储协议，区发展改革局与昆明市粮食储备公司签订的代储合同，完成区级储备粮油储备任务。</t>
  </si>
  <si>
    <t>落实原粮储备任务</t>
  </si>
  <si>
    <t>16600</t>
  </si>
  <si>
    <t>反映落实原粮储备任务</t>
  </si>
  <si>
    <t>落实成品粮储备任务</t>
  </si>
  <si>
    <t>3380</t>
  </si>
  <si>
    <t>反映落实成品粮储备任务</t>
  </si>
  <si>
    <t>落实植物油储备任务</t>
  </si>
  <si>
    <t>反映落实植物油储备任务</t>
  </si>
  <si>
    <t>入库粮食符合昆明市规定的储备粮质量标准</t>
  </si>
  <si>
    <t>国标中等及以上</t>
  </si>
  <si>
    <t>反映入库粮食符合昆明市规定的储备粮质量标准</t>
  </si>
  <si>
    <t>按计划对原粮进行轮换</t>
  </si>
  <si>
    <t>400</t>
  </si>
  <si>
    <t>反映按计划对原粮进行轮换</t>
  </si>
  <si>
    <t>按计划对植物油进行轮换</t>
  </si>
  <si>
    <t>反映按计划对植物油进行轮换</t>
  </si>
  <si>
    <t>完成储粮任务时间</t>
  </si>
  <si>
    <t>反映完成储粮任务时间</t>
  </si>
  <si>
    <t>完成经费支付时间</t>
  </si>
  <si>
    <t>反映完成经费支付时间</t>
  </si>
  <si>
    <t>15686704</t>
  </si>
  <si>
    <t>开展2024年重点工作所需资金</t>
  </si>
  <si>
    <t>区级储备粮数量、质量符合要求</t>
  </si>
  <si>
    <t>区级储备粮食账实相符、账账相符，储备粮数量真实、质量良好、储存安全和管理规范。</t>
  </si>
  <si>
    <t>确保全区粮食安全和社会稳定</t>
  </si>
  <si>
    <t>在发生粮食应急状态时保障全区粮食供应，维护社会稳定和正常生产生活秩序。</t>
  </si>
  <si>
    <t>维护正常粮食流通秩序</t>
  </si>
  <si>
    <t>粮食风险基金专项经费</t>
  </si>
  <si>
    <t>根据粮食行政首长负责制目标考核责任书，我区粮食风险基金规模为1000000元，全部为区级自筹。</t>
  </si>
  <si>
    <t>区级配套年度粮食风险基金规模</t>
  </si>
  <si>
    <t>1000000</t>
  </si>
  <si>
    <t>完成区级自筹配套粮食风险基金的数量情况</t>
  </si>
  <si>
    <t>粮食储备任务完成程度</t>
  </si>
  <si>
    <t>该项目完成工作目标情况</t>
  </si>
  <si>
    <t>2024年7月31日前</t>
  </si>
  <si>
    <t>反映工作任务完成时间</t>
  </si>
  <si>
    <t>经费支出及时率</t>
  </si>
  <si>
    <t>反映完成经费支出时间</t>
  </si>
  <si>
    <t>建立了应对重大自然灾害、救济或者其他突发事件应急的工作机制，确保盘龙区食用粮食市场供应和市场价格的基本稳定，维护正常的社会秩序。减少国民经济损失，促进了经济平稳健康发展</t>
  </si>
  <si>
    <t>减少国民经济损失，促进了经济平稳健康发展</t>
  </si>
  <si>
    <t>实施该项目产生的经济效果和影响</t>
  </si>
  <si>
    <t>平抑粮食市场价格，促进粮食生产稳定增长，维护粮食正常流通秩序，实施宏观调控</t>
  </si>
  <si>
    <t>维护粮食正常流通秩序</t>
  </si>
  <si>
    <t>实施该项目产生的社会效果和影响</t>
  </si>
  <si>
    <t>区属各相关部门、街道办事处满意度</t>
  </si>
  <si>
    <t>受益对象的满意度调查</t>
  </si>
  <si>
    <t>重点建设工程前期经费</t>
  </si>
  <si>
    <t>严格按照《盘龙区政府投资项目前期费管理办法》进行前期费管理，及时拨付政府投资项目前期费，督促项目单位做深做透项目前期，提高项目成熟度，有力推动项目开工建设。</t>
  </si>
  <si>
    <t>新建项目数量</t>
  </si>
  <si>
    <t>完成2024年政府投资项目的数量情况</t>
  </si>
  <si>
    <t>建设项目前期工作完成率</t>
  </si>
  <si>
    <t>经费支出时限</t>
  </si>
  <si>
    <t>10个工作日</t>
  </si>
  <si>
    <t>推动项目前期工作，力争项目尽快开工建设，发挥投资效益</t>
  </si>
  <si>
    <t>项目投入使用后，能够对盘龙区基础设施建设产生推动作用</t>
  </si>
  <si>
    <t>重点工作</t>
  </si>
  <si>
    <t>2024年工作重点及工作情况</t>
  </si>
  <si>
    <t>盘龙区实行乡财县管，按照区与乡（镇）财政管理体制，乡（镇）按照县级部门预算管理，故转移支付情况无。</t>
  </si>
  <si>
    <t>举借债务</t>
  </si>
  <si>
    <t>2024年盘龙区已将政府债务本息和政府债券发行费、登记服务费、兑付费等列入政府预算，按照上级财政部门关于年度政府债券到期还本付息的时限要求，及时足额缴入国库。同时，加强到期本息偿还风险研判，合理适时进行预算调剂或调整，依法依规督促行业主管部门和项目单位落实偿债资金来源。</t>
  </si>
  <si>
    <t>预算绩效</t>
  </si>
  <si>
    <t>2024年盘龙区将持续实施预算绩效管理改革，按照“全方位、全过程、全覆盖”的预算绩效管理思路，紧盯事前、事中、事后关键环节，抓好事前绩效评估、做实预算执行“双监控”、提升重点绩效评价质量、继续探索开展政府财政运行综合绩效自评，有效提升绩效管理工作数字化水平，积极引导和规范第三方机构参与预算绩效管理，同时自觉接受人大和社会监督，持续推进政府效能提高和财政资金聚力增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</si>
</sst>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3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 #,##0_-;_-&quot;$&quot;\ * #,##0\-;_-&quot;$&quot;\ * &quot;-&quot;_-;_-@_-"/>
    <numFmt numFmtId="178" formatCode="_(* #,##0.00_);_(* \(#,##0.00\);_(* &quot;-&quot;??_);_(@_)"/>
    <numFmt numFmtId="179" formatCode="&quot;$&quot;\ #,##0.00_-;[Red]&quot;$&quot;\ #,##0.00\-"/>
    <numFmt numFmtId="180" formatCode="_(&quot;$&quot;* #,##0.00_);_(&quot;$&quot;* \(#,##0.00\);_(&quot;$&quot;* &quot;-&quot;??_);_(@_)"/>
    <numFmt numFmtId="181" formatCode="#,##0;\(#,##0\)"/>
    <numFmt numFmtId="182" formatCode="&quot;$&quot;#,##0.00_);[Red]\(&quot;$&quot;#,##0.00\)"/>
    <numFmt numFmtId="183" formatCode="_-* #,##0_-;\-* #,##0_-;_-* &quot;-&quot;_-;_-@_-"/>
    <numFmt numFmtId="184" formatCode="_-* #,##0.00_-;\-* #,##0.00_-;_-* &quot;-&quot;??_-;_-@_-"/>
    <numFmt numFmtId="185" formatCode="_-&quot;$&quot;\ * #,##0.00_-;_-&quot;$&quot;\ * #,##0.00\-;_-&quot;$&quot;\ * &quot;-&quot;??_-;_-@_-"/>
    <numFmt numFmtId="186" formatCode="\$#,##0.00;\(\$#,##0.00\)"/>
    <numFmt numFmtId="187" formatCode="\$#,##0;\(\$#,##0\)"/>
    <numFmt numFmtId="188" formatCode="#,##0.0_);\(#,##0.0\)"/>
    <numFmt numFmtId="189" formatCode="&quot;$&quot;#,##0_);[Red]\(&quot;$&quot;#,##0\)"/>
    <numFmt numFmtId="190" formatCode="&quot;$&quot;\ #,##0_-;[Red]&quot;$&quot;\ #,##0\-"/>
    <numFmt numFmtId="191" formatCode="#\ ??/??"/>
    <numFmt numFmtId="192" formatCode="_(&quot;$&quot;* #,##0_);_(&quot;$&quot;* \(#,##0\);_(&quot;$&quot;* &quot;-&quot;_);_(@_)"/>
    <numFmt numFmtId="193" formatCode="_(* #,##0_);_(* \(#,##0\);_(* &quot;-&quot;_);_(@_)"/>
    <numFmt numFmtId="194" formatCode="#,##0.000000"/>
    <numFmt numFmtId="195" formatCode="0\.0,&quot;0&quot;"/>
    <numFmt numFmtId="196" formatCode="0.0"/>
    <numFmt numFmtId="197" formatCode="#,##0_ ;[Red]\-#,##0\ "/>
    <numFmt numFmtId="198" formatCode="#,##0_ "/>
    <numFmt numFmtId="199" formatCode="0.0%"/>
    <numFmt numFmtId="200" formatCode="_ * #,##0_ ;_ * \-#,##0_ ;_ * &quot;-&quot;??_ ;_ @_ "/>
    <numFmt numFmtId="201" formatCode="#,##0.00_ ;\-#,##0.00;;"/>
    <numFmt numFmtId="202" formatCode="#,##0.00_);[Red]\(#,##0.00\)"/>
    <numFmt numFmtId="203" formatCode="0.0000_ "/>
    <numFmt numFmtId="204" formatCode="0_ "/>
    <numFmt numFmtId="205" formatCode="0.00_ "/>
  </numFmts>
  <fonts count="132">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sz val="10"/>
      <name val="宋体"/>
      <charset val="134"/>
    </font>
    <font>
      <b/>
      <sz val="10"/>
      <name val="宋体"/>
      <charset val="134"/>
    </font>
    <font>
      <sz val="9"/>
      <name val="宋体"/>
      <charset val="134"/>
    </font>
    <font>
      <sz val="9"/>
      <color indexed="8"/>
      <name val="宋体"/>
      <charset val="134"/>
    </font>
    <font>
      <sz val="20"/>
      <color indexed="8"/>
      <name val="方正小标宋简体"/>
      <charset val="134"/>
    </font>
    <font>
      <b/>
      <sz val="14"/>
      <color indexed="8"/>
      <name val="宋体"/>
      <charset val="134"/>
    </font>
    <font>
      <sz val="14"/>
      <color indexed="8"/>
      <name val="宋体"/>
      <charset val="134"/>
    </font>
    <font>
      <sz val="10"/>
      <color indexed="8"/>
      <name val="宋体"/>
      <charset val="134"/>
    </font>
    <font>
      <sz val="11"/>
      <color indexed="8"/>
      <name val="宋体"/>
      <charset val="134"/>
      <scheme val="minor"/>
    </font>
    <font>
      <sz val="14"/>
      <color indexed="8"/>
      <name val="宋体"/>
      <charset val="134"/>
      <scheme val="minor"/>
    </font>
    <font>
      <sz val="12"/>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name val="宋体"/>
      <charset val="134"/>
    </font>
    <font>
      <sz val="12"/>
      <color indexed="8"/>
      <name val="宋体"/>
      <charset val="134"/>
    </font>
    <font>
      <b/>
      <sz val="14"/>
      <name val="宋体"/>
      <charset val="134"/>
    </font>
    <font>
      <sz val="12"/>
      <name val="宋体"/>
      <charset val="134"/>
    </font>
    <font>
      <b/>
      <sz val="14"/>
      <color rgb="FFFF0000"/>
      <name val="宋体"/>
      <charset val="134"/>
    </font>
    <font>
      <sz val="14"/>
      <name val="MS Serif"/>
      <charset val="134"/>
    </font>
    <font>
      <sz val="14"/>
      <name val="Times New Roman"/>
      <charset val="134"/>
    </font>
    <font>
      <b/>
      <sz val="20"/>
      <name val="方正小标宋简体"/>
      <charset val="134"/>
    </font>
    <font>
      <sz val="14"/>
      <name val="宋体"/>
      <charset val="134"/>
      <scheme val="minor"/>
    </font>
    <font>
      <sz val="11"/>
      <name val="宋体"/>
      <charset val="134"/>
    </font>
    <font>
      <sz val="20"/>
      <color rgb="FF000000"/>
      <name val="方正小标宋简体"/>
      <charset val="134"/>
    </font>
    <font>
      <sz val="16"/>
      <name val="宋体"/>
      <charset val="134"/>
    </font>
    <font>
      <sz val="16"/>
      <color indexed="8"/>
      <name val="方正小标宋简体"/>
      <charset val="134"/>
    </font>
    <font>
      <sz val="16"/>
      <color indexed="8"/>
      <name val="宋体"/>
      <charset val="134"/>
    </font>
    <font>
      <sz val="14"/>
      <color rgb="FF000000"/>
      <name val="宋体"/>
      <charset val="134"/>
    </font>
    <font>
      <sz val="14"/>
      <color theme="1"/>
      <name val="宋体"/>
      <charset val="134"/>
    </font>
    <font>
      <sz val="14"/>
      <color theme="1"/>
      <name val="宋体"/>
      <charset val="134"/>
      <scheme val="minor"/>
    </font>
    <font>
      <sz val="20"/>
      <color indexed="8"/>
      <name val="宋体"/>
      <charset val="134"/>
    </font>
    <font>
      <sz val="18"/>
      <color indexed="8"/>
      <name val="方正小标宋简体"/>
      <charset val="134"/>
    </font>
    <font>
      <b/>
      <sz val="12"/>
      <name val="宋体"/>
      <charset val="134"/>
    </font>
    <font>
      <sz val="20"/>
      <color theme="1"/>
      <name val="方正小标宋简体"/>
      <charset val="134"/>
    </font>
    <font>
      <b/>
      <sz val="14"/>
      <name val="黑体"/>
      <charset val="134"/>
    </font>
    <font>
      <sz val="14"/>
      <color indexed="9"/>
      <name val="宋体"/>
      <charset val="134"/>
    </font>
    <font>
      <sz val="11"/>
      <color theme="1"/>
      <name val="宋体"/>
      <charset val="134"/>
    </font>
    <font>
      <sz val="20"/>
      <color theme="1"/>
      <name val="方正小标宋_GBK"/>
      <charset val="134"/>
    </font>
    <font>
      <sz val="12"/>
      <color theme="1"/>
      <name val="宋体"/>
      <charset val="134"/>
      <scheme val="minor"/>
    </font>
    <font>
      <sz val="14"/>
      <name val="Arial"/>
      <charset val="134"/>
    </font>
    <font>
      <b/>
      <sz val="18"/>
      <color indexed="8"/>
      <name val="方正小标宋简体"/>
      <charset val="134"/>
    </font>
    <font>
      <b/>
      <sz val="14"/>
      <name val="Arial"/>
      <charset val="134"/>
    </font>
    <font>
      <b/>
      <sz val="14"/>
      <color theme="1"/>
      <name val="宋体"/>
      <charset val="134"/>
    </font>
    <font>
      <b/>
      <sz val="11"/>
      <name val="宋体"/>
      <charset val="134"/>
    </font>
    <font>
      <sz val="12"/>
      <color rgb="FFFF0000"/>
      <name val="宋体"/>
      <charset val="134"/>
    </font>
    <font>
      <sz val="18"/>
      <name val="黑体"/>
      <charset val="134"/>
    </font>
    <font>
      <sz val="16"/>
      <color theme="1"/>
      <name val="方正小标宋简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楷体"/>
      <charset val="134"/>
    </font>
    <font>
      <sz val="10"/>
      <name val="Geneva"/>
      <charset val="134"/>
    </font>
    <font>
      <sz val="11"/>
      <color indexed="9"/>
      <name val="宋体"/>
      <charset val="134"/>
    </font>
    <font>
      <b/>
      <sz val="11"/>
      <color indexed="8"/>
      <name val="宋体"/>
      <charset val="134"/>
    </font>
    <font>
      <sz val="12"/>
      <color indexed="9"/>
      <name val="宋体"/>
      <charset val="134"/>
    </font>
    <font>
      <sz val="11"/>
      <color indexed="52"/>
      <name val="宋体"/>
      <charset val="134"/>
    </font>
    <font>
      <sz val="11"/>
      <color indexed="17"/>
      <name val="宋体"/>
      <charset val="134"/>
    </font>
    <font>
      <sz val="8"/>
      <name val="Times New Roman"/>
      <charset val="134"/>
    </font>
    <font>
      <sz val="10"/>
      <name val="Arial"/>
      <charset val="134"/>
    </font>
    <font>
      <sz val="8"/>
      <name val="Arial"/>
      <charset val="134"/>
    </font>
    <font>
      <sz val="12"/>
      <color indexed="17"/>
      <name val="宋体"/>
      <charset val="134"/>
    </font>
    <font>
      <sz val="12"/>
      <color indexed="16"/>
      <name val="宋体"/>
      <charset val="134"/>
    </font>
    <font>
      <sz val="12"/>
      <name val="Times New Roman"/>
      <charset val="134"/>
    </font>
    <font>
      <i/>
      <sz val="11"/>
      <color indexed="23"/>
      <name val="宋体"/>
      <charset val="134"/>
    </font>
    <font>
      <b/>
      <sz val="15"/>
      <color indexed="56"/>
      <name val="宋体"/>
      <charset val="134"/>
    </font>
    <font>
      <sz val="11"/>
      <color indexed="20"/>
      <name val="宋体"/>
      <charset val="134"/>
    </font>
    <font>
      <b/>
      <sz val="11"/>
      <color indexed="56"/>
      <name val="宋体"/>
      <charset val="134"/>
    </font>
    <font>
      <b/>
      <sz val="10"/>
      <name val="MS Sans Serif"/>
      <charset val="134"/>
    </font>
    <font>
      <sz val="11"/>
      <color indexed="60"/>
      <name val="宋体"/>
      <charset val="134"/>
    </font>
    <font>
      <b/>
      <sz val="11"/>
      <color indexed="63"/>
      <name val="宋体"/>
      <charset val="134"/>
    </font>
    <font>
      <b/>
      <sz val="18"/>
      <color indexed="56"/>
      <name val="宋体"/>
      <charset val="134"/>
    </font>
    <font>
      <b/>
      <sz val="11"/>
      <color indexed="9"/>
      <name val="宋体"/>
      <charset val="134"/>
    </font>
    <font>
      <b/>
      <sz val="11"/>
      <color indexed="52"/>
      <name val="宋体"/>
      <charset val="134"/>
    </font>
    <font>
      <sz val="10"/>
      <name val="Helv"/>
      <charset val="134"/>
    </font>
    <font>
      <u/>
      <sz val="12"/>
      <color indexed="12"/>
      <name val="宋体"/>
      <charset val="134"/>
    </font>
    <font>
      <sz val="12"/>
      <color indexed="20"/>
      <name val="宋体"/>
      <charset val="134"/>
    </font>
    <font>
      <b/>
      <sz val="13"/>
      <color indexed="56"/>
      <name val="宋体"/>
      <charset val="134"/>
    </font>
    <font>
      <sz val="11"/>
      <color indexed="10"/>
      <name val="宋体"/>
      <charset val="134"/>
    </font>
    <font>
      <sz val="10"/>
      <name val="仿宋_GB2312"/>
      <charset val="134"/>
    </font>
    <font>
      <b/>
      <sz val="12"/>
      <name val="Arial"/>
      <charset val="134"/>
    </font>
    <font>
      <sz val="10"/>
      <name val="MS Sans Serif"/>
      <charset val="134"/>
    </font>
    <font>
      <b/>
      <sz val="10"/>
      <name val="Tms Rmn"/>
      <charset val="134"/>
    </font>
    <font>
      <sz val="11"/>
      <color indexed="62"/>
      <name val="宋体"/>
      <charset val="134"/>
    </font>
    <font>
      <sz val="10"/>
      <name val="Times New Roman"/>
      <charset val="134"/>
    </font>
    <font>
      <b/>
      <sz val="12"/>
      <color indexed="8"/>
      <name val="宋体"/>
      <charset val="134"/>
    </font>
    <font>
      <b/>
      <sz val="15"/>
      <color indexed="54"/>
      <name val="宋体"/>
      <charset val="134"/>
    </font>
    <font>
      <b/>
      <sz val="10"/>
      <color indexed="9"/>
      <name val="宋体"/>
      <charset val="134"/>
    </font>
    <font>
      <b/>
      <sz val="9"/>
      <name val="Arial"/>
      <charset val="134"/>
    </font>
    <font>
      <b/>
      <sz val="13"/>
      <color indexed="54"/>
      <name val="宋体"/>
      <charset val="134"/>
    </font>
    <font>
      <sz val="12"/>
      <name val="Helv"/>
      <charset val="134"/>
    </font>
    <font>
      <sz val="12"/>
      <color indexed="9"/>
      <name val="Helv"/>
      <charset val="134"/>
    </font>
    <font>
      <b/>
      <sz val="8"/>
      <color indexed="9"/>
      <name val="宋体"/>
      <charset val="134"/>
    </font>
    <font>
      <sz val="7"/>
      <name val="Small Fonts"/>
      <charset val="134"/>
    </font>
    <font>
      <b/>
      <sz val="18"/>
      <color indexed="54"/>
      <name val="宋体"/>
      <charset val="134"/>
    </font>
    <font>
      <sz val="10"/>
      <color indexed="8"/>
      <name val="MS Sans Serif"/>
      <charset val="134"/>
    </font>
    <font>
      <b/>
      <sz val="11"/>
      <color indexed="54"/>
      <name val="宋体"/>
      <charset val="134"/>
    </font>
    <font>
      <b/>
      <sz val="14"/>
      <name val="楷体"/>
      <charset val="134"/>
    </font>
    <font>
      <b/>
      <sz val="18"/>
      <color indexed="62"/>
      <name val="宋体"/>
      <charset val="134"/>
    </font>
    <font>
      <b/>
      <sz val="10"/>
      <name val="Arial"/>
      <charset val="134"/>
    </font>
    <font>
      <u/>
      <sz val="10"/>
      <color indexed="12"/>
      <name val="Times"/>
      <charset val="134"/>
    </font>
    <font>
      <u/>
      <sz val="11"/>
      <color indexed="52"/>
      <name val="宋体"/>
      <charset val="134"/>
    </font>
    <font>
      <u/>
      <sz val="12"/>
      <color indexed="36"/>
      <name val="宋体"/>
      <charset val="134"/>
    </font>
    <font>
      <sz val="12"/>
      <name val="Courier"/>
      <charset val="134"/>
    </font>
    <font>
      <sz val="9"/>
      <name val="微软雅黑"/>
      <charset val="134"/>
    </font>
  </fonts>
  <fills count="6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9"/>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indexed="52"/>
        <bgColor indexed="64"/>
      </patternFill>
    </fill>
    <fill>
      <patternFill patternType="solid">
        <fgColor indexed="55"/>
        <bgColor indexed="64"/>
      </patternFill>
    </fill>
    <fill>
      <patternFill patternType="solid">
        <fgColor indexed="26"/>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46"/>
        <bgColor indexed="64"/>
      </patternFill>
    </fill>
    <fill>
      <patternFill patternType="solid">
        <fgColor indexed="43"/>
        <bgColor indexed="64"/>
      </patternFill>
    </fill>
    <fill>
      <patternFill patternType="solid">
        <fgColor indexed="31"/>
        <bgColor indexed="64"/>
      </patternFill>
    </fill>
    <fill>
      <patternFill patternType="solid">
        <fgColor indexed="14"/>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57"/>
        <bgColor indexed="64"/>
      </patternFill>
    </fill>
    <fill>
      <patternFill patternType="solid">
        <fgColor indexed="15"/>
        <bgColor indexed="64"/>
      </patternFill>
    </fill>
    <fill>
      <patternFill patternType="solid">
        <fgColor indexed="12"/>
        <bgColor indexed="64"/>
      </patternFill>
    </fill>
    <fill>
      <patternFill patternType="solid">
        <fgColor indexed="40"/>
        <bgColor indexed="64"/>
      </patternFill>
    </fill>
    <fill>
      <patternFill patternType="lightUp">
        <fgColor indexed="9"/>
        <bgColor indexed="22"/>
      </patternFill>
    </fill>
    <fill>
      <patternFill patternType="lightUp">
        <fgColor indexed="9"/>
        <bgColor indexed="55"/>
      </patternFill>
    </fill>
    <fill>
      <patternFill patternType="solid">
        <fgColor indexed="62"/>
        <bgColor indexed="64"/>
      </patternFill>
    </fill>
    <fill>
      <patternFill patternType="solid">
        <fgColor indexed="53"/>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bottom style="thin">
        <color auto="1"/>
      </bottom>
      <diagonal/>
    </border>
    <border>
      <left/>
      <right/>
      <top style="thin">
        <color indexed="62"/>
      </top>
      <bottom style="double">
        <color indexed="62"/>
      </bottom>
      <diagonal/>
    </border>
    <border>
      <left/>
      <right/>
      <top/>
      <bottom style="double">
        <color indexed="52"/>
      </bottom>
      <diagonal/>
    </border>
    <border>
      <left/>
      <right/>
      <top/>
      <bottom style="thick">
        <color indexed="62"/>
      </bottom>
      <diagonal/>
    </border>
    <border>
      <left/>
      <right/>
      <top/>
      <bottom style="medium">
        <color auto="1"/>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auto="1"/>
      </top>
      <bottom style="medium">
        <color auto="1"/>
      </bottom>
      <diagonal/>
    </border>
    <border>
      <left/>
      <right/>
      <top/>
      <bottom style="thick">
        <color indexed="11"/>
      </bottom>
      <diagonal/>
    </border>
    <border>
      <left/>
      <right/>
      <top style="medium">
        <color indexed="9"/>
      </top>
      <bottom style="medium">
        <color indexed="9"/>
      </bottom>
      <diagonal/>
    </border>
    <border>
      <left/>
      <right/>
      <top style="thin">
        <color indexed="11"/>
      </top>
      <bottom style="double">
        <color indexed="11"/>
      </bottom>
      <diagonal/>
    </border>
    <border>
      <left/>
      <right/>
      <top/>
      <bottom style="thick">
        <color indexed="43"/>
      </bottom>
      <diagonal/>
    </border>
    <border>
      <left/>
      <right/>
      <top/>
      <bottom style="medium">
        <color indexed="43"/>
      </bottom>
      <diagonal/>
    </border>
  </borders>
  <cellStyleXfs count="1335">
    <xf numFmtId="0" fontId="0" fillId="0" borderId="0">
      <alignment vertical="center"/>
    </xf>
    <xf numFmtId="43" fontId="0" fillId="0" borderId="0" applyFont="0" applyFill="0" applyBorder="0" applyAlignment="0" applyProtection="0">
      <alignment vertical="center"/>
    </xf>
    <xf numFmtId="44" fontId="1" fillId="0" borderId="0" applyFont="0" applyFill="0" applyBorder="0" applyAlignment="0" applyProtection="0">
      <alignment vertical="center"/>
    </xf>
    <xf numFmtId="9" fontId="27"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1" fillId="4" borderId="13"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14" applyNumberFormat="0" applyFill="0" applyAlignment="0" applyProtection="0">
      <alignment vertical="center"/>
    </xf>
    <xf numFmtId="0" fontId="65" fillId="0" borderId="14" applyNumberFormat="0" applyFill="0" applyAlignment="0" applyProtection="0">
      <alignment vertical="center"/>
    </xf>
    <xf numFmtId="0" fontId="66" fillId="0" borderId="15" applyNumberFormat="0" applyFill="0" applyAlignment="0" applyProtection="0">
      <alignment vertical="center"/>
    </xf>
    <xf numFmtId="0" fontId="66" fillId="0" borderId="0" applyNumberFormat="0" applyFill="0" applyBorder="0" applyAlignment="0" applyProtection="0">
      <alignment vertical="center"/>
    </xf>
    <xf numFmtId="0" fontId="67" fillId="5" borderId="16" applyNumberFormat="0" applyAlignment="0" applyProtection="0">
      <alignment vertical="center"/>
    </xf>
    <xf numFmtId="0" fontId="68" fillId="6" borderId="17" applyNumberFormat="0" applyAlignment="0" applyProtection="0">
      <alignment vertical="center"/>
    </xf>
    <xf numFmtId="0" fontId="69" fillId="6" borderId="16" applyNumberFormat="0" applyAlignment="0" applyProtection="0">
      <alignment vertical="center"/>
    </xf>
    <xf numFmtId="0" fontId="70" fillId="7" borderId="18" applyNumberFormat="0" applyAlignment="0" applyProtection="0">
      <alignment vertical="center"/>
    </xf>
    <xf numFmtId="0" fontId="71" fillId="0" borderId="19" applyNumberFormat="0" applyFill="0" applyAlignment="0" applyProtection="0">
      <alignment vertical="center"/>
    </xf>
    <xf numFmtId="0" fontId="72" fillId="0" borderId="20" applyNumberFormat="0" applyFill="0" applyAlignment="0" applyProtection="0">
      <alignment vertical="center"/>
    </xf>
    <xf numFmtId="0" fontId="73" fillId="8" borderId="0" applyNumberFormat="0" applyBorder="0" applyAlignment="0" applyProtection="0">
      <alignment vertical="center"/>
    </xf>
    <xf numFmtId="0" fontId="74" fillId="9" borderId="0" applyNumberFormat="0" applyBorder="0" applyAlignment="0" applyProtection="0">
      <alignment vertical="center"/>
    </xf>
    <xf numFmtId="0" fontId="75" fillId="10" borderId="0" applyNumberFormat="0" applyBorder="0" applyAlignment="0" applyProtection="0">
      <alignment vertical="center"/>
    </xf>
    <xf numFmtId="0" fontId="76" fillId="11" borderId="0" applyNumberFormat="0" applyBorder="0" applyAlignment="0" applyProtection="0">
      <alignment vertical="center"/>
    </xf>
    <xf numFmtId="0" fontId="77" fillId="12" borderId="0" applyNumberFormat="0" applyBorder="0" applyAlignment="0" applyProtection="0">
      <alignment vertical="center"/>
    </xf>
    <xf numFmtId="0" fontId="77"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7"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7" fillId="20" borderId="0" applyNumberFormat="0" applyBorder="0" applyAlignment="0" applyProtection="0">
      <alignment vertical="center"/>
    </xf>
    <xf numFmtId="0" fontId="77"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7" fillId="24" borderId="0" applyNumberFormat="0" applyBorder="0" applyAlignment="0" applyProtection="0">
      <alignment vertical="center"/>
    </xf>
    <xf numFmtId="0" fontId="77"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7" fillId="28" borderId="0" applyNumberFormat="0" applyBorder="0" applyAlignment="0" applyProtection="0">
      <alignment vertical="center"/>
    </xf>
    <xf numFmtId="0" fontId="77"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7" fillId="32" borderId="0" applyNumberFormat="0" applyBorder="0" applyAlignment="0" applyProtection="0">
      <alignment vertical="center"/>
    </xf>
    <xf numFmtId="0" fontId="77" fillId="33" borderId="0" applyNumberFormat="0" applyBorder="0" applyAlignment="0" applyProtection="0">
      <alignment vertical="center"/>
    </xf>
    <xf numFmtId="0" fontId="76" fillId="34" borderId="0" applyNumberFormat="0" applyBorder="0" applyAlignment="0" applyProtection="0">
      <alignment vertical="center"/>
    </xf>
    <xf numFmtId="0" fontId="27" fillId="0" borderId="0">
      <alignment vertical="center"/>
    </xf>
    <xf numFmtId="0" fontId="78" fillId="0" borderId="21" applyNumberFormat="0" applyFill="0" applyProtection="0">
      <alignment horizontal="center" vertical="center"/>
    </xf>
    <xf numFmtId="0" fontId="79" fillId="0" borderId="0">
      <alignment vertical="center"/>
    </xf>
    <xf numFmtId="0" fontId="80" fillId="35" borderId="0" applyNumberFormat="0" applyBorder="0" applyAlignment="0" applyProtection="0">
      <alignment vertical="center"/>
    </xf>
    <xf numFmtId="0" fontId="81" fillId="0" borderId="22" applyNumberFormat="0" applyFill="0" applyAlignment="0" applyProtection="0">
      <alignment vertical="center"/>
    </xf>
    <xf numFmtId="0" fontId="82" fillId="36" borderId="0" applyNumberFormat="0" applyBorder="0" applyAlignment="0" applyProtection="0">
      <alignment vertical="center"/>
    </xf>
    <xf numFmtId="0" fontId="83" fillId="0" borderId="23" applyNumberFormat="0" applyFill="0" applyAlignment="0" applyProtection="0">
      <alignment vertical="center"/>
    </xf>
    <xf numFmtId="0" fontId="0" fillId="0" borderId="0">
      <alignment vertical="center"/>
    </xf>
    <xf numFmtId="0" fontId="0" fillId="0" borderId="0">
      <alignment vertical="center"/>
    </xf>
    <xf numFmtId="0" fontId="82" fillId="37" borderId="0" applyNumberFormat="0" applyBorder="0" applyAlignment="0" applyProtection="0">
      <alignment vertical="center"/>
    </xf>
    <xf numFmtId="9" fontId="27" fillId="0" borderId="0" applyFont="0" applyFill="0" applyBorder="0" applyAlignment="0" applyProtection="0">
      <alignment vertical="center"/>
    </xf>
    <xf numFmtId="0" fontId="84" fillId="38" borderId="0" applyNumberFormat="0" applyBorder="0" applyAlignment="0" applyProtection="0">
      <alignment vertical="center"/>
    </xf>
    <xf numFmtId="0" fontId="85" fillId="0" borderId="0">
      <alignment horizontal="center" vertical="center" wrapText="1"/>
      <protection locked="0"/>
    </xf>
    <xf numFmtId="0" fontId="27" fillId="0" borderId="0">
      <alignment vertical="center"/>
    </xf>
    <xf numFmtId="0" fontId="25" fillId="39" borderId="0" applyNumberFormat="0" applyBorder="0" applyAlignment="0" applyProtection="0">
      <alignment vertical="center"/>
    </xf>
    <xf numFmtId="0" fontId="0" fillId="0" borderId="0">
      <alignment vertical="center"/>
    </xf>
    <xf numFmtId="0" fontId="27" fillId="0" borderId="0">
      <alignment vertical="center"/>
    </xf>
    <xf numFmtId="0" fontId="82" fillId="40" borderId="0" applyNumberFormat="0" applyBorder="0" applyAlignment="0" applyProtection="0">
      <alignment vertical="center"/>
    </xf>
    <xf numFmtId="0" fontId="80" fillId="40" borderId="0" applyNumberFormat="0" applyBorder="0" applyAlignment="0" applyProtection="0">
      <alignment vertical="center"/>
    </xf>
    <xf numFmtId="176" fontId="86" fillId="0" borderId="21" applyFill="0" applyProtection="0">
      <alignment horizontal="right" vertical="center"/>
    </xf>
    <xf numFmtId="0" fontId="82" fillId="41" borderId="0" applyNumberFormat="0" applyBorder="0" applyAlignment="0" applyProtection="0">
      <alignment vertical="center"/>
    </xf>
    <xf numFmtId="0" fontId="87" fillId="42" borderId="1" applyNumberFormat="0" applyBorder="0" applyAlignment="0" applyProtection="0">
      <alignment vertical="center"/>
    </xf>
    <xf numFmtId="0" fontId="84" fillId="43" borderId="0" applyNumberFormat="0" applyBorder="0" applyAlignment="0" applyProtection="0">
      <alignment vertical="center"/>
    </xf>
    <xf numFmtId="0" fontId="88" fillId="38" borderId="0" applyNumberFormat="0" applyBorder="0" applyAlignment="0" applyProtection="0">
      <alignment vertical="center"/>
    </xf>
    <xf numFmtId="0" fontId="80" fillId="44" borderId="0" applyNumberFormat="0" applyBorder="0" applyAlignment="0" applyProtection="0">
      <alignment vertical="center"/>
    </xf>
    <xf numFmtId="0" fontId="82" fillId="37" borderId="0" applyNumberFormat="0" applyBorder="0" applyAlignment="0" applyProtection="0">
      <alignment vertical="center"/>
    </xf>
    <xf numFmtId="0" fontId="89" fillId="45" borderId="0" applyNumberFormat="0" applyBorder="0" applyAlignment="0" applyProtection="0">
      <alignment vertical="center"/>
    </xf>
    <xf numFmtId="0" fontId="90" fillId="0" borderId="0">
      <alignment vertical="center"/>
    </xf>
    <xf numFmtId="0" fontId="80" fillId="46" borderId="0" applyNumberFormat="0" applyBorder="0" applyAlignment="0" applyProtection="0">
      <alignment vertical="center"/>
    </xf>
    <xf numFmtId="0" fontId="27" fillId="0" borderId="0">
      <alignment vertical="center"/>
    </xf>
    <xf numFmtId="0" fontId="82" fillId="47" borderId="0" applyNumberFormat="0" applyBorder="0" applyAlignment="0" applyProtection="0">
      <alignment vertical="center"/>
    </xf>
    <xf numFmtId="0" fontId="82" fillId="40" borderId="0" applyNumberFormat="0" applyBorder="0" applyAlignment="0" applyProtection="0">
      <alignment vertical="center"/>
    </xf>
    <xf numFmtId="0" fontId="91" fillId="0" borderId="0" applyNumberFormat="0" applyFill="0" applyBorder="0" applyAlignment="0" applyProtection="0">
      <alignment vertical="center"/>
    </xf>
    <xf numFmtId="9" fontId="27" fillId="0" borderId="0" applyFont="0" applyFill="0" applyBorder="0" applyAlignment="0" applyProtection="0">
      <alignment vertical="center"/>
    </xf>
    <xf numFmtId="0" fontId="82" fillId="41"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80" fillId="45" borderId="0" applyNumberFormat="0" applyBorder="0" applyAlignment="0" applyProtection="0">
      <alignment vertical="center"/>
    </xf>
    <xf numFmtId="0" fontId="82" fillId="47" borderId="0" applyNumberFormat="0" applyBorder="0" applyAlignment="0" applyProtection="0">
      <alignment vertical="center"/>
    </xf>
    <xf numFmtId="0" fontId="92" fillId="0" borderId="24"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80" fillId="45" borderId="0" applyNumberFormat="0" applyBorder="0" applyAlignment="0" applyProtection="0">
      <alignment vertical="center"/>
    </xf>
    <xf numFmtId="0" fontId="90" fillId="0" borderId="0">
      <alignment vertical="center"/>
    </xf>
    <xf numFmtId="0" fontId="93" fillId="45" borderId="0" applyNumberFormat="0" applyBorder="0" applyAlignment="0" applyProtection="0">
      <alignment vertical="center"/>
    </xf>
    <xf numFmtId="9" fontId="27" fillId="0" borderId="0" applyFont="0" applyFill="0" applyBorder="0" applyAlignment="0" applyProtection="0">
      <alignment vertical="center"/>
    </xf>
    <xf numFmtId="0" fontId="82" fillId="37" borderId="0" applyNumberFormat="0" applyBorder="0" applyAlignment="0" applyProtection="0">
      <alignment vertical="center"/>
    </xf>
    <xf numFmtId="0" fontId="82" fillId="40" borderId="0" applyNumberFormat="0" applyBorder="0" applyAlignment="0" applyProtection="0">
      <alignment vertical="center"/>
    </xf>
    <xf numFmtId="9" fontId="27" fillId="0" borderId="0" applyFont="0" applyFill="0" applyBorder="0" applyAlignment="0" applyProtection="0">
      <alignment vertical="center"/>
    </xf>
    <xf numFmtId="0" fontId="82" fillId="40" borderId="0" applyNumberFormat="0" applyBorder="0" applyAlignment="0" applyProtection="0">
      <alignment vertical="center"/>
    </xf>
    <xf numFmtId="0" fontId="0" fillId="47" borderId="0" applyNumberFormat="0" applyBorder="0" applyAlignment="0" applyProtection="0">
      <alignment vertical="center"/>
    </xf>
    <xf numFmtId="0" fontId="0" fillId="0" borderId="0">
      <alignment vertical="center"/>
    </xf>
    <xf numFmtId="0" fontId="0" fillId="0" borderId="0">
      <alignment vertical="center"/>
    </xf>
    <xf numFmtId="0" fontId="27" fillId="0" borderId="0">
      <alignment vertical="center"/>
    </xf>
    <xf numFmtId="0" fontId="94" fillId="0" borderId="0" applyNumberFormat="0" applyFill="0" applyBorder="0" applyAlignment="0" applyProtection="0">
      <alignment vertical="center"/>
    </xf>
    <xf numFmtId="0" fontId="95" fillId="0" borderId="25">
      <alignment horizontal="center" vertical="center"/>
    </xf>
    <xf numFmtId="0" fontId="80" fillId="44" borderId="0" applyNumberFormat="0" applyBorder="0" applyAlignment="0" applyProtection="0">
      <alignment vertical="center"/>
    </xf>
    <xf numFmtId="0" fontId="93" fillId="48" borderId="0" applyNumberFormat="0" applyBorder="0" applyAlignment="0" applyProtection="0">
      <alignment vertical="center"/>
    </xf>
    <xf numFmtId="0" fontId="96" fillId="49" borderId="0" applyNumberFormat="0" applyBorder="0" applyAlignment="0" applyProtection="0">
      <alignment vertical="center"/>
    </xf>
    <xf numFmtId="0" fontId="0" fillId="38" borderId="0" applyNumberFormat="0" applyBorder="0" applyAlignment="0" applyProtection="0">
      <alignment vertical="center"/>
    </xf>
    <xf numFmtId="0" fontId="97" fillId="39" borderId="26" applyNumberFormat="0" applyAlignment="0" applyProtection="0">
      <alignment vertical="center"/>
    </xf>
    <xf numFmtId="0" fontId="83" fillId="0" borderId="23" applyNumberFormat="0" applyFill="0" applyAlignment="0" applyProtection="0">
      <alignment vertical="center"/>
    </xf>
    <xf numFmtId="0" fontId="0" fillId="0" borderId="0">
      <alignment vertical="center"/>
    </xf>
    <xf numFmtId="0" fontId="0" fillId="0" borderId="0">
      <alignment vertical="center"/>
    </xf>
    <xf numFmtId="0" fontId="27" fillId="0" borderId="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86" fillId="0" borderId="4" applyNumberFormat="0" applyFill="0" applyProtection="0">
      <alignment horizontal="right" vertical="center"/>
    </xf>
    <xf numFmtId="0" fontId="83" fillId="0" borderId="23" applyNumberFormat="0" applyFill="0" applyAlignment="0" applyProtection="0">
      <alignment vertical="center"/>
    </xf>
    <xf numFmtId="0" fontId="0" fillId="0" borderId="0">
      <alignment vertical="center"/>
    </xf>
    <xf numFmtId="0" fontId="0" fillId="0" borderId="0">
      <alignment vertical="center"/>
    </xf>
    <xf numFmtId="0" fontId="81" fillId="0" borderId="22" applyNumberFormat="0" applyFill="0" applyAlignment="0" applyProtection="0">
      <alignment vertical="center"/>
    </xf>
    <xf numFmtId="0" fontId="25" fillId="42" borderId="0" applyNumberFormat="0" applyBorder="0" applyAlignment="0" applyProtection="0">
      <alignment vertical="center"/>
    </xf>
    <xf numFmtId="0" fontId="98" fillId="0" borderId="0" applyNumberFormat="0" applyFill="0" applyBorder="0" applyAlignment="0" applyProtection="0">
      <alignment vertical="center"/>
    </xf>
    <xf numFmtId="0" fontId="83" fillId="0" borderId="23" applyNumberFormat="0" applyFill="0" applyAlignment="0" applyProtection="0">
      <alignment vertical="center"/>
    </xf>
    <xf numFmtId="0" fontId="0" fillId="0" borderId="0">
      <alignment vertical="center"/>
    </xf>
    <xf numFmtId="0" fontId="0" fillId="0" borderId="0">
      <alignment vertical="center"/>
    </xf>
    <xf numFmtId="0" fontId="99" fillId="41" borderId="27" applyNumberFormat="0" applyAlignment="0" applyProtection="0">
      <alignment vertical="center"/>
    </xf>
    <xf numFmtId="0" fontId="25" fillId="39" borderId="0" applyNumberFormat="0" applyBorder="0" applyAlignment="0" applyProtection="0">
      <alignment vertical="center"/>
    </xf>
    <xf numFmtId="0" fontId="93" fillId="48" borderId="0" applyNumberFormat="0" applyBorder="0" applyAlignment="0" applyProtection="0">
      <alignment vertical="center"/>
    </xf>
    <xf numFmtId="0" fontId="25" fillId="39" borderId="0" applyNumberFormat="0" applyBorder="0" applyAlignment="0" applyProtection="0">
      <alignment vertical="center"/>
    </xf>
    <xf numFmtId="0" fontId="88" fillId="38"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0" fontId="83" fillId="0" borderId="23" applyNumberFormat="0" applyFill="0" applyAlignment="0" applyProtection="0">
      <alignment vertical="center"/>
    </xf>
    <xf numFmtId="0" fontId="0" fillId="0" borderId="0">
      <alignment vertical="center"/>
    </xf>
    <xf numFmtId="0" fontId="0" fillId="0" borderId="0">
      <alignment vertical="center"/>
    </xf>
    <xf numFmtId="0" fontId="6" fillId="0" borderId="0">
      <alignment vertical="center"/>
    </xf>
    <xf numFmtId="0" fontId="100" fillId="39" borderId="28" applyNumberFormat="0" applyAlignment="0" applyProtection="0">
      <alignment vertical="center"/>
    </xf>
    <xf numFmtId="0" fontId="80" fillId="39" borderId="0" applyNumberFormat="0" applyBorder="0" applyAlignment="0" applyProtection="0">
      <alignment vertical="center"/>
    </xf>
    <xf numFmtId="0" fontId="27" fillId="0" borderId="0">
      <alignment vertical="center"/>
    </xf>
    <xf numFmtId="0" fontId="92" fillId="0" borderId="24" applyNumberFormat="0" applyFill="0" applyAlignment="0" applyProtection="0">
      <alignment vertical="center"/>
    </xf>
    <xf numFmtId="0" fontId="82" fillId="40" borderId="0" applyNumberFormat="0" applyBorder="0" applyAlignment="0" applyProtection="0">
      <alignment vertical="center"/>
    </xf>
    <xf numFmtId="0" fontId="101" fillId="0" borderId="0">
      <alignment vertical="center"/>
    </xf>
    <xf numFmtId="0" fontId="92" fillId="0" borderId="24" applyNumberFormat="0" applyFill="0" applyAlignment="0" applyProtection="0">
      <alignment vertical="center"/>
    </xf>
    <xf numFmtId="0" fontId="82" fillId="40" borderId="0" applyNumberFormat="0" applyBorder="0" applyAlignment="0" applyProtection="0">
      <alignment vertical="center"/>
    </xf>
    <xf numFmtId="0" fontId="96" fillId="49" borderId="0" applyNumberFormat="0" applyBorder="0" applyAlignment="0" applyProtection="0">
      <alignment vertical="center"/>
    </xf>
    <xf numFmtId="0" fontId="27" fillId="0" borderId="0">
      <alignment vertical="center"/>
    </xf>
    <xf numFmtId="0" fontId="25" fillId="42" borderId="0" applyNumberFormat="0" applyBorder="0" applyAlignment="0" applyProtection="0">
      <alignment vertical="center"/>
    </xf>
    <xf numFmtId="0" fontId="79" fillId="0" borderId="0">
      <alignment vertical="center"/>
    </xf>
    <xf numFmtId="0" fontId="79" fillId="0" borderId="0">
      <alignment vertical="center"/>
    </xf>
    <xf numFmtId="0" fontId="96" fillId="49" borderId="0" applyNumberFormat="0" applyBorder="0" applyAlignment="0" applyProtection="0">
      <alignment vertical="center"/>
    </xf>
    <xf numFmtId="0" fontId="25" fillId="42" borderId="0" applyNumberFormat="0" applyBorder="0" applyAlignment="0" applyProtection="0">
      <alignment vertical="center"/>
    </xf>
    <xf numFmtId="0" fontId="27" fillId="0" borderId="0">
      <alignment vertical="center"/>
    </xf>
    <xf numFmtId="0" fontId="90" fillId="0" borderId="0">
      <alignment vertical="center"/>
    </xf>
    <xf numFmtId="0" fontId="101" fillId="0" borderId="0">
      <alignment vertical="center"/>
    </xf>
    <xf numFmtId="0" fontId="101" fillId="0" borderId="0">
      <alignment vertical="center"/>
    </xf>
    <xf numFmtId="0" fontId="90" fillId="0" borderId="0">
      <alignment vertical="center"/>
    </xf>
    <xf numFmtId="0" fontId="79" fillId="0" borderId="0">
      <alignment vertical="center"/>
    </xf>
    <xf numFmtId="9" fontId="27" fillId="0" borderId="0" applyFont="0" applyFill="0" applyBorder="0" applyAlignment="0" applyProtection="0">
      <alignment vertical="center"/>
    </xf>
    <xf numFmtId="0" fontId="25" fillId="42" borderId="0" applyNumberFormat="0" applyBorder="0" applyAlignment="0" applyProtection="0">
      <alignment vertical="center"/>
    </xf>
    <xf numFmtId="9" fontId="27" fillId="0" borderId="0" applyFont="0" applyFill="0" applyBorder="0" applyAlignment="0" applyProtection="0">
      <alignment vertical="center"/>
    </xf>
    <xf numFmtId="0" fontId="79" fillId="0" borderId="0">
      <alignment vertical="center"/>
    </xf>
    <xf numFmtId="0" fontId="27" fillId="0" borderId="0">
      <alignment vertical="center"/>
    </xf>
    <xf numFmtId="9" fontId="27" fillId="0" borderId="0" applyFont="0" applyFill="0" applyBorder="0" applyAlignment="0" applyProtection="0">
      <alignment vertical="center"/>
    </xf>
    <xf numFmtId="0" fontId="79" fillId="0" borderId="0">
      <alignment vertical="center"/>
    </xf>
    <xf numFmtId="9" fontId="27" fillId="0" borderId="0" applyFont="0" applyFill="0" applyBorder="0" applyAlignment="0" applyProtection="0">
      <alignment vertical="center"/>
    </xf>
    <xf numFmtId="0" fontId="102" fillId="0" borderId="0" applyNumberFormat="0" applyFill="0" applyBorder="0" applyAlignment="0" applyProtection="0">
      <alignment vertical="top"/>
      <protection locked="0"/>
    </xf>
    <xf numFmtId="49" fontId="27" fillId="0" borderId="0" applyFont="0" applyFill="0" applyBorder="0" applyAlignment="0" applyProtection="0">
      <alignment vertical="center"/>
    </xf>
    <xf numFmtId="0" fontId="90" fillId="0" borderId="0">
      <alignment vertical="center"/>
    </xf>
    <xf numFmtId="0" fontId="0" fillId="0" borderId="0">
      <alignment vertical="center"/>
    </xf>
    <xf numFmtId="0" fontId="79" fillId="0" borderId="0">
      <alignment vertical="center"/>
    </xf>
    <xf numFmtId="0" fontId="96" fillId="49" borderId="0" applyNumberFormat="0" applyBorder="0" applyAlignment="0" applyProtection="0">
      <alignment vertical="center"/>
    </xf>
    <xf numFmtId="0" fontId="25" fillId="42" borderId="0" applyNumberFormat="0" applyBorder="0" applyAlignment="0" applyProtection="0">
      <alignment vertical="center"/>
    </xf>
    <xf numFmtId="0" fontId="27" fillId="0" borderId="0">
      <alignment vertical="center"/>
    </xf>
    <xf numFmtId="0" fontId="103" fillId="45" borderId="0" applyNumberFormat="0" applyBorder="0" applyAlignment="0" applyProtection="0">
      <alignment vertical="center"/>
    </xf>
    <xf numFmtId="0" fontId="79" fillId="0" borderId="0">
      <alignment vertical="center"/>
    </xf>
    <xf numFmtId="9" fontId="27" fillId="0" borderId="0" applyFont="0" applyFill="0" applyBorder="0" applyAlignment="0" applyProtection="0">
      <alignment vertical="center"/>
    </xf>
    <xf numFmtId="0" fontId="27" fillId="0" borderId="0">
      <alignment vertical="center"/>
    </xf>
    <xf numFmtId="0" fontId="79" fillId="0" borderId="0">
      <alignment vertical="center"/>
    </xf>
    <xf numFmtId="49" fontId="27" fillId="0" borderId="0" applyFont="0" applyFill="0" applyBorder="0" applyAlignment="0" applyProtection="0">
      <alignment vertical="center"/>
    </xf>
    <xf numFmtId="0" fontId="82" fillId="37" borderId="0" applyNumberFormat="0" applyBorder="0" applyAlignment="0" applyProtection="0">
      <alignment vertical="center"/>
    </xf>
    <xf numFmtId="0" fontId="102" fillId="0" borderId="0" applyNumberFormat="0" applyFill="0" applyBorder="0" applyAlignment="0" applyProtection="0">
      <alignment vertical="top"/>
      <protection locked="0"/>
    </xf>
    <xf numFmtId="0" fontId="79" fillId="0" borderId="0">
      <alignment vertical="center"/>
    </xf>
    <xf numFmtId="0" fontId="27" fillId="0" borderId="0">
      <alignment vertical="center"/>
    </xf>
    <xf numFmtId="0" fontId="82" fillId="47" borderId="0" applyNumberFormat="0" applyBorder="0" applyAlignment="0" applyProtection="0">
      <alignment vertical="center"/>
    </xf>
    <xf numFmtId="0" fontId="79" fillId="0" borderId="0">
      <alignment vertical="center"/>
    </xf>
    <xf numFmtId="0" fontId="27" fillId="0" borderId="0">
      <alignment vertical="center"/>
    </xf>
    <xf numFmtId="0" fontId="79" fillId="0" borderId="0">
      <alignment vertical="center"/>
    </xf>
    <xf numFmtId="9" fontId="27" fillId="0" borderId="0" applyFont="0" applyFill="0" applyBorder="0" applyAlignment="0" applyProtection="0">
      <alignment vertical="center"/>
    </xf>
    <xf numFmtId="10" fontId="27" fillId="0" borderId="0" applyFont="0" applyFill="0" applyBorder="0" applyAlignment="0" applyProtection="0">
      <alignment vertical="center"/>
    </xf>
    <xf numFmtId="0" fontId="104" fillId="0" borderId="29" applyNumberFormat="0" applyFill="0" applyAlignment="0" applyProtection="0">
      <alignment vertical="center"/>
    </xf>
    <xf numFmtId="0" fontId="79" fillId="0" borderId="0">
      <alignment vertical="center"/>
    </xf>
    <xf numFmtId="0" fontId="79" fillId="0" borderId="0">
      <alignment vertical="center"/>
    </xf>
    <xf numFmtId="0" fontId="79" fillId="0" borderId="0">
      <alignment vertical="center"/>
    </xf>
    <xf numFmtId="0" fontId="82" fillId="37" borderId="0" applyNumberFormat="0" applyBorder="0" applyAlignment="0" applyProtection="0">
      <alignment vertical="center"/>
    </xf>
    <xf numFmtId="0" fontId="102" fillId="0" borderId="0" applyNumberFormat="0" applyFill="0" applyBorder="0" applyAlignment="0" applyProtection="0">
      <alignment vertical="top"/>
      <protection locked="0"/>
    </xf>
    <xf numFmtId="0" fontId="79" fillId="0" borderId="0">
      <alignment vertical="center"/>
    </xf>
    <xf numFmtId="0" fontId="86" fillId="0" borderId="0">
      <alignment vertical="center"/>
    </xf>
    <xf numFmtId="0" fontId="82" fillId="36" borderId="0" applyNumberFormat="0" applyBorder="0" applyAlignment="0" applyProtection="0">
      <alignment vertical="center"/>
    </xf>
    <xf numFmtId="0" fontId="105" fillId="0" borderId="0" applyNumberFormat="0" applyFill="0" applyBorder="0" applyAlignment="0" applyProtection="0">
      <alignment vertical="center"/>
    </xf>
    <xf numFmtId="0" fontId="90" fillId="0" borderId="0">
      <alignment vertical="center"/>
    </xf>
    <xf numFmtId="0" fontId="0" fillId="38" borderId="0" applyNumberFormat="0" applyBorder="0" applyAlignment="0" applyProtection="0">
      <alignment vertical="center"/>
    </xf>
    <xf numFmtId="0" fontId="83" fillId="0" borderId="23" applyNumberFormat="0" applyFill="0" applyAlignment="0" applyProtection="0">
      <alignment vertical="center"/>
    </xf>
    <xf numFmtId="0" fontId="27" fillId="0" borderId="0">
      <alignment vertical="center"/>
    </xf>
    <xf numFmtId="0" fontId="0" fillId="38" borderId="0" applyNumberFormat="0" applyBorder="0" applyAlignment="0" applyProtection="0">
      <alignment vertical="center"/>
    </xf>
    <xf numFmtId="0" fontId="25" fillId="50" borderId="0" applyNumberFormat="0" applyBorder="0" applyAlignment="0" applyProtection="0">
      <alignment vertical="center"/>
    </xf>
    <xf numFmtId="0" fontId="0" fillId="50" borderId="0" applyNumberFormat="0" applyBorder="0" applyAlignment="0" applyProtection="0">
      <alignment vertical="center"/>
    </xf>
    <xf numFmtId="0" fontId="80" fillId="51"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80" fillId="52" borderId="0" applyNumberFormat="0" applyBorder="0" applyAlignment="0" applyProtection="0">
      <alignment vertical="center"/>
    </xf>
    <xf numFmtId="0" fontId="96" fillId="49" borderId="0" applyNumberFormat="0" applyBorder="0" applyAlignment="0" applyProtection="0">
      <alignment vertical="center"/>
    </xf>
    <xf numFmtId="0" fontId="0" fillId="42" borderId="0" applyNumberFormat="0" applyBorder="0" applyAlignment="0" applyProtection="0">
      <alignment vertical="center"/>
    </xf>
    <xf numFmtId="0" fontId="27" fillId="0" borderId="0">
      <alignment vertical="center"/>
    </xf>
    <xf numFmtId="0" fontId="0" fillId="42" borderId="0" applyNumberFormat="0" applyBorder="0" applyAlignment="0" applyProtection="0">
      <alignment vertical="center"/>
    </xf>
    <xf numFmtId="177" fontId="27" fillId="0" borderId="0" applyFont="0" applyFill="0" applyBorder="0" applyAlignment="0" applyProtection="0">
      <alignment vertical="center"/>
    </xf>
    <xf numFmtId="0" fontId="0" fillId="43" borderId="0" applyNumberFormat="0" applyBorder="0" applyAlignment="0" applyProtection="0">
      <alignment vertical="center"/>
    </xf>
    <xf numFmtId="0" fontId="27" fillId="0" borderId="0">
      <alignment vertical="center"/>
    </xf>
    <xf numFmtId="0" fontId="0" fillId="43" borderId="0" applyNumberFormat="0" applyBorder="0" applyAlignment="0" applyProtection="0">
      <alignment vertical="center"/>
    </xf>
    <xf numFmtId="0" fontId="27" fillId="0" borderId="0">
      <alignment vertical="center"/>
    </xf>
    <xf numFmtId="0" fontId="82" fillId="52" borderId="0" applyNumberFormat="0" applyBorder="0" applyAlignment="0" applyProtection="0">
      <alignment vertical="center"/>
    </xf>
    <xf numFmtId="0" fontId="0" fillId="48" borderId="0" applyNumberFormat="0" applyBorder="0" applyAlignment="0" applyProtection="0">
      <alignment vertical="center"/>
    </xf>
    <xf numFmtId="0" fontId="27" fillId="0" borderId="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25" fillId="42" borderId="0" applyNumberFormat="0" applyBorder="0" applyAlignment="0" applyProtection="0">
      <alignment vertical="center"/>
    </xf>
    <xf numFmtId="0" fontId="0" fillId="43" borderId="0" applyNumberFormat="0" applyBorder="0" applyAlignment="0" applyProtection="0">
      <alignment vertical="center"/>
    </xf>
    <xf numFmtId="0" fontId="91" fillId="0" borderId="0" applyNumberFormat="0" applyFill="0" applyBorder="0" applyAlignment="0" applyProtection="0">
      <alignment vertical="center"/>
    </xf>
    <xf numFmtId="0" fontId="0" fillId="52" borderId="0" applyNumberFormat="0" applyBorder="0" applyAlignment="0" applyProtection="0">
      <alignment vertical="center"/>
    </xf>
    <xf numFmtId="0" fontId="0" fillId="49" borderId="0" applyNumberFormat="0" applyBorder="0" applyAlignment="0" applyProtection="0">
      <alignment vertical="center"/>
    </xf>
    <xf numFmtId="0" fontId="27" fillId="0" borderId="0">
      <alignment vertical="center"/>
    </xf>
    <xf numFmtId="0" fontId="0" fillId="49" borderId="0" applyNumberFormat="0" applyBorder="0" applyAlignment="0" applyProtection="0">
      <alignment vertical="center"/>
    </xf>
    <xf numFmtId="0" fontId="0" fillId="47" borderId="0" applyNumberFormat="0" applyBorder="0" applyAlignment="0" applyProtection="0">
      <alignment vertical="center"/>
    </xf>
    <xf numFmtId="0" fontId="106" fillId="0" borderId="1">
      <alignment horizontal="left" vertical="center"/>
    </xf>
    <xf numFmtId="0" fontId="82" fillId="37" borderId="0" applyNumberFormat="0" applyBorder="0" applyAlignment="0" applyProtection="0">
      <alignment vertical="center"/>
    </xf>
    <xf numFmtId="0" fontId="0" fillId="45" borderId="0" applyNumberFormat="0" applyBorder="0" applyAlignment="0" applyProtection="0">
      <alignment vertical="center"/>
    </xf>
    <xf numFmtId="0" fontId="27" fillId="0" borderId="0">
      <alignment vertical="center"/>
    </xf>
    <xf numFmtId="0" fontId="0" fillId="45" borderId="0" applyNumberFormat="0" applyBorder="0" applyAlignment="0" applyProtection="0">
      <alignment vertical="center"/>
    </xf>
    <xf numFmtId="0" fontId="27" fillId="0" borderId="0">
      <alignment vertical="center"/>
    </xf>
    <xf numFmtId="0" fontId="0" fillId="46" borderId="0" applyNumberFormat="0" applyBorder="0" applyAlignment="0" applyProtection="0">
      <alignment vertical="center"/>
    </xf>
    <xf numFmtId="0" fontId="6" fillId="0" borderId="0">
      <alignment vertical="center"/>
    </xf>
    <xf numFmtId="0" fontId="0" fillId="52" borderId="0" applyNumberFormat="0" applyBorder="0" applyAlignment="0" applyProtection="0">
      <alignment vertical="center"/>
    </xf>
    <xf numFmtId="0" fontId="6" fillId="0" borderId="0">
      <alignment vertical="center"/>
    </xf>
    <xf numFmtId="0" fontId="0" fillId="52" borderId="0" applyNumberFormat="0" applyBorder="0" applyAlignment="0" applyProtection="0">
      <alignment vertical="center"/>
    </xf>
    <xf numFmtId="0" fontId="0" fillId="53" borderId="0" applyNumberFormat="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0" fillId="47" borderId="0" applyNumberFormat="0" applyBorder="0" applyAlignment="0" applyProtection="0">
      <alignment vertical="center"/>
    </xf>
    <xf numFmtId="0" fontId="0" fillId="48" borderId="0" applyNumberFormat="0" applyBorder="0" applyAlignment="0" applyProtection="0">
      <alignment vertical="center"/>
    </xf>
    <xf numFmtId="0" fontId="100" fillId="39" borderId="28" applyNumberFormat="0" applyAlignment="0" applyProtection="0">
      <alignment vertical="center"/>
    </xf>
    <xf numFmtId="0" fontId="27" fillId="0" borderId="0">
      <alignment vertical="center"/>
    </xf>
    <xf numFmtId="0" fontId="25" fillId="42" borderId="0" applyNumberFormat="0" applyBorder="0" applyAlignment="0" applyProtection="0">
      <alignment vertical="center"/>
    </xf>
    <xf numFmtId="0" fontId="0" fillId="39" borderId="0" applyNumberFormat="0" applyBorder="0" applyAlignment="0" applyProtection="0">
      <alignment vertical="center"/>
    </xf>
    <xf numFmtId="0" fontId="84" fillId="38" borderId="0" applyNumberFormat="0" applyBorder="0" applyAlignment="0" applyProtection="0">
      <alignment vertical="center"/>
    </xf>
    <xf numFmtId="0" fontId="0" fillId="39" borderId="0" applyNumberFormat="0" applyBorder="0" applyAlignment="0" applyProtection="0">
      <alignment vertical="center"/>
    </xf>
    <xf numFmtId="0" fontId="100" fillId="39" borderId="28" applyNumberFormat="0" applyAlignment="0" applyProtection="0">
      <alignment vertical="center"/>
    </xf>
    <xf numFmtId="0" fontId="80" fillId="54" borderId="0" applyNumberFormat="0" applyBorder="0" applyAlignment="0" applyProtection="0">
      <alignment vertical="center"/>
    </xf>
    <xf numFmtId="0" fontId="0" fillId="47" borderId="0" applyNumberFormat="0" applyBorder="0" applyAlignment="0" applyProtection="0">
      <alignment vertical="center"/>
    </xf>
    <xf numFmtId="0" fontId="84" fillId="38" borderId="0" applyNumberFormat="0" applyBorder="0" applyAlignment="0" applyProtection="0">
      <alignment vertical="center"/>
    </xf>
    <xf numFmtId="0" fontId="104" fillId="0" borderId="29" applyNumberFormat="0" applyFill="0" applyAlignment="0" applyProtection="0">
      <alignment vertical="center"/>
    </xf>
    <xf numFmtId="0" fontId="0" fillId="43" borderId="0" applyNumberFormat="0" applyBorder="0" applyAlignment="0" applyProtection="0">
      <alignment vertical="center"/>
    </xf>
    <xf numFmtId="0" fontId="84" fillId="38" borderId="0" applyNumberFormat="0" applyBorder="0" applyAlignment="0" applyProtection="0">
      <alignment vertical="center"/>
    </xf>
    <xf numFmtId="9" fontId="27" fillId="0" borderId="0" applyFont="0" applyFill="0" applyBorder="0" applyAlignment="0" applyProtection="0">
      <alignment vertical="center"/>
    </xf>
    <xf numFmtId="0" fontId="96" fillId="49" borderId="0" applyNumberFormat="0" applyBorder="0" applyAlignment="0" applyProtection="0">
      <alignment vertical="center"/>
    </xf>
    <xf numFmtId="0" fontId="0" fillId="43" borderId="0" applyNumberFormat="0" applyBorder="0" applyAlignment="0" applyProtection="0">
      <alignment vertical="center"/>
    </xf>
    <xf numFmtId="9" fontId="27" fillId="0" borderId="0" applyFont="0" applyFill="0" applyBorder="0" applyAlignment="0" applyProtection="0">
      <alignment vertical="center"/>
    </xf>
    <xf numFmtId="0" fontId="96" fillId="49" borderId="0" applyNumberFormat="0" applyBorder="0" applyAlignment="0" applyProtection="0">
      <alignment vertical="center"/>
    </xf>
    <xf numFmtId="0" fontId="82" fillId="55" borderId="0" applyNumberFormat="0" applyBorder="0" applyAlignment="0" applyProtection="0">
      <alignment vertical="center"/>
    </xf>
    <xf numFmtId="0" fontId="0" fillId="56" borderId="0" applyNumberFormat="0" applyBorder="0" applyAlignment="0" applyProtection="0">
      <alignment vertical="center"/>
    </xf>
    <xf numFmtId="0" fontId="84" fillId="38" borderId="0" applyNumberFormat="0" applyBorder="0" applyAlignment="0" applyProtection="0">
      <alignment vertical="center"/>
    </xf>
    <xf numFmtId="0" fontId="82" fillId="40" borderId="0" applyNumberFormat="0" applyBorder="0" applyAlignment="0" applyProtection="0">
      <alignment vertical="center"/>
    </xf>
    <xf numFmtId="0" fontId="97" fillId="39" borderId="26" applyNumberFormat="0" applyAlignment="0" applyProtection="0">
      <alignment vertical="center"/>
    </xf>
    <xf numFmtId="0" fontId="80" fillId="49" borderId="0" applyNumberFormat="0" applyBorder="0" applyAlignment="0" applyProtection="0">
      <alignment vertical="center"/>
    </xf>
    <xf numFmtId="0" fontId="80" fillId="49" borderId="0" applyNumberFormat="0" applyBorder="0" applyAlignment="0" applyProtection="0">
      <alignment vertical="center"/>
    </xf>
    <xf numFmtId="0" fontId="80" fillId="49" borderId="0" applyNumberFormat="0" applyBorder="0" applyAlignment="0" applyProtection="0">
      <alignment vertical="center"/>
    </xf>
    <xf numFmtId="0" fontId="86" fillId="0" borderId="4" applyNumberFormat="0" applyFill="0" applyProtection="0">
      <alignment horizontal="left" vertical="center"/>
    </xf>
    <xf numFmtId="0" fontId="94" fillId="0" borderId="30" applyNumberFormat="0" applyFill="0" applyAlignment="0" applyProtection="0">
      <alignment vertical="center"/>
    </xf>
    <xf numFmtId="0" fontId="84" fillId="38" borderId="0" applyNumberFormat="0" applyBorder="0" applyAlignment="0" applyProtection="0">
      <alignment vertical="center"/>
    </xf>
    <xf numFmtId="0" fontId="80" fillId="49" borderId="0" applyNumberFormat="0" applyBorder="0" applyAlignment="0" applyProtection="0">
      <alignment vertical="center"/>
    </xf>
    <xf numFmtId="9" fontId="27" fillId="0" borderId="0" applyFont="0" applyFill="0" applyBorder="0" applyAlignment="0" applyProtection="0">
      <alignment vertical="center"/>
    </xf>
    <xf numFmtId="0" fontId="80" fillId="57" borderId="0" applyNumberFormat="0" applyBorder="0" applyAlignment="0" applyProtection="0">
      <alignment vertical="center"/>
    </xf>
    <xf numFmtId="178" fontId="0" fillId="0" borderId="0" applyFont="0" applyFill="0" applyBorder="0" applyAlignment="0" applyProtection="0">
      <alignment vertical="center"/>
    </xf>
    <xf numFmtId="0" fontId="80" fillId="57" borderId="0" applyNumberFormat="0" applyBorder="0" applyAlignment="0" applyProtection="0">
      <alignment vertical="center"/>
    </xf>
    <xf numFmtId="0" fontId="82" fillId="40" borderId="0" applyNumberFormat="0" applyBorder="0" applyAlignment="0" applyProtection="0">
      <alignment vertical="center"/>
    </xf>
    <xf numFmtId="0" fontId="27" fillId="0" borderId="0">
      <alignment vertical="center"/>
    </xf>
    <xf numFmtId="0" fontId="97" fillId="39" borderId="26" applyNumberFormat="0" applyAlignment="0" applyProtection="0">
      <alignment vertical="center"/>
    </xf>
    <xf numFmtId="0" fontId="80" fillId="45" borderId="0" applyNumberFormat="0" applyBorder="0" applyAlignment="0" applyProtection="0">
      <alignment vertical="center"/>
    </xf>
    <xf numFmtId="0" fontId="0" fillId="0" borderId="0">
      <alignment vertical="center"/>
    </xf>
    <xf numFmtId="0" fontId="80" fillId="45" borderId="0" applyNumberFormat="0" applyBorder="0" applyAlignment="0" applyProtection="0">
      <alignment vertical="center"/>
    </xf>
    <xf numFmtId="0" fontId="82" fillId="52" borderId="0" applyNumberFormat="0" applyBorder="0" applyAlignment="0" applyProtection="0">
      <alignment vertical="center"/>
    </xf>
    <xf numFmtId="0" fontId="0" fillId="0" borderId="0">
      <alignment vertical="center"/>
    </xf>
    <xf numFmtId="0" fontId="80" fillId="46" borderId="0" applyNumberFormat="0" applyBorder="0" applyAlignment="0" applyProtection="0">
      <alignment vertical="center"/>
    </xf>
    <xf numFmtId="0" fontId="0" fillId="42" borderId="31" applyNumberFormat="0" applyFont="0" applyAlignment="0" applyProtection="0">
      <alignment vertical="center"/>
    </xf>
    <xf numFmtId="0" fontId="82" fillId="40" borderId="0" applyNumberFormat="0" applyBorder="0" applyAlignment="0" applyProtection="0">
      <alignment vertical="center"/>
    </xf>
    <xf numFmtId="0" fontId="80" fillId="52" borderId="0" applyNumberFormat="0" applyBorder="0" applyAlignment="0" applyProtection="0">
      <alignment vertical="center"/>
    </xf>
    <xf numFmtId="0" fontId="80" fillId="52" borderId="0" applyNumberFormat="0" applyBorder="0" applyAlignment="0" applyProtection="0">
      <alignment vertical="center"/>
    </xf>
    <xf numFmtId="0" fontId="80" fillId="52" borderId="0" applyNumberFormat="0" applyBorder="0" applyAlignment="0" applyProtection="0">
      <alignment vertical="center"/>
    </xf>
    <xf numFmtId="0" fontId="80" fillId="53" borderId="0" applyNumberFormat="0" applyBorder="0" applyAlignment="0" applyProtection="0">
      <alignment vertical="center"/>
    </xf>
    <xf numFmtId="0" fontId="25" fillId="50" borderId="0" applyNumberFormat="0" applyBorder="0" applyAlignment="0" applyProtection="0">
      <alignment vertical="center"/>
    </xf>
    <xf numFmtId="0" fontId="81" fillId="0" borderId="22" applyNumberFormat="0" applyFill="0" applyAlignment="0" applyProtection="0">
      <alignment vertical="center"/>
    </xf>
    <xf numFmtId="0" fontId="80" fillId="53" borderId="0" applyNumberFormat="0" applyBorder="0" applyAlignment="0" applyProtection="0">
      <alignment vertical="center"/>
    </xf>
    <xf numFmtId="0" fontId="25" fillId="50" borderId="0" applyNumberFormat="0" applyBorder="0" applyAlignment="0" applyProtection="0">
      <alignment vertical="center"/>
    </xf>
    <xf numFmtId="0" fontId="82" fillId="40" borderId="0" applyNumberFormat="0" applyBorder="0" applyAlignment="0" applyProtection="0">
      <alignment vertical="center"/>
    </xf>
    <xf numFmtId="0" fontId="80" fillId="44" borderId="0" applyNumberFormat="0" applyBorder="0" applyAlignment="0" applyProtection="0">
      <alignment vertical="center"/>
    </xf>
    <xf numFmtId="0" fontId="80" fillId="44" borderId="0" applyNumberFormat="0" applyBorder="0" applyAlignment="0" applyProtection="0">
      <alignment vertical="center"/>
    </xf>
    <xf numFmtId="0" fontId="80" fillId="54" borderId="0" applyNumberFormat="0" applyBorder="0" applyAlignment="0" applyProtection="0">
      <alignment vertical="center"/>
    </xf>
    <xf numFmtId="0" fontId="27" fillId="0" borderId="0">
      <alignment vertical="center"/>
    </xf>
    <xf numFmtId="0" fontId="86" fillId="0" borderId="0" applyProtection="0">
      <alignment vertical="center"/>
    </xf>
    <xf numFmtId="0" fontId="80" fillId="39" borderId="0" applyNumberFormat="0" applyBorder="0" applyAlignment="0" applyProtection="0">
      <alignment vertical="center"/>
    </xf>
    <xf numFmtId="0" fontId="92" fillId="0" borderId="24" applyNumberFormat="0" applyFill="0" applyAlignment="0" applyProtection="0">
      <alignment vertical="center"/>
    </xf>
    <xf numFmtId="0" fontId="6" fillId="0" borderId="0">
      <alignment vertical="center"/>
    </xf>
    <xf numFmtId="0" fontId="80" fillId="39" borderId="0" applyNumberFormat="0" applyBorder="0" applyAlignment="0" applyProtection="0">
      <alignment vertical="center"/>
    </xf>
    <xf numFmtId="0" fontId="27" fillId="0" borderId="0">
      <alignment vertical="center"/>
    </xf>
    <xf numFmtId="0" fontId="80" fillId="39" borderId="0" applyNumberFormat="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27" fillId="0" borderId="0">
      <alignment vertical="center"/>
    </xf>
    <xf numFmtId="0" fontId="27" fillId="0" borderId="0" applyNumberFormat="0" applyFill="0" applyBorder="0" applyAlignment="0" applyProtection="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107" fillId="0" borderId="9">
      <alignment horizontal="left" vertical="center"/>
    </xf>
    <xf numFmtId="0" fontId="80" fillId="37" borderId="0" applyNumberFormat="0" applyBorder="0" applyAlignment="0" applyProtection="0">
      <alignment vertical="center"/>
    </xf>
    <xf numFmtId="0" fontId="80" fillId="36" borderId="0" applyNumberFormat="0" applyBorder="0" applyAlignment="0" applyProtection="0">
      <alignment vertical="center"/>
    </xf>
    <xf numFmtId="0" fontId="107" fillId="0" borderId="9">
      <alignment horizontal="left" vertical="center"/>
    </xf>
    <xf numFmtId="0" fontId="80" fillId="36" borderId="0" applyNumberFormat="0" applyBorder="0" applyAlignment="0" applyProtection="0">
      <alignment vertical="center"/>
    </xf>
    <xf numFmtId="0" fontId="80" fillId="40" borderId="0" applyNumberFormat="0" applyBorder="0" applyAlignment="0" applyProtection="0">
      <alignment vertical="center"/>
    </xf>
    <xf numFmtId="0" fontId="101" fillId="0" borderId="0">
      <alignment vertical="center"/>
      <protection locked="0"/>
    </xf>
    <xf numFmtId="0" fontId="25" fillId="50" borderId="0" applyNumberFormat="0" applyBorder="0" applyAlignment="0" applyProtection="0">
      <alignment vertical="center"/>
    </xf>
    <xf numFmtId="0" fontId="80" fillId="51" borderId="0" applyNumberFormat="0" applyBorder="0" applyAlignment="0" applyProtection="0">
      <alignment vertical="center"/>
    </xf>
    <xf numFmtId="0" fontId="82" fillId="37" borderId="0" applyNumberFormat="0" applyBorder="0" applyAlignment="0" applyProtection="0">
      <alignment vertical="center"/>
    </xf>
    <xf numFmtId="0" fontId="25" fillId="50" borderId="0" applyNumberFormat="0" applyBorder="0" applyAlignment="0" applyProtection="0">
      <alignment vertical="center"/>
    </xf>
    <xf numFmtId="0" fontId="27" fillId="0" borderId="0">
      <alignment vertical="center"/>
    </xf>
    <xf numFmtId="0" fontId="25" fillId="43" borderId="0" applyNumberFormat="0" applyBorder="0" applyAlignment="0" applyProtection="0">
      <alignment vertical="center"/>
    </xf>
    <xf numFmtId="0" fontId="25" fillId="50" borderId="0" applyNumberFormat="0" applyBorder="0" applyAlignment="0" applyProtection="0">
      <alignment vertical="center"/>
    </xf>
    <xf numFmtId="0" fontId="25" fillId="50" borderId="0" applyNumberFormat="0" applyBorder="0" applyAlignment="0" applyProtection="0">
      <alignment vertical="center"/>
    </xf>
    <xf numFmtId="0" fontId="82" fillId="40" borderId="0" applyNumberFormat="0" applyBorder="0" applyAlignment="0" applyProtection="0">
      <alignment vertical="center"/>
    </xf>
    <xf numFmtId="0" fontId="98" fillId="0" borderId="0" applyNumberFormat="0" applyFill="0" applyBorder="0" applyAlignment="0" applyProtection="0">
      <alignment vertical="center"/>
    </xf>
    <xf numFmtId="0" fontId="25" fillId="50" borderId="0" applyNumberFormat="0" applyBorder="0" applyAlignment="0" applyProtection="0">
      <alignment vertical="center"/>
    </xf>
    <xf numFmtId="0" fontId="25" fillId="50" borderId="0" applyNumberFormat="0" applyBorder="0" applyAlignment="0" applyProtection="0">
      <alignment vertical="center"/>
    </xf>
    <xf numFmtId="0" fontId="25" fillId="50" borderId="0" applyNumberFormat="0" applyBorder="0" applyAlignment="0" applyProtection="0">
      <alignment vertical="center"/>
    </xf>
    <xf numFmtId="0" fontId="95" fillId="0" borderId="25">
      <alignment horizontal="center" vertical="center"/>
    </xf>
    <xf numFmtId="0" fontId="82" fillId="47" borderId="0" applyNumberFormat="0" applyBorder="0" applyAlignment="0" applyProtection="0">
      <alignment vertical="center"/>
    </xf>
    <xf numFmtId="0" fontId="82" fillId="47" borderId="0" applyNumberFormat="0" applyBorder="0" applyAlignment="0" applyProtection="0">
      <alignment vertical="center"/>
    </xf>
    <xf numFmtId="0" fontId="92" fillId="0" borderId="24" applyNumberFormat="0" applyFill="0" applyAlignment="0" applyProtection="0">
      <alignment vertical="center"/>
    </xf>
    <xf numFmtId="0" fontId="0" fillId="42" borderId="31" applyNumberFormat="0" applyFont="0" applyAlignment="0" applyProtection="0">
      <alignment vertical="center"/>
    </xf>
    <xf numFmtId="0" fontId="27" fillId="0" borderId="0">
      <alignment vertical="center"/>
    </xf>
    <xf numFmtId="0" fontId="82" fillId="47" borderId="0" applyNumberFormat="0" applyBorder="0" applyAlignment="0" applyProtection="0">
      <alignment vertical="center"/>
    </xf>
    <xf numFmtId="0" fontId="92" fillId="0" borderId="24" applyNumberFormat="0" applyFill="0" applyAlignment="0" applyProtection="0">
      <alignment vertical="center"/>
    </xf>
    <xf numFmtId="15" fontId="108" fillId="0" borderId="0">
      <alignment vertical="center"/>
    </xf>
    <xf numFmtId="0" fontId="82" fillId="37" borderId="0" applyNumberFormat="0" applyBorder="0" applyAlignment="0" applyProtection="0">
      <alignment vertical="center"/>
    </xf>
    <xf numFmtId="177" fontId="27" fillId="0" borderId="0" applyFont="0" applyFill="0" applyBorder="0" applyAlignment="0" applyProtection="0">
      <alignment vertical="center"/>
    </xf>
    <xf numFmtId="0" fontId="82" fillId="37" borderId="0" applyNumberFormat="0" applyBorder="0" applyAlignment="0" applyProtection="0">
      <alignment vertical="center"/>
    </xf>
    <xf numFmtId="0" fontId="82" fillId="37" borderId="0" applyNumberFormat="0" applyBorder="0" applyAlignment="0" applyProtection="0">
      <alignment vertical="center"/>
    </xf>
    <xf numFmtId="0" fontId="82" fillId="37" borderId="0" applyNumberFormat="0" applyBorder="0" applyAlignment="0" applyProtection="0">
      <alignment vertical="center"/>
    </xf>
    <xf numFmtId="0" fontId="27" fillId="0" borderId="0">
      <alignment vertical="center"/>
    </xf>
    <xf numFmtId="0" fontId="82" fillId="37" borderId="0" applyNumberFormat="0" applyBorder="0" applyAlignment="0" applyProtection="0">
      <alignment vertical="center"/>
    </xf>
    <xf numFmtId="0" fontId="78" fillId="0" borderId="21" applyNumberFormat="0" applyFill="0" applyProtection="0">
      <alignment horizontal="center" vertical="center"/>
    </xf>
    <xf numFmtId="0" fontId="82" fillId="37" borderId="0" applyNumberFormat="0" applyBorder="0" applyAlignment="0" applyProtection="0">
      <alignment vertical="center"/>
    </xf>
    <xf numFmtId="0" fontId="27" fillId="0" borderId="0">
      <alignment vertical="center"/>
    </xf>
    <xf numFmtId="0" fontId="109" fillId="58" borderId="3">
      <alignment vertical="center"/>
      <protection locked="0"/>
    </xf>
    <xf numFmtId="0" fontId="82" fillId="37" borderId="0" applyNumberFormat="0" applyBorder="0" applyAlignment="0" applyProtection="0">
      <alignment vertical="center"/>
    </xf>
    <xf numFmtId="0" fontId="27" fillId="0" borderId="0">
      <alignment vertical="center"/>
    </xf>
    <xf numFmtId="0" fontId="82" fillId="37" borderId="0" applyNumberFormat="0" applyBorder="0" applyAlignment="0" applyProtection="0">
      <alignment vertical="center"/>
    </xf>
    <xf numFmtId="0" fontId="93" fillId="48" borderId="0" applyNumberFormat="0" applyBorder="0" applyAlignment="0" applyProtection="0">
      <alignment vertical="center"/>
    </xf>
    <xf numFmtId="0" fontId="27" fillId="0" borderId="0">
      <alignment vertical="center"/>
    </xf>
    <xf numFmtId="0" fontId="82" fillId="37" borderId="0" applyNumberFormat="0" applyBorder="0" applyAlignment="0" applyProtection="0">
      <alignment vertical="center"/>
    </xf>
    <xf numFmtId="0" fontId="93" fillId="48" borderId="0" applyNumberFormat="0" applyBorder="0" applyAlignment="0" applyProtection="0">
      <alignment vertical="center"/>
    </xf>
    <xf numFmtId="0" fontId="82" fillId="55" borderId="0" applyNumberFormat="0" applyBorder="0" applyAlignment="0" applyProtection="0">
      <alignment vertical="center"/>
    </xf>
    <xf numFmtId="0" fontId="106" fillId="0" borderId="1">
      <alignment horizontal="left" vertical="center"/>
    </xf>
    <xf numFmtId="0" fontId="107" fillId="0" borderId="32" applyNumberFormat="0" applyAlignment="0" applyProtection="0">
      <alignment horizontal="left" vertical="center"/>
    </xf>
    <xf numFmtId="0" fontId="80" fillId="37" borderId="0" applyNumberFormat="0" applyBorder="0" applyAlignment="0" applyProtection="0">
      <alignment vertical="center"/>
    </xf>
    <xf numFmtId="0" fontId="25" fillId="39" borderId="0" applyNumberFormat="0" applyBorder="0" applyAlignment="0" applyProtection="0">
      <alignment vertical="center"/>
    </xf>
    <xf numFmtId="0" fontId="110" fillId="52" borderId="28" applyNumberFormat="0" applyAlignment="0" applyProtection="0">
      <alignment vertical="center"/>
    </xf>
    <xf numFmtId="176" fontId="86" fillId="0" borderId="21" applyFill="0" applyProtection="0">
      <alignment horizontal="right" vertical="center"/>
    </xf>
    <xf numFmtId="0" fontId="82" fillId="41" borderId="0" applyNumberFormat="0" applyBorder="0" applyAlignment="0" applyProtection="0">
      <alignment vertical="center"/>
    </xf>
    <xf numFmtId="0" fontId="25" fillId="50" borderId="0" applyNumberFormat="0" applyBorder="0" applyAlignment="0" applyProtection="0">
      <alignment vertical="center"/>
    </xf>
    <xf numFmtId="176" fontId="86" fillId="0" borderId="21" applyFill="0" applyProtection="0">
      <alignment horizontal="right" vertical="center"/>
    </xf>
    <xf numFmtId="0" fontId="82" fillId="41" borderId="0" applyNumberFormat="0" applyBorder="0" applyAlignment="0" applyProtection="0">
      <alignment vertical="center"/>
    </xf>
    <xf numFmtId="176" fontId="86" fillId="0" borderId="21" applyFill="0" applyProtection="0">
      <alignment horizontal="right" vertical="center"/>
    </xf>
    <xf numFmtId="0" fontId="82" fillId="41" borderId="0" applyNumberFormat="0" applyBorder="0" applyAlignment="0" applyProtection="0">
      <alignment vertical="center"/>
    </xf>
    <xf numFmtId="0" fontId="82" fillId="55" borderId="0" applyNumberFormat="0" applyBorder="0" applyAlignment="0" applyProtection="0">
      <alignment vertical="center"/>
    </xf>
    <xf numFmtId="0" fontId="80" fillId="54" borderId="0" applyNumberFormat="0" applyBorder="0" applyAlignment="0" applyProtection="0">
      <alignment vertical="center"/>
    </xf>
    <xf numFmtId="0" fontId="109" fillId="58" borderId="3">
      <alignment vertical="center"/>
      <protection locked="0"/>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9" fontId="27" fillId="0" borderId="0" applyFont="0" applyFill="0" applyBorder="0" applyAlignment="0" applyProtection="0">
      <alignment vertical="center"/>
    </xf>
    <xf numFmtId="0" fontId="82" fillId="55" borderId="0" applyNumberFormat="0" applyBorder="0" applyAlignment="0" applyProtection="0">
      <alignment vertical="center"/>
    </xf>
    <xf numFmtId="9" fontId="27" fillId="0" borderId="0" applyFont="0" applyFill="0" applyBorder="0" applyAlignment="0" applyProtection="0">
      <alignment vertical="center"/>
    </xf>
    <xf numFmtId="0" fontId="8" fillId="0" borderId="0">
      <alignment vertical="center"/>
    </xf>
    <xf numFmtId="0" fontId="82" fillId="55" borderId="0" applyNumberFormat="0" applyBorder="0" applyAlignment="0" applyProtection="0">
      <alignment vertical="center"/>
    </xf>
    <xf numFmtId="0" fontId="27" fillId="0" borderId="0">
      <alignment vertical="center"/>
    </xf>
    <xf numFmtId="15" fontId="108" fillId="0" borderId="0">
      <alignment vertical="center"/>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0" fontId="82" fillId="55" borderId="0" applyNumberFormat="0" applyBorder="0" applyAlignment="0" applyProtection="0">
      <alignment vertical="center"/>
    </xf>
    <xf numFmtId="0" fontId="82" fillId="41" borderId="0" applyNumberFormat="0" applyBorder="0" applyAlignment="0" applyProtection="0">
      <alignment vertical="center"/>
    </xf>
    <xf numFmtId="0" fontId="82" fillId="36" borderId="0" applyNumberFormat="0" applyBorder="0" applyAlignment="0" applyProtection="0">
      <alignment vertical="center"/>
    </xf>
    <xf numFmtId="0" fontId="25" fillId="42" borderId="0" applyNumberFormat="0" applyBorder="0" applyAlignment="0" applyProtection="0">
      <alignment vertical="center"/>
    </xf>
    <xf numFmtId="0" fontId="27" fillId="0" borderId="0" applyFont="0" applyFill="0" applyBorder="0" applyAlignment="0" applyProtection="0">
      <alignment vertical="center"/>
    </xf>
    <xf numFmtId="0" fontId="82" fillId="36" borderId="0" applyNumberFormat="0" applyBorder="0" applyAlignment="0" applyProtection="0">
      <alignment vertical="center"/>
    </xf>
    <xf numFmtId="0" fontId="25" fillId="42" borderId="0" applyNumberFormat="0" applyBorder="0" applyAlignment="0" applyProtection="0">
      <alignment vertical="center"/>
    </xf>
    <xf numFmtId="0" fontId="92" fillId="0" borderId="24"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5" fillId="42" borderId="0" applyNumberFormat="0" applyBorder="0" applyAlignment="0" applyProtection="0">
      <alignment vertical="center"/>
    </xf>
    <xf numFmtId="0" fontId="82" fillId="36" borderId="0" applyNumberFormat="0" applyBorder="0" applyAlignment="0" applyProtection="0">
      <alignment vertical="center"/>
    </xf>
    <xf numFmtId="0" fontId="81" fillId="0" borderId="22" applyNumberFormat="0" applyFill="0" applyAlignment="0" applyProtection="0">
      <alignment vertical="center"/>
    </xf>
    <xf numFmtId="0" fontId="93" fillId="48" borderId="0" applyNumberFormat="0" applyBorder="0" applyAlignment="0" applyProtection="0">
      <alignment vertical="center"/>
    </xf>
    <xf numFmtId="0" fontId="92" fillId="0" borderId="24" applyNumberFormat="0" applyFill="0" applyAlignment="0" applyProtection="0">
      <alignment vertical="center"/>
    </xf>
    <xf numFmtId="0" fontId="25" fillId="42" borderId="0" applyNumberFormat="0" applyBorder="0" applyAlignment="0" applyProtection="0">
      <alignment vertical="center"/>
    </xf>
    <xf numFmtId="0" fontId="92" fillId="0" borderId="24" applyNumberFormat="0" applyFill="0" applyAlignment="0" applyProtection="0">
      <alignment vertical="center"/>
    </xf>
    <xf numFmtId="0" fontId="25" fillId="38" borderId="0" applyNumberFormat="0" applyBorder="0" applyAlignment="0" applyProtection="0">
      <alignment vertical="center"/>
    </xf>
    <xf numFmtId="0" fontId="82" fillId="37" borderId="0" applyNumberFormat="0" applyBorder="0" applyAlignment="0" applyProtection="0">
      <alignment vertical="center"/>
    </xf>
    <xf numFmtId="0" fontId="88" fillId="43" borderId="0" applyNumberFormat="0" applyBorder="0" applyAlignment="0" applyProtection="0">
      <alignment vertical="center"/>
    </xf>
    <xf numFmtId="179" fontId="27" fillId="0" borderId="0" applyFont="0" applyFill="0" applyBorder="0" applyAlignment="0" applyProtection="0">
      <alignment vertical="center"/>
    </xf>
    <xf numFmtId="0" fontId="25" fillId="38" borderId="0" applyNumberFormat="0" applyBorder="0" applyAlignment="0" applyProtection="0">
      <alignment vertical="center"/>
    </xf>
    <xf numFmtId="0" fontId="25" fillId="38"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5" fillId="38" borderId="0" applyNumberFormat="0" applyBorder="0" applyAlignment="0" applyProtection="0">
      <alignment vertical="center"/>
    </xf>
    <xf numFmtId="180" fontId="27" fillId="0" borderId="0" applyFont="0" applyFill="0" applyBorder="0" applyAlignment="0" applyProtection="0">
      <alignment vertical="center"/>
    </xf>
    <xf numFmtId="0" fontId="82" fillId="39" borderId="0" applyNumberFormat="0" applyBorder="0" applyAlignment="0" applyProtection="0">
      <alignment vertical="center"/>
    </xf>
    <xf numFmtId="0" fontId="82" fillId="39" borderId="0" applyNumberFormat="0" applyBorder="0" applyAlignment="0" applyProtection="0">
      <alignment vertical="center"/>
    </xf>
    <xf numFmtId="0" fontId="82" fillId="37" borderId="0" applyNumberFormat="0" applyBorder="0" applyAlignment="0" applyProtection="0">
      <alignment vertical="center"/>
    </xf>
    <xf numFmtId="0" fontId="82" fillId="39" borderId="0" applyNumberFormat="0" applyBorder="0" applyAlignment="0" applyProtection="0">
      <alignment vertical="center"/>
    </xf>
    <xf numFmtId="0" fontId="84" fillId="43" borderId="0" applyNumberFormat="0" applyBorder="0" applyAlignment="0" applyProtection="0">
      <alignment vertical="center"/>
    </xf>
    <xf numFmtId="0" fontId="82" fillId="39" borderId="0" applyNumberFormat="0" applyBorder="0" applyAlignment="0" applyProtection="0">
      <alignment vertical="center"/>
    </xf>
    <xf numFmtId="0" fontId="86" fillId="0" borderId="4" applyNumberFormat="0" applyFill="0" applyProtection="0">
      <alignment horizontal="right" vertical="center"/>
    </xf>
    <xf numFmtId="0" fontId="27" fillId="0" borderId="0">
      <alignment vertical="center"/>
    </xf>
    <xf numFmtId="0" fontId="82" fillId="39" borderId="0" applyNumberFormat="0" applyBorder="0" applyAlignment="0" applyProtection="0">
      <alignment vertical="center"/>
    </xf>
    <xf numFmtId="0" fontId="82" fillId="41" borderId="0" applyNumberFormat="0" applyBorder="0" applyAlignment="0" applyProtection="0">
      <alignment vertical="center"/>
    </xf>
    <xf numFmtId="0" fontId="82" fillId="41" borderId="0" applyNumberFormat="0" applyBorder="0" applyAlignment="0" applyProtection="0">
      <alignment vertical="center"/>
    </xf>
    <xf numFmtId="181" fontId="111" fillId="0" borderId="0">
      <alignment vertical="center"/>
    </xf>
    <xf numFmtId="0" fontId="82" fillId="41" borderId="0" applyNumberFormat="0" applyBorder="0" applyAlignment="0" applyProtection="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82" fillId="41" borderId="0" applyNumberFormat="0" applyBorder="0" applyAlignment="0" applyProtection="0">
      <alignment vertical="center"/>
    </xf>
    <xf numFmtId="182" fontId="27" fillId="0" borderId="0" applyFont="0" applyFill="0" applyBorder="0" applyAlignment="0" applyProtection="0">
      <alignment vertical="center"/>
    </xf>
    <xf numFmtId="0" fontId="91" fillId="0" borderId="0" applyNumberFormat="0" applyFill="0" applyBorder="0" applyAlignment="0" applyProtection="0">
      <alignment vertical="center"/>
    </xf>
    <xf numFmtId="0" fontId="82" fillId="41" borderId="0" applyNumberFormat="0" applyBorder="0" applyAlignment="0" applyProtection="0">
      <alignment vertical="center"/>
    </xf>
    <xf numFmtId="0" fontId="27" fillId="0" borderId="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93" fillId="45" borderId="0" applyNumberFormat="0" applyBorder="0" applyAlignment="0" applyProtection="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93" fillId="45" borderId="0" applyNumberFormat="0" applyBorder="0" applyAlignment="0" applyProtection="0">
      <alignment vertical="center"/>
    </xf>
    <xf numFmtId="0" fontId="27" fillId="0" borderId="0">
      <alignment vertical="center"/>
    </xf>
    <xf numFmtId="0" fontId="82" fillId="41" borderId="0" applyNumberFormat="0" applyBorder="0" applyAlignment="0" applyProtection="0">
      <alignment vertical="center"/>
    </xf>
    <xf numFmtId="0" fontId="91" fillId="0" borderId="0" applyNumberFormat="0" applyFill="0" applyBorder="0" applyAlignment="0" applyProtection="0">
      <alignment vertical="center"/>
    </xf>
    <xf numFmtId="0" fontId="93" fillId="45" borderId="0" applyNumberFormat="0" applyBorder="0" applyAlignment="0" applyProtection="0">
      <alignment vertical="center"/>
    </xf>
    <xf numFmtId="9" fontId="27" fillId="0" borderId="0" applyFont="0" applyFill="0" applyBorder="0" applyAlignment="0" applyProtection="0">
      <alignment vertical="center"/>
    </xf>
    <xf numFmtId="0" fontId="82" fillId="37" borderId="0" applyNumberFormat="0" applyBorder="0" applyAlignment="0" applyProtection="0">
      <alignment vertical="center"/>
    </xf>
    <xf numFmtId="0" fontId="25" fillId="50" borderId="0" applyNumberFormat="0" applyBorder="0" applyAlignment="0" applyProtection="0">
      <alignment vertical="center"/>
    </xf>
    <xf numFmtId="0" fontId="93" fillId="45"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5" fillId="50" borderId="0" applyNumberFormat="0" applyBorder="0" applyAlignment="0" applyProtection="0">
      <alignment vertical="center"/>
    </xf>
    <xf numFmtId="9" fontId="27" fillId="0" borderId="0" applyFont="0" applyFill="0" applyBorder="0" applyAlignment="0" applyProtection="0">
      <alignment vertical="center"/>
    </xf>
    <xf numFmtId="0" fontId="25" fillId="50" borderId="0" applyNumberFormat="0" applyBorder="0" applyAlignment="0" applyProtection="0">
      <alignment vertical="center"/>
    </xf>
    <xf numFmtId="9" fontId="27" fillId="0" borderId="0" applyFont="0" applyFill="0" applyBorder="0" applyAlignment="0" applyProtection="0">
      <alignment vertical="center"/>
    </xf>
    <xf numFmtId="0" fontId="25" fillId="50" borderId="0" applyNumberFormat="0" applyBorder="0" applyAlignment="0" applyProtection="0">
      <alignment vertical="center"/>
    </xf>
    <xf numFmtId="9" fontId="27" fillId="0" borderId="0" applyFont="0" applyFill="0" applyBorder="0" applyAlignment="0" applyProtection="0">
      <alignment vertical="center"/>
    </xf>
    <xf numFmtId="0" fontId="112" fillId="59" borderId="0" applyNumberFormat="0" applyBorder="0" applyAlignment="0" applyProtection="0">
      <alignment vertical="center"/>
    </xf>
    <xf numFmtId="0" fontId="110" fillId="52" borderId="28" applyNumberFormat="0" applyAlignment="0" applyProtection="0">
      <alignment vertical="center"/>
    </xf>
    <xf numFmtId="0" fontId="25" fillId="39"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110" fillId="52" borderId="28" applyNumberFormat="0" applyAlignment="0" applyProtection="0">
      <alignment vertical="center"/>
    </xf>
    <xf numFmtId="0" fontId="25" fillId="39" borderId="0" applyNumberFormat="0" applyBorder="0" applyAlignment="0" applyProtection="0">
      <alignment vertical="center"/>
    </xf>
    <xf numFmtId="9" fontId="27" fillId="0" borderId="0" applyFont="0" applyFill="0" applyBorder="0" applyAlignment="0" applyProtection="0">
      <alignment vertical="center"/>
    </xf>
    <xf numFmtId="0" fontId="25" fillId="52" borderId="0" applyNumberFormat="0" applyBorder="0" applyAlignment="0" applyProtection="0">
      <alignment vertical="center"/>
    </xf>
    <xf numFmtId="0" fontId="27" fillId="0" borderId="0">
      <alignment vertical="center"/>
    </xf>
    <xf numFmtId="0" fontId="110" fillId="52" borderId="28" applyNumberFormat="0" applyAlignment="0" applyProtection="0">
      <alignment vertical="center"/>
    </xf>
    <xf numFmtId="0" fontId="25" fillId="39" borderId="0" applyNumberFormat="0" applyBorder="0" applyAlignment="0" applyProtection="0">
      <alignment vertical="center"/>
    </xf>
    <xf numFmtId="0" fontId="25" fillId="52" borderId="0" applyNumberFormat="0" applyBorder="0" applyAlignment="0" applyProtection="0">
      <alignment vertical="center"/>
    </xf>
    <xf numFmtId="0" fontId="86" fillId="0" borderId="4" applyNumberFormat="0" applyFill="0" applyProtection="0">
      <alignment horizontal="left" vertical="center"/>
    </xf>
    <xf numFmtId="0" fontId="27" fillId="0" borderId="0">
      <alignment vertical="center"/>
    </xf>
    <xf numFmtId="0" fontId="110" fillId="52" borderId="28" applyNumberFormat="0" applyAlignment="0" applyProtection="0">
      <alignment vertical="center"/>
    </xf>
    <xf numFmtId="0" fontId="25" fillId="39" borderId="0" applyNumberFormat="0" applyBorder="0" applyAlignment="0" applyProtection="0">
      <alignment vertical="center"/>
    </xf>
    <xf numFmtId="0" fontId="82" fillId="39" borderId="0" applyNumberFormat="0" applyBorder="0" applyAlignment="0" applyProtection="0">
      <alignment vertical="center"/>
    </xf>
    <xf numFmtId="0" fontId="98" fillId="0" borderId="0" applyNumberFormat="0" applyFill="0" applyBorder="0" applyAlignment="0" applyProtection="0">
      <alignment vertical="center"/>
    </xf>
    <xf numFmtId="0" fontId="82" fillId="39" borderId="0" applyNumberFormat="0" applyBorder="0" applyAlignment="0" applyProtection="0">
      <alignment vertical="center"/>
    </xf>
    <xf numFmtId="0" fontId="27" fillId="60" borderId="0" applyNumberFormat="0" applyFont="0" applyBorder="0" applyAlignment="0" applyProtection="0">
      <alignment vertical="center"/>
    </xf>
    <xf numFmtId="0" fontId="82" fillId="39" borderId="0" applyNumberFormat="0" applyBorder="0" applyAlignment="0" applyProtection="0">
      <alignment vertical="center"/>
    </xf>
    <xf numFmtId="0" fontId="82" fillId="40" borderId="0" applyNumberFormat="0" applyBorder="0" applyAlignment="0" applyProtection="0">
      <alignment vertical="center"/>
    </xf>
    <xf numFmtId="0" fontId="82" fillId="37" borderId="0" applyNumberFormat="0" applyBorder="0" applyAlignment="0" applyProtection="0">
      <alignment vertical="center"/>
    </xf>
    <xf numFmtId="0" fontId="82" fillId="37" borderId="0" applyNumberFormat="0" applyBorder="0" applyAlignment="0" applyProtection="0">
      <alignment vertical="center"/>
    </xf>
    <xf numFmtId="0" fontId="111" fillId="0" borderId="0">
      <alignment vertical="center"/>
    </xf>
    <xf numFmtId="0" fontId="82" fillId="37" borderId="0" applyNumberFormat="0" applyBorder="0" applyAlignment="0" applyProtection="0">
      <alignment vertical="center"/>
    </xf>
    <xf numFmtId="0" fontId="78" fillId="0" borderId="21" applyNumberFormat="0" applyFill="0" applyProtection="0">
      <alignment horizontal="left" vertical="center"/>
    </xf>
    <xf numFmtId="0" fontId="95" fillId="0" borderId="25">
      <alignment horizontal="center" vertical="center"/>
    </xf>
    <xf numFmtId="0" fontId="82" fillId="37" borderId="0" applyNumberFormat="0" applyBorder="0" applyAlignment="0" applyProtection="0">
      <alignment vertical="center"/>
    </xf>
    <xf numFmtId="0" fontId="113" fillId="0" borderId="33" applyNumberFormat="0" applyFill="0" applyAlignment="0" applyProtection="0">
      <alignment vertical="center"/>
    </xf>
    <xf numFmtId="9" fontId="27" fillId="0" borderId="0" applyFont="0" applyFill="0" applyBorder="0" applyAlignment="0" applyProtection="0">
      <alignment vertical="center"/>
    </xf>
    <xf numFmtId="0" fontId="82" fillId="37" borderId="0" applyNumberFormat="0" applyBorder="0" applyAlignment="0" applyProtection="0">
      <alignment vertical="center"/>
    </xf>
    <xf numFmtId="0" fontId="27" fillId="0" borderId="0">
      <alignment vertical="center"/>
    </xf>
    <xf numFmtId="0" fontId="92" fillId="0" borderId="24" applyNumberFormat="0" applyFill="0" applyAlignment="0" applyProtection="0">
      <alignment vertical="center"/>
    </xf>
    <xf numFmtId="0" fontId="82" fillId="37" borderId="0" applyNumberFormat="0" applyBorder="0" applyAlignment="0" applyProtection="0">
      <alignment vertical="center"/>
    </xf>
    <xf numFmtId="0" fontId="92" fillId="0" borderId="24" applyNumberFormat="0" applyFill="0" applyAlignment="0" applyProtection="0">
      <alignment vertical="center"/>
    </xf>
    <xf numFmtId="0" fontId="82" fillId="37" borderId="0" applyNumberFormat="0" applyBorder="0" applyAlignment="0" applyProtection="0">
      <alignment vertical="center"/>
    </xf>
    <xf numFmtId="0" fontId="82" fillId="36" borderId="0" applyNumberFormat="0" applyBorder="0" applyAlignment="0" applyProtection="0">
      <alignment vertical="center"/>
    </xf>
    <xf numFmtId="0" fontId="27" fillId="0" borderId="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25" fillId="43" borderId="0" applyNumberFormat="0" applyBorder="0" applyAlignment="0" applyProtection="0">
      <alignment vertical="center"/>
    </xf>
    <xf numFmtId="0" fontId="87" fillId="42" borderId="1" applyNumberFormat="0" applyBorder="0" applyAlignment="0" applyProtection="0">
      <alignment vertical="center"/>
    </xf>
    <xf numFmtId="0" fontId="25" fillId="50" borderId="0" applyNumberFormat="0" applyBorder="0" applyAlignment="0" applyProtection="0">
      <alignment vertical="center"/>
    </xf>
    <xf numFmtId="0" fontId="84" fillId="38" borderId="0" applyNumberFormat="0" applyBorder="0" applyAlignment="0" applyProtection="0">
      <alignment vertical="center"/>
    </xf>
    <xf numFmtId="0" fontId="27" fillId="0" borderId="0">
      <alignment vertical="center"/>
    </xf>
    <xf numFmtId="0" fontId="82" fillId="47" borderId="0" applyNumberFormat="0" applyBorder="0" applyAlignment="0" applyProtection="0">
      <alignment vertical="center"/>
    </xf>
    <xf numFmtId="0" fontId="104" fillId="0" borderId="29" applyNumberFormat="0" applyFill="0" applyAlignment="0" applyProtection="0">
      <alignment vertical="center"/>
    </xf>
    <xf numFmtId="0" fontId="84" fillId="38" borderId="0" applyNumberFormat="0" applyBorder="0" applyAlignment="0" applyProtection="0">
      <alignment vertical="center"/>
    </xf>
    <xf numFmtId="0" fontId="27" fillId="0" borderId="0">
      <alignment vertical="center"/>
    </xf>
    <xf numFmtId="0" fontId="82" fillId="47" borderId="0" applyNumberFormat="0" applyBorder="0" applyAlignment="0" applyProtection="0">
      <alignment vertical="center"/>
    </xf>
    <xf numFmtId="0" fontId="82" fillId="36" borderId="0" applyNumberFormat="0" applyBorder="0" applyAlignment="0" applyProtection="0">
      <alignment vertical="center"/>
    </xf>
    <xf numFmtId="0" fontId="114" fillId="52" borderId="34">
      <alignment horizontal="left" vertical="center"/>
      <protection locked="0" hidden="1"/>
    </xf>
    <xf numFmtId="0" fontId="82" fillId="36" borderId="0" applyNumberFormat="0" applyBorder="0" applyAlignment="0" applyProtection="0">
      <alignment vertical="center"/>
    </xf>
    <xf numFmtId="0" fontId="104" fillId="0" borderId="29" applyNumberFormat="0" applyFill="0" applyAlignment="0" applyProtection="0">
      <alignment vertical="center"/>
    </xf>
    <xf numFmtId="0" fontId="114" fillId="52" borderId="34">
      <alignment horizontal="left" vertical="center"/>
      <protection locked="0" hidden="1"/>
    </xf>
    <xf numFmtId="0" fontId="82" fillId="36" borderId="0" applyNumberFormat="0" applyBorder="0" applyAlignment="0" applyProtection="0">
      <alignment vertical="center"/>
    </xf>
    <xf numFmtId="0" fontId="94" fillId="0" borderId="30" applyNumberFormat="0" applyFill="0" applyAlignment="0" applyProtection="0">
      <alignment vertical="center"/>
    </xf>
    <xf numFmtId="183" fontId="27" fillId="0" borderId="0" applyFont="0" applyFill="0" applyBorder="0" applyAlignment="0" applyProtection="0">
      <alignment vertical="center"/>
    </xf>
    <xf numFmtId="0" fontId="82" fillId="36" borderId="0" applyNumberFormat="0" applyBorder="0" applyAlignment="0" applyProtection="0">
      <alignment vertical="center"/>
    </xf>
    <xf numFmtId="0" fontId="81" fillId="0" borderId="35" applyNumberFormat="0" applyFill="0" applyAlignment="0" applyProtection="0">
      <alignment vertical="center"/>
    </xf>
    <xf numFmtId="0" fontId="93" fillId="48" borderId="0" applyNumberFormat="0" applyBorder="0" applyAlignment="0" applyProtection="0">
      <alignment vertical="center"/>
    </xf>
    <xf numFmtId="0" fontId="82" fillId="36" borderId="0" applyNumberFormat="0" applyBorder="0" applyAlignment="0" applyProtection="0">
      <alignment vertical="center"/>
    </xf>
    <xf numFmtId="0" fontId="81" fillId="0" borderId="35" applyNumberFormat="0" applyFill="0" applyAlignment="0" applyProtection="0">
      <alignment vertical="center"/>
    </xf>
    <xf numFmtId="0" fontId="93" fillId="48" borderId="0" applyNumberFormat="0" applyBorder="0" applyAlignment="0" applyProtection="0">
      <alignment vertical="center"/>
    </xf>
    <xf numFmtId="0" fontId="92" fillId="0" borderId="24" applyNumberFormat="0" applyFill="0" applyAlignment="0" applyProtection="0">
      <alignment vertical="center"/>
    </xf>
    <xf numFmtId="0" fontId="82" fillId="36" borderId="0" applyNumberFormat="0" applyBorder="0" applyAlignment="0" applyProtection="0">
      <alignment vertical="center"/>
    </xf>
    <xf numFmtId="0" fontId="81" fillId="0" borderId="22" applyNumberFormat="0" applyFill="0" applyAlignment="0" applyProtection="0">
      <alignment vertical="center"/>
    </xf>
    <xf numFmtId="0" fontId="92" fillId="0" borderId="24" applyNumberFormat="0" applyFill="0" applyAlignment="0" applyProtection="0">
      <alignment vertical="center"/>
    </xf>
    <xf numFmtId="0" fontId="82" fillId="36" borderId="0" applyNumberFormat="0" applyBorder="0" applyAlignment="0" applyProtection="0">
      <alignment vertical="center"/>
    </xf>
    <xf numFmtId="0" fontId="81" fillId="0" borderId="22" applyNumberFormat="0" applyFill="0" applyAlignment="0" applyProtection="0">
      <alignment vertical="center"/>
    </xf>
    <xf numFmtId="9" fontId="27" fillId="0" borderId="0" applyFont="0" applyFill="0" applyBorder="0" applyAlignment="0" applyProtection="0">
      <alignment vertical="center"/>
    </xf>
    <xf numFmtId="0" fontId="25" fillId="42" borderId="0" applyNumberFormat="0" applyBorder="0" applyAlignment="0" applyProtection="0">
      <alignment vertical="center"/>
    </xf>
    <xf numFmtId="0" fontId="25" fillId="52" borderId="0" applyNumberFormat="0" applyBorder="0" applyAlignment="0" applyProtection="0">
      <alignment vertical="center"/>
    </xf>
    <xf numFmtId="0" fontId="94" fillId="0" borderId="30" applyNumberFormat="0" applyFill="0" applyAlignment="0" applyProtection="0">
      <alignment vertical="center"/>
    </xf>
    <xf numFmtId="0" fontId="25" fillId="52" borderId="0" applyNumberFormat="0" applyBorder="0" applyAlignment="0" applyProtection="0">
      <alignment vertical="center"/>
    </xf>
    <xf numFmtId="0" fontId="27" fillId="0" borderId="0">
      <alignment vertical="center"/>
    </xf>
    <xf numFmtId="0" fontId="27" fillId="0" borderId="0">
      <alignment vertical="center"/>
    </xf>
    <xf numFmtId="0" fontId="95" fillId="0" borderId="0" applyNumberFormat="0" applyFill="0" applyBorder="0" applyAlignment="0" applyProtection="0">
      <alignment vertical="center"/>
    </xf>
    <xf numFmtId="0" fontId="82" fillId="52" borderId="0" applyNumberFormat="0" applyBorder="0" applyAlignment="0" applyProtection="0">
      <alignment vertical="center"/>
    </xf>
    <xf numFmtId="0" fontId="82" fillId="52" borderId="0" applyNumberFormat="0" applyBorder="0" applyAlignment="0" applyProtection="0">
      <alignment vertical="center"/>
    </xf>
    <xf numFmtId="0" fontId="92" fillId="0" borderId="24" applyNumberFormat="0" applyFill="0" applyAlignment="0" applyProtection="0">
      <alignment vertical="center"/>
    </xf>
    <xf numFmtId="0" fontId="82" fillId="40" borderId="0" applyNumberFormat="0" applyBorder="0" applyAlignment="0" applyProtection="0">
      <alignment vertical="center"/>
    </xf>
    <xf numFmtId="9" fontId="27" fillId="0" borderId="0" applyFont="0" applyFill="0" applyBorder="0" applyAlignment="0" applyProtection="0">
      <alignment vertical="center"/>
    </xf>
    <xf numFmtId="184" fontId="27" fillId="0" borderId="0" applyFont="0" applyFill="0" applyBorder="0" applyAlignment="0" applyProtection="0">
      <alignment vertical="center"/>
    </xf>
    <xf numFmtId="185" fontId="27" fillId="0" borderId="0" applyFont="0" applyFill="0" applyBorder="0" applyAlignment="0" applyProtection="0">
      <alignment vertical="center"/>
    </xf>
    <xf numFmtId="0" fontId="94" fillId="0" borderId="30" applyNumberFormat="0" applyFill="0" applyAlignment="0" applyProtection="0">
      <alignment vertical="center"/>
    </xf>
    <xf numFmtId="0" fontId="115" fillId="0" borderId="0" applyNumberFormat="0" applyFill="0" applyBorder="0" applyAlignment="0" applyProtection="0">
      <alignment vertical="center"/>
    </xf>
    <xf numFmtId="186" fontId="111" fillId="0" borderId="0">
      <alignment vertical="center"/>
    </xf>
    <xf numFmtId="0" fontId="84" fillId="38" borderId="0" applyNumberFormat="0" applyBorder="0" applyAlignment="0" applyProtection="0">
      <alignment vertical="center"/>
    </xf>
    <xf numFmtId="0" fontId="27" fillId="0" borderId="0">
      <alignment vertical="center"/>
    </xf>
    <xf numFmtId="0" fontId="104" fillId="0" borderId="29" applyNumberFormat="0" applyFill="0" applyAlignment="0" applyProtection="0">
      <alignment vertical="center"/>
    </xf>
    <xf numFmtId="0" fontId="8" fillId="0" borderId="0">
      <alignment vertical="center"/>
    </xf>
    <xf numFmtId="15" fontId="108" fillId="0" borderId="0">
      <alignment vertical="center"/>
    </xf>
    <xf numFmtId="15" fontId="108" fillId="0" borderId="0">
      <alignment vertical="center"/>
    </xf>
    <xf numFmtId="0" fontId="103" fillId="48" borderId="0" applyNumberFormat="0" applyBorder="0" applyAlignment="0" applyProtection="0">
      <alignment vertical="center"/>
    </xf>
    <xf numFmtId="187" fontId="111" fillId="0" borderId="0">
      <alignment vertical="center"/>
    </xf>
    <xf numFmtId="0" fontId="27" fillId="0" borderId="0">
      <alignment vertical="center"/>
    </xf>
    <xf numFmtId="0" fontId="87" fillId="39" borderId="0" applyNumberFormat="0" applyBorder="0" applyAlignment="0" applyProtection="0">
      <alignment vertical="center"/>
    </xf>
    <xf numFmtId="0" fontId="116" fillId="0" borderId="36" applyNumberFormat="0" applyFill="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107" fillId="0" borderId="32" applyNumberFormat="0" applyAlignment="0" applyProtection="0">
      <alignment horizontal="left" vertical="center"/>
    </xf>
    <xf numFmtId="0" fontId="80" fillId="37" borderId="0" applyNumberFormat="0" applyBorder="0" applyAlignment="0" applyProtection="0">
      <alignment vertical="center"/>
    </xf>
    <xf numFmtId="0" fontId="107" fillId="0" borderId="9">
      <alignment horizontal="left" vertical="center"/>
    </xf>
    <xf numFmtId="0" fontId="107" fillId="0" borderId="9">
      <alignment horizontal="left" vertical="center"/>
    </xf>
    <xf numFmtId="0" fontId="87" fillId="42" borderId="1" applyNumberFormat="0" applyBorder="0" applyAlignment="0" applyProtection="0">
      <alignment vertical="center"/>
    </xf>
    <xf numFmtId="43" fontId="0" fillId="0" borderId="0" applyFont="0" applyFill="0" applyBorder="0" applyAlignment="0" applyProtection="0">
      <alignment vertical="center"/>
    </xf>
    <xf numFmtId="0" fontId="87" fillId="42" borderId="1" applyNumberFormat="0" applyBorder="0" applyAlignment="0" applyProtection="0">
      <alignment vertical="center"/>
    </xf>
    <xf numFmtId="43" fontId="0" fillId="0" borderId="0" applyFont="0" applyFill="0" applyBorder="0" applyAlignment="0" applyProtection="0">
      <alignment vertical="center"/>
    </xf>
    <xf numFmtId="0" fontId="87" fillId="42" borderId="1" applyNumberFormat="0" applyBorder="0" applyAlignment="0" applyProtection="0">
      <alignment vertical="center"/>
    </xf>
    <xf numFmtId="0" fontId="87" fillId="42" borderId="1" applyNumberFormat="0" applyBorder="0" applyAlignment="0" applyProtection="0">
      <alignment vertical="center"/>
    </xf>
    <xf numFmtId="0" fontId="27" fillId="0" borderId="0">
      <alignment vertical="center"/>
    </xf>
    <xf numFmtId="0" fontId="87" fillId="42" borderId="1" applyNumberFormat="0" applyBorder="0" applyAlignment="0" applyProtection="0">
      <alignment vertical="center"/>
    </xf>
    <xf numFmtId="0" fontId="87" fillId="42" borderId="1" applyNumberFormat="0" applyBorder="0" applyAlignment="0" applyProtection="0">
      <alignment vertical="center"/>
    </xf>
    <xf numFmtId="0" fontId="80" fillId="61" borderId="0" applyNumberFormat="0" applyBorder="0" applyAlignment="0" applyProtection="0">
      <alignment vertical="center"/>
    </xf>
    <xf numFmtId="0" fontId="27" fillId="0" borderId="0">
      <alignment vertical="center"/>
    </xf>
    <xf numFmtId="188" fontId="117" fillId="62" borderId="0">
      <alignment vertical="center"/>
    </xf>
    <xf numFmtId="188" fontId="118" fillId="63" borderId="0">
      <alignment vertical="center"/>
    </xf>
    <xf numFmtId="0" fontId="98" fillId="0" borderId="0" applyNumberFormat="0" applyFill="0" applyBorder="0" applyAlignment="0" applyProtection="0">
      <alignment vertical="center"/>
    </xf>
    <xf numFmtId="38" fontId="27" fillId="0" borderId="0" applyFont="0" applyFill="0" applyBorder="0" applyAlignment="0" applyProtection="0">
      <alignment vertical="center"/>
    </xf>
    <xf numFmtId="0" fontId="78" fillId="0" borderId="21" applyNumberFormat="0" applyFill="0" applyProtection="0">
      <alignment horizontal="center" vertical="center"/>
    </xf>
    <xf numFmtId="0" fontId="27" fillId="0" borderId="0">
      <alignment vertical="center"/>
    </xf>
    <xf numFmtId="40" fontId="27" fillId="0" borderId="0" applyFont="0" applyFill="0" applyBorder="0" applyAlignment="0" applyProtection="0">
      <alignment vertical="center"/>
    </xf>
    <xf numFmtId="0" fontId="27" fillId="0" borderId="0">
      <alignment vertical="center"/>
    </xf>
    <xf numFmtId="177" fontId="27" fillId="0" borderId="0" applyFont="0" applyFill="0" applyBorder="0" applyAlignment="0" applyProtection="0">
      <alignment vertical="center"/>
    </xf>
    <xf numFmtId="43" fontId="0" fillId="0" borderId="0" applyFont="0" applyFill="0" applyBorder="0" applyAlignment="0" applyProtection="0">
      <alignment vertical="center"/>
    </xf>
    <xf numFmtId="189" fontId="27" fillId="0" borderId="0" applyFont="0" applyFill="0" applyBorder="0" applyAlignment="0" applyProtection="0">
      <alignment vertical="center"/>
    </xf>
    <xf numFmtId="40" fontId="119" fillId="56" borderId="34">
      <alignment horizontal="centerContinuous" vertical="center"/>
    </xf>
    <xf numFmtId="0" fontId="92" fillId="0" borderId="24" applyNumberFormat="0" applyFill="0" applyAlignment="0" applyProtection="0">
      <alignment vertical="center"/>
    </xf>
    <xf numFmtId="1" fontId="86" fillId="0" borderId="21" applyFill="0" applyProtection="0">
      <alignment horizontal="center" vertical="center"/>
    </xf>
    <xf numFmtId="1" fontId="86" fillId="0" borderId="21" applyFill="0" applyProtection="0">
      <alignment horizontal="center" vertical="center"/>
    </xf>
    <xf numFmtId="40" fontId="119" fillId="56" borderId="34">
      <alignment horizontal="centerContinuous" vertical="center"/>
    </xf>
    <xf numFmtId="37" fontId="120" fillId="0" borderId="0">
      <alignment vertical="center"/>
    </xf>
    <xf numFmtId="0" fontId="95" fillId="0" borderId="25">
      <alignment horizontal="center" vertical="center"/>
    </xf>
    <xf numFmtId="9" fontId="27" fillId="0" borderId="0" applyFont="0" applyFill="0" applyBorder="0" applyAlignment="0" applyProtection="0">
      <alignment vertical="center"/>
    </xf>
    <xf numFmtId="37" fontId="120" fillId="0" borderId="0">
      <alignment vertical="center"/>
    </xf>
    <xf numFmtId="0" fontId="95" fillId="0" borderId="25">
      <alignment horizontal="center" vertical="center"/>
    </xf>
    <xf numFmtId="0" fontId="0" fillId="0" borderId="0">
      <alignment vertical="center"/>
    </xf>
    <xf numFmtId="37" fontId="120" fillId="0" borderId="0">
      <alignment vertical="center"/>
    </xf>
    <xf numFmtId="0" fontId="95" fillId="0" borderId="25">
      <alignment horizontal="center" vertical="center"/>
    </xf>
    <xf numFmtId="9" fontId="27" fillId="0" borderId="0" applyFont="0" applyFill="0" applyBorder="0" applyAlignment="0" applyProtection="0">
      <alignment vertical="center"/>
    </xf>
    <xf numFmtId="37" fontId="120" fillId="0" borderId="0">
      <alignment vertical="center"/>
    </xf>
    <xf numFmtId="0" fontId="95" fillId="0" borderId="25">
      <alignment horizontal="center" vertical="center"/>
    </xf>
    <xf numFmtId="190" fontId="86" fillId="0" borderId="0">
      <alignment vertical="center"/>
    </xf>
    <xf numFmtId="9" fontId="27" fillId="0" borderId="0" applyFont="0" applyFill="0" applyBorder="0" applyAlignment="0" applyProtection="0">
      <alignment vertical="center"/>
    </xf>
    <xf numFmtId="0" fontId="101" fillId="0" borderId="0">
      <alignment vertical="center"/>
    </xf>
    <xf numFmtId="14" fontId="85" fillId="0" borderId="0">
      <alignment horizontal="center" vertical="center" wrapText="1"/>
      <protection locked="0"/>
    </xf>
    <xf numFmtId="0" fontId="110" fillId="52" borderId="28" applyNumberFormat="0" applyAlignment="0" applyProtection="0">
      <alignment vertical="center"/>
    </xf>
    <xf numFmtId="0" fontId="27" fillId="0" borderId="0">
      <alignment vertical="center"/>
    </xf>
    <xf numFmtId="3" fontId="27" fillId="0" borderId="0" applyFont="0" applyFill="0" applyBorder="0" applyAlignment="0" applyProtection="0">
      <alignment vertical="center"/>
    </xf>
    <xf numFmtId="0" fontId="27" fillId="0" borderId="0">
      <alignment vertical="center"/>
    </xf>
    <xf numFmtId="0" fontId="0" fillId="0" borderId="0">
      <alignment vertical="center"/>
    </xf>
    <xf numFmtId="10" fontId="27" fillId="0" borderId="0" applyFont="0" applyFill="0" applyBorder="0" applyAlignment="0" applyProtection="0">
      <alignment vertical="center"/>
    </xf>
    <xf numFmtId="0" fontId="109" fillId="58" borderId="3">
      <alignment vertical="center"/>
      <protection locked="0"/>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191" fontId="27" fillId="0" borderId="0" applyFont="0" applyFill="0" applyProtection="0">
      <alignment vertical="center"/>
    </xf>
    <xf numFmtId="0" fontId="121" fillId="0" borderId="0" applyNumberFormat="0" applyFill="0" applyBorder="0" applyAlignment="0" applyProtection="0">
      <alignment vertical="center"/>
    </xf>
    <xf numFmtId="0" fontId="91" fillId="0" borderId="0" applyNumberFormat="0" applyFill="0" applyBorder="0" applyAlignment="0" applyProtection="0">
      <alignment vertical="center"/>
    </xf>
    <xf numFmtId="9" fontId="27" fillId="0" borderId="0" applyFont="0" applyFill="0" applyBorder="0" applyAlignment="0" applyProtection="0">
      <alignment vertical="center"/>
    </xf>
    <xf numFmtId="0" fontId="80" fillId="64" borderId="0" applyNumberFormat="0" applyBorder="0" applyAlignment="0" applyProtection="0">
      <alignment vertical="center"/>
    </xf>
    <xf numFmtId="0" fontId="27" fillId="0" borderId="0" applyNumberFormat="0" applyFont="0" applyFill="0" applyBorder="0" applyAlignment="0" applyProtection="0">
      <alignment horizontal="left" vertical="center"/>
    </xf>
    <xf numFmtId="15" fontId="27" fillId="0" borderId="0" applyFont="0" applyFill="0" applyBorder="0" applyAlignment="0" applyProtection="0">
      <alignment vertical="center"/>
    </xf>
    <xf numFmtId="0" fontId="86" fillId="0" borderId="4" applyNumberFormat="0" applyFill="0" applyProtection="0">
      <alignment horizontal="right" vertical="center"/>
    </xf>
    <xf numFmtId="0" fontId="95" fillId="0" borderId="25">
      <alignment horizontal="center" vertical="center"/>
    </xf>
    <xf numFmtId="15" fontId="27" fillId="0" borderId="0" applyFont="0" applyFill="0" applyBorder="0" applyAlignment="0" applyProtection="0">
      <alignment vertical="center"/>
    </xf>
    <xf numFmtId="0" fontId="86" fillId="0" borderId="4" applyNumberFormat="0" applyFill="0" applyProtection="0">
      <alignment horizontal="right" vertical="center"/>
    </xf>
    <xf numFmtId="0" fontId="94" fillId="0" borderId="0" applyNumberFormat="0" applyFill="0" applyBorder="0" applyAlignment="0" applyProtection="0">
      <alignment vertical="center"/>
    </xf>
    <xf numFmtId="4" fontId="27" fillId="0" borderId="0" applyFont="0" applyFill="0" applyBorder="0" applyAlignment="0" applyProtection="0">
      <alignment vertical="center"/>
    </xf>
    <xf numFmtId="0" fontId="27" fillId="0" borderId="0">
      <alignment vertical="center"/>
    </xf>
    <xf numFmtId="4" fontId="27" fillId="0" borderId="0" applyFont="0" applyFill="0" applyBorder="0" applyAlignment="0" applyProtection="0">
      <alignment vertical="center"/>
    </xf>
    <xf numFmtId="0" fontId="86" fillId="0" borderId="4" applyNumberFormat="0" applyFill="0" applyProtection="0">
      <alignment horizontal="right" vertical="center"/>
    </xf>
    <xf numFmtId="0" fontId="0" fillId="0" borderId="0">
      <alignment vertical="center"/>
    </xf>
    <xf numFmtId="0" fontId="95" fillId="0" borderId="25">
      <alignment horizontal="center" vertical="center"/>
    </xf>
    <xf numFmtId="0" fontId="0" fillId="0" borderId="0">
      <alignment vertical="center"/>
    </xf>
    <xf numFmtId="0" fontId="95" fillId="0" borderId="25">
      <alignment horizontal="center" vertical="center"/>
    </xf>
    <xf numFmtId="0" fontId="95" fillId="0" borderId="25">
      <alignment horizontal="center" vertical="center"/>
    </xf>
    <xf numFmtId="0" fontId="95" fillId="0" borderId="25">
      <alignment horizontal="center" vertical="center"/>
    </xf>
    <xf numFmtId="0" fontId="27" fillId="0" borderId="0">
      <alignment vertical="center"/>
    </xf>
    <xf numFmtId="3" fontId="27" fillId="0" borderId="0" applyFont="0" applyFill="0" applyBorder="0" applyAlignment="0" applyProtection="0">
      <alignment vertical="center"/>
    </xf>
    <xf numFmtId="0" fontId="27" fillId="0" borderId="0">
      <alignment vertical="center"/>
    </xf>
    <xf numFmtId="0" fontId="110" fillId="52" borderId="28" applyNumberFormat="0" applyAlignment="0" applyProtection="0">
      <alignment vertical="center"/>
    </xf>
    <xf numFmtId="0" fontId="27" fillId="0" borderId="0">
      <alignment vertical="center"/>
    </xf>
    <xf numFmtId="0" fontId="27" fillId="60" borderId="0" applyNumberFormat="0" applyFont="0" applyBorder="0" applyAlignment="0" applyProtection="0">
      <alignment vertical="center"/>
    </xf>
    <xf numFmtId="0" fontId="109" fillId="58" borderId="3">
      <alignment vertical="center"/>
      <protection locked="0"/>
    </xf>
    <xf numFmtId="0" fontId="122" fillId="0" borderId="0">
      <alignment vertical="center"/>
    </xf>
    <xf numFmtId="0" fontId="80" fillId="54" borderId="0" applyNumberFormat="0" applyBorder="0" applyAlignment="0" applyProtection="0">
      <alignment vertical="center"/>
    </xf>
    <xf numFmtId="0" fontId="109" fillId="58" borderId="3">
      <alignment vertical="center"/>
      <protection locked="0"/>
    </xf>
    <xf numFmtId="0" fontId="27" fillId="0" borderId="0">
      <alignment vertical="center"/>
    </xf>
    <xf numFmtId="0" fontId="109" fillId="58" borderId="3">
      <alignment vertical="center"/>
      <protection locked="0"/>
    </xf>
    <xf numFmtId="9" fontId="27" fillId="0" borderId="0" applyFont="0" applyFill="0" applyBorder="0" applyAlignment="0" applyProtection="0">
      <alignment vertical="center"/>
    </xf>
    <xf numFmtId="43" fontId="0"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178" fontId="0" fillId="0" borderId="0" applyFont="0" applyFill="0" applyBorder="0" applyAlignment="0" applyProtection="0">
      <alignment vertical="center"/>
    </xf>
    <xf numFmtId="0" fontId="123" fillId="0" borderId="0" applyNumberFormat="0" applyFill="0" applyBorder="0" applyAlignment="0" applyProtection="0">
      <alignment vertical="center"/>
    </xf>
    <xf numFmtId="0" fontId="91" fillId="0" borderId="0" applyNumberForma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98" fillId="0" borderId="0" applyNumberFormat="0" applyFill="0" applyBorder="0" applyAlignment="0" applyProtection="0">
      <alignment vertical="center"/>
    </xf>
    <xf numFmtId="0" fontId="93" fillId="45" borderId="0" applyNumberFormat="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pplyProtection="0"/>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0" fillId="0" borderId="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16" fillId="0" borderId="36" applyNumberFormat="0" applyFill="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04" fillId="0" borderId="29" applyNumberFormat="0" applyFill="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9" fontId="27" fillId="0" borderId="0" applyFont="0" applyFill="0" applyBorder="0" applyAlignment="0" applyProtection="0">
      <alignment vertical="center"/>
    </xf>
    <xf numFmtId="0" fontId="86" fillId="0" borderId="4" applyNumberFormat="0" applyFill="0" applyProtection="0">
      <alignment horizontal="right" vertical="center"/>
    </xf>
    <xf numFmtId="9" fontId="2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113" fillId="0" borderId="33" applyNumberFormat="0" applyFill="0" applyAlignment="0" applyProtection="0">
      <alignment vertical="center"/>
    </xf>
    <xf numFmtId="9" fontId="27" fillId="0" borderId="0" applyFont="0" applyFill="0" applyBorder="0" applyAlignment="0" applyProtection="0">
      <alignment vertical="center"/>
    </xf>
    <xf numFmtId="0" fontId="123" fillId="0" borderId="37" applyNumberFormat="0" applyFill="0" applyAlignment="0" applyProtection="0">
      <alignment vertical="center"/>
    </xf>
    <xf numFmtId="0" fontId="121" fillId="0" borderId="0" applyNumberFormat="0" applyFill="0" applyBorder="0" applyAlignment="0" applyProtection="0">
      <alignment vertical="center"/>
    </xf>
    <xf numFmtId="9" fontId="27" fillId="0" borderId="0" applyFont="0" applyFill="0" applyBorder="0" applyAlignment="0" applyProtection="0">
      <alignment vertical="center"/>
    </xf>
    <xf numFmtId="0" fontId="98" fillId="0" borderId="0" applyNumberFormat="0" applyFill="0" applyBorder="0" applyAlignment="0" applyProtection="0">
      <alignment vertical="center"/>
    </xf>
    <xf numFmtId="0" fontId="91" fillId="0" borderId="0" applyNumberFormat="0" applyFill="0" applyBorder="0" applyAlignment="0" applyProtection="0">
      <alignment vertical="center"/>
    </xf>
    <xf numFmtId="9" fontId="27" fillId="0" borderId="0" applyFont="0" applyFill="0" applyBorder="0" applyAlignment="0" applyProtection="0">
      <alignment vertical="center"/>
    </xf>
    <xf numFmtId="0" fontId="98" fillId="0" borderId="0" applyNumberFormat="0" applyFill="0" applyBorder="0" applyAlignment="0" applyProtection="0">
      <alignment vertical="center"/>
    </xf>
    <xf numFmtId="9" fontId="27" fillId="0" borderId="0" applyFont="0" applyFill="0" applyBorder="0" applyAlignment="0" applyProtection="0">
      <alignment vertical="center"/>
    </xf>
    <xf numFmtId="0" fontId="124" fillId="0" borderId="4" applyNumberFormat="0" applyFill="0" applyProtection="0">
      <alignment horizontal="center" vertical="center"/>
    </xf>
    <xf numFmtId="192" fontId="27" fillId="0" borderId="0" applyFont="0" applyFill="0" applyBorder="0" applyAlignment="0" applyProtection="0">
      <alignment vertical="center"/>
    </xf>
    <xf numFmtId="0" fontId="86" fillId="0" borderId="4" applyNumberFormat="0" applyFill="0" applyProtection="0">
      <alignment horizontal="right" vertical="center"/>
    </xf>
    <xf numFmtId="0" fontId="86" fillId="0" borderId="4" applyNumberFormat="0" applyFill="0" applyProtection="0">
      <alignment horizontal="right" vertical="center"/>
    </xf>
    <xf numFmtId="0" fontId="92" fillId="0" borderId="24" applyNumberFormat="0" applyFill="0" applyAlignment="0" applyProtection="0">
      <alignment vertical="center"/>
    </xf>
    <xf numFmtId="0" fontId="92" fillId="0" borderId="24" applyNumberFormat="0" applyFill="0" applyAlignment="0" applyProtection="0">
      <alignment vertical="center"/>
    </xf>
    <xf numFmtId="0" fontId="104" fillId="0" borderId="29" applyNumberFormat="0" applyFill="0" applyAlignment="0" applyProtection="0">
      <alignment vertical="center"/>
    </xf>
    <xf numFmtId="0" fontId="27" fillId="0" borderId="0">
      <alignment vertical="center"/>
    </xf>
    <xf numFmtId="0" fontId="92" fillId="0" borderId="24" applyNumberFormat="0" applyFill="0" applyAlignment="0" applyProtection="0">
      <alignment vertical="center"/>
    </xf>
    <xf numFmtId="0" fontId="27" fillId="0" borderId="0">
      <alignment vertical="center"/>
    </xf>
    <xf numFmtId="0" fontId="104" fillId="0" borderId="29" applyNumberFormat="0" applyFill="0" applyAlignment="0" applyProtection="0">
      <alignment vertical="center"/>
    </xf>
    <xf numFmtId="0" fontId="27" fillId="0" borderId="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84" fillId="38" borderId="0" applyNumberFormat="0" applyBorder="0" applyAlignment="0" applyProtection="0">
      <alignment vertical="center"/>
    </xf>
    <xf numFmtId="0" fontId="94" fillId="0" borderId="30" applyNumberFormat="0" applyFill="0" applyAlignment="0" applyProtection="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27" fillId="0" borderId="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104" fillId="0" borderId="29" applyNumberFormat="0" applyFill="0" applyAlignment="0" applyProtection="0">
      <alignment vertical="center"/>
    </xf>
    <xf numFmtId="0" fontId="27" fillId="0" borderId="0"/>
    <xf numFmtId="0" fontId="27" fillId="0" borderId="0">
      <alignment vertical="center"/>
    </xf>
    <xf numFmtId="0" fontId="104" fillId="0" borderId="29" applyNumberFormat="0" applyFill="0" applyAlignment="0" applyProtection="0">
      <alignment vertical="center"/>
    </xf>
    <xf numFmtId="0" fontId="84" fillId="38" borderId="0" applyNumberFormat="0" applyBorder="0" applyAlignment="0" applyProtection="0">
      <alignment vertical="center"/>
    </xf>
    <xf numFmtId="0" fontId="123" fillId="0" borderId="37" applyNumberFormat="0" applyFill="0" applyAlignment="0" applyProtection="0">
      <alignment vertical="center"/>
    </xf>
    <xf numFmtId="0" fontId="84" fillId="38" borderId="0" applyNumberFormat="0" applyBorder="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86" fillId="0" borderId="4" applyNumberFormat="0" applyFill="0" applyProtection="0">
      <alignment horizontal="lef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94" fillId="0" borderId="0" applyNumberFormat="0" applyFill="0" applyBorder="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94" fillId="0" borderId="30" applyNumberFormat="0" applyFill="0" applyAlignment="0" applyProtection="0">
      <alignment vertical="center"/>
    </xf>
    <xf numFmtId="0" fontId="106" fillId="0" borderId="1">
      <alignment horizontal="left" vertical="center"/>
    </xf>
    <xf numFmtId="0" fontId="94" fillId="0" borderId="30" applyNumberFormat="0" applyFill="0" applyAlignment="0" applyProtection="0">
      <alignment vertical="center"/>
    </xf>
    <xf numFmtId="0" fontId="27" fillId="0" borderId="0">
      <alignment vertical="center"/>
    </xf>
    <xf numFmtId="0" fontId="94" fillId="0" borderId="30" applyNumberFormat="0" applyFill="0" applyAlignment="0" applyProtection="0">
      <alignment vertical="center"/>
    </xf>
    <xf numFmtId="0" fontId="27" fillId="0" borderId="0">
      <alignment vertical="center"/>
    </xf>
    <xf numFmtId="1" fontId="86" fillId="0" borderId="21" applyFill="0" applyProtection="0">
      <alignment horizontal="center" vertical="center"/>
    </xf>
    <xf numFmtId="0" fontId="94" fillId="0" borderId="30" applyNumberFormat="0" applyFill="0" applyAlignment="0" applyProtection="0">
      <alignment vertical="center"/>
    </xf>
    <xf numFmtId="178" fontId="0" fillId="0" borderId="0" applyFont="0" applyFill="0" applyBorder="0" applyAlignment="0" applyProtection="0">
      <alignment vertical="center"/>
    </xf>
    <xf numFmtId="0" fontId="123"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93" fillId="48" borderId="0" applyNumberFormat="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43" fontId="0" fillId="0" borderId="0" applyFont="0" applyFill="0" applyBorder="0" applyAlignment="0" applyProtection="0">
      <alignment vertical="center"/>
    </xf>
    <xf numFmtId="0" fontId="94"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0" fillId="0" borderId="0">
      <alignment vertical="center"/>
    </xf>
    <xf numFmtId="0" fontId="98" fillId="0" borderId="0" applyNumberFormat="0" applyFill="0" applyBorder="0" applyAlignment="0" applyProtection="0">
      <alignment vertical="center"/>
    </xf>
    <xf numFmtId="0" fontId="110" fillId="52" borderId="28" applyNumberFormat="0" applyAlignment="0" applyProtection="0">
      <alignment vertical="center"/>
    </xf>
    <xf numFmtId="0" fontId="0" fillId="0" borderId="0">
      <alignment vertical="center"/>
    </xf>
    <xf numFmtId="0" fontId="98"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27" fillId="0" borderId="0">
      <alignment vertical="center"/>
    </xf>
    <xf numFmtId="0" fontId="124" fillId="0" borderId="4" applyNumberFormat="0" applyFill="0" applyProtection="0">
      <alignment horizontal="center" vertical="center"/>
    </xf>
    <xf numFmtId="0" fontId="124" fillId="0" borderId="4" applyNumberFormat="0" applyFill="0" applyProtection="0">
      <alignment horizontal="center" vertical="center"/>
    </xf>
    <xf numFmtId="0" fontId="84" fillId="43" borderId="0" applyNumberFormat="0" applyBorder="0" applyAlignment="0" applyProtection="0">
      <alignment vertical="center"/>
    </xf>
    <xf numFmtId="0" fontId="124" fillId="0" borderId="4" applyNumberFormat="0" applyFill="0" applyProtection="0">
      <alignment horizontal="center" vertical="center"/>
    </xf>
    <xf numFmtId="0" fontId="124" fillId="0" borderId="4" applyNumberFormat="0" applyFill="0" applyProtection="0">
      <alignment horizontal="center" vertical="center"/>
    </xf>
    <xf numFmtId="0" fontId="93" fillId="45" borderId="0" applyNumberFormat="0" applyBorder="0" applyAlignment="0" applyProtection="0">
      <alignment vertical="center"/>
    </xf>
    <xf numFmtId="0" fontId="124" fillId="0" borderId="4" applyNumberFormat="0" applyFill="0" applyProtection="0">
      <alignment horizontal="center" vertical="center"/>
    </xf>
    <xf numFmtId="0" fontId="124" fillId="0" borderId="4" applyNumberFormat="0" applyFill="0" applyProtection="0">
      <alignment horizontal="center" vertical="center"/>
    </xf>
    <xf numFmtId="0" fontId="124" fillId="0" borderId="4" applyNumberFormat="0" applyFill="0" applyProtection="0">
      <alignment horizontal="center"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7" fillId="0" borderId="0">
      <alignment vertical="center"/>
    </xf>
    <xf numFmtId="0" fontId="78" fillId="0" borderId="21" applyNumberFormat="0" applyFill="0" applyProtection="0">
      <alignment horizontal="center" vertical="center"/>
    </xf>
    <xf numFmtId="0" fontId="27" fillId="0" borderId="0">
      <alignment vertical="center"/>
    </xf>
    <xf numFmtId="0" fontId="78" fillId="0" borderId="21" applyNumberFormat="0" applyFill="0" applyProtection="0">
      <alignment horizontal="center" vertical="center"/>
    </xf>
    <xf numFmtId="0" fontId="27" fillId="0" borderId="0">
      <alignment vertical="center"/>
    </xf>
    <xf numFmtId="0" fontId="27" fillId="0" borderId="0">
      <alignment vertical="center"/>
    </xf>
    <xf numFmtId="0" fontId="78" fillId="0" borderId="21" applyNumberFormat="0" applyFill="0" applyProtection="0">
      <alignment horizontal="center" vertical="center"/>
    </xf>
    <xf numFmtId="0" fontId="27" fillId="0" borderId="0">
      <alignment vertical="center"/>
    </xf>
    <xf numFmtId="0" fontId="78" fillId="0" borderId="21" applyNumberFormat="0" applyFill="0" applyProtection="0">
      <alignment horizontal="center" vertical="center"/>
    </xf>
    <xf numFmtId="0" fontId="27" fillId="0" borderId="0">
      <alignment vertical="center"/>
    </xf>
    <xf numFmtId="0" fontId="78" fillId="0" borderId="21" applyNumberFormat="0" applyFill="0" applyProtection="0">
      <alignment horizontal="center" vertical="center"/>
    </xf>
    <xf numFmtId="0" fontId="91" fillId="0" borderId="0" applyNumberFormat="0" applyFill="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1" fillId="0" borderId="0" applyNumberFormat="0" applyFill="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8" borderId="0" applyNumberFormat="0" applyBorder="0" applyAlignment="0" applyProtection="0">
      <alignment vertical="center"/>
    </xf>
    <xf numFmtId="0" fontId="105" fillId="0" borderId="0" applyNumberFormat="0" applyFill="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93" fillId="45" borderId="0" applyNumberFormat="0" applyBorder="0" applyAlignment="0" applyProtection="0">
      <alignment vertical="center"/>
    </xf>
    <xf numFmtId="0" fontId="103" fillId="48" borderId="0" applyNumberFormat="0" applyBorder="0" applyAlignment="0" applyProtection="0">
      <alignment vertical="center"/>
    </xf>
    <xf numFmtId="0" fontId="93" fillId="45" borderId="0" applyNumberFormat="0" applyBorder="0" applyAlignment="0" applyProtection="0">
      <alignment vertical="center"/>
    </xf>
    <xf numFmtId="0" fontId="27" fillId="0" borderId="0">
      <alignment vertical="center"/>
    </xf>
    <xf numFmtId="0" fontId="93" fillId="45" borderId="0" applyNumberFormat="0" applyBorder="0" applyAlignment="0" applyProtection="0">
      <alignment vertical="center"/>
    </xf>
    <xf numFmtId="0" fontId="103" fillId="48" borderId="0" applyNumberFormat="0" applyBorder="0" applyAlignment="0" applyProtection="0">
      <alignment vertical="center"/>
    </xf>
    <xf numFmtId="0" fontId="10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93" fillId="48" borderId="0" applyNumberFormat="0" applyBorder="0" applyAlignment="0" applyProtection="0">
      <alignment vertical="center"/>
    </xf>
    <xf numFmtId="0" fontId="27" fillId="0" borderId="0">
      <alignment vertical="center"/>
    </xf>
    <xf numFmtId="0" fontId="103" fillId="45" borderId="0" applyNumberFormat="0" applyBorder="0" applyAlignment="0" applyProtection="0">
      <alignment vertical="center"/>
    </xf>
    <xf numFmtId="0" fontId="103" fillId="45" borderId="0" applyNumberFormat="0" applyBorder="0" applyAlignment="0" applyProtection="0">
      <alignment vertical="center"/>
    </xf>
    <xf numFmtId="0" fontId="103" fillId="45" borderId="0" applyNumberFormat="0" applyBorder="0" applyAlignment="0" applyProtection="0">
      <alignment vertical="center"/>
    </xf>
    <xf numFmtId="0" fontId="103" fillId="45" borderId="0" applyNumberFormat="0" applyBorder="0" applyAlignment="0" applyProtection="0">
      <alignment vertical="center"/>
    </xf>
    <xf numFmtId="0" fontId="0" fillId="0" borderId="0">
      <alignment vertical="center"/>
    </xf>
    <xf numFmtId="0" fontId="103" fillId="45" borderId="0" applyNumberFormat="0" applyBorder="0" applyAlignment="0" applyProtection="0">
      <alignment vertical="center"/>
    </xf>
    <xf numFmtId="0" fontId="103" fillId="45" borderId="0" applyNumberFormat="0" applyBorder="0" applyAlignment="0" applyProtection="0">
      <alignment vertical="center"/>
    </xf>
    <xf numFmtId="0" fontId="96" fillId="49" borderId="0" applyNumberFormat="0" applyBorder="0" applyAlignment="0" applyProtection="0">
      <alignment vertical="center"/>
    </xf>
    <xf numFmtId="0" fontId="103" fillId="45" borderId="0" applyNumberFormat="0" applyBorder="0" applyAlignment="0" applyProtection="0">
      <alignment vertical="center"/>
    </xf>
    <xf numFmtId="0" fontId="89" fillId="45" borderId="0" applyNumberFormat="0" applyBorder="0" applyAlignment="0" applyProtection="0">
      <alignment vertical="center"/>
    </xf>
    <xf numFmtId="0" fontId="93" fillId="48" borderId="0" applyNumberFormat="0" applyBorder="0" applyAlignment="0" applyProtection="0">
      <alignment vertical="center"/>
    </xf>
    <xf numFmtId="0" fontId="110" fillId="52" borderId="28" applyNumberFormat="0" applyAlignment="0" applyProtection="0">
      <alignment vertical="center"/>
    </xf>
    <xf numFmtId="0" fontId="27" fillId="0" borderId="0">
      <alignment vertical="center"/>
    </xf>
    <xf numFmtId="0" fontId="27" fillId="0" borderId="0">
      <alignment vertical="center"/>
    </xf>
    <xf numFmtId="0" fontId="108" fillId="0" borderId="0">
      <alignment vertical="center"/>
    </xf>
    <xf numFmtId="0" fontId="93" fillId="48" borderId="0" applyNumberFormat="0" applyBorder="0" applyAlignment="0" applyProtection="0">
      <alignment vertical="center"/>
    </xf>
    <xf numFmtId="0" fontId="110" fillId="52" borderId="28" applyNumberFormat="0" applyAlignment="0" applyProtection="0">
      <alignment vertical="center"/>
    </xf>
    <xf numFmtId="0" fontId="27" fillId="0" borderId="0">
      <alignment vertical="center"/>
    </xf>
    <xf numFmtId="0" fontId="6" fillId="0" borderId="0">
      <alignment vertical="center"/>
    </xf>
    <xf numFmtId="0" fontId="6" fillId="0" borderId="0">
      <alignment vertical="center"/>
    </xf>
    <xf numFmtId="0" fontId="93" fillId="48" borderId="0" applyNumberFormat="0" applyBorder="0" applyAlignment="0" applyProtection="0">
      <alignment vertical="center"/>
    </xf>
    <xf numFmtId="0" fontId="6" fillId="0" borderId="0">
      <alignment vertical="center"/>
    </xf>
    <xf numFmtId="0" fontId="93" fillId="48"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81" fillId="0" borderId="22" applyNumberFormat="0" applyFill="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84" fillId="38" borderId="0" applyNumberFormat="0" applyBorder="0" applyAlignment="0" applyProtection="0">
      <alignment vertical="center"/>
    </xf>
    <xf numFmtId="0" fontId="27" fillId="0" borderId="0">
      <alignment vertical="center"/>
    </xf>
    <xf numFmtId="0" fontId="27" fillId="0" borderId="0">
      <alignment vertical="center"/>
    </xf>
    <xf numFmtId="0" fontId="99" fillId="41" borderId="27" applyNumberFormat="0" applyAlignment="0" applyProtection="0">
      <alignment vertical="center"/>
    </xf>
    <xf numFmtId="0" fontId="0" fillId="0" borderId="0">
      <alignment vertical="center"/>
    </xf>
    <xf numFmtId="0" fontId="0" fillId="0" borderId="0">
      <alignment vertical="center"/>
    </xf>
    <xf numFmtId="0" fontId="126" fillId="0" borderId="0" applyNumberFormat="0" applyFill="0" applyBorder="0" applyAlignment="0" applyProtection="0">
      <alignment vertical="center"/>
    </xf>
    <xf numFmtId="0" fontId="27" fillId="0" borderId="0">
      <alignment vertical="center"/>
    </xf>
    <xf numFmtId="0" fontId="27" fillId="0" borderId="0">
      <alignment vertical="center"/>
    </xf>
    <xf numFmtId="0" fontId="0" fillId="42" borderId="31" applyNumberFormat="0" applyFont="0" applyAlignment="0" applyProtection="0">
      <alignment vertical="center"/>
    </xf>
    <xf numFmtId="0" fontId="0" fillId="0" borderId="0">
      <alignment vertical="center"/>
    </xf>
    <xf numFmtId="0" fontId="27" fillId="0" borderId="0">
      <alignment vertical="center"/>
    </xf>
    <xf numFmtId="0" fontId="0" fillId="42" borderId="31" applyNumberFormat="0" applyFont="0" applyAlignment="0" applyProtection="0">
      <alignment vertical="center"/>
    </xf>
    <xf numFmtId="0" fontId="0" fillId="0" borderId="0">
      <alignment vertical="center"/>
    </xf>
    <xf numFmtId="0" fontId="27" fillId="0" borderId="0">
      <alignment vertical="center"/>
    </xf>
    <xf numFmtId="0" fontId="27" fillId="0" borderId="0"/>
    <xf numFmtId="0" fontId="27" fillId="0" borderId="0">
      <alignment vertical="center"/>
    </xf>
    <xf numFmtId="0" fontId="0" fillId="42" borderId="31" applyNumberFormat="0" applyFont="0" applyAlignment="0" applyProtection="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96" fillId="49" borderId="0" applyNumberFormat="0" applyBorder="0" applyAlignment="0" applyProtection="0">
      <alignment vertical="center"/>
    </xf>
    <xf numFmtId="0" fontId="80" fillId="61" borderId="0" applyNumberFormat="0" applyBorder="0" applyAlignment="0" applyProtection="0">
      <alignment vertical="center"/>
    </xf>
    <xf numFmtId="0" fontId="27" fillId="0" borderId="0">
      <alignment vertical="center"/>
    </xf>
    <xf numFmtId="0" fontId="27" fillId="0" borderId="0">
      <alignment vertical="center"/>
    </xf>
    <xf numFmtId="0" fontId="96" fillId="49"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80" fillId="53"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1" fontId="86" fillId="0" borderId="21" applyFill="0" applyProtection="0">
      <alignment horizontal="center" vertical="center"/>
    </xf>
    <xf numFmtId="0" fontId="27" fillId="0" borderId="0">
      <alignment vertical="center"/>
    </xf>
    <xf numFmtId="1" fontId="86" fillId="0" borderId="21" applyFill="0" applyProtection="0">
      <alignment horizontal="center" vertical="center"/>
    </xf>
    <xf numFmtId="0" fontId="27" fillId="0" borderId="0">
      <alignment vertical="center"/>
    </xf>
    <xf numFmtId="0" fontId="6"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97" fillId="39" borderId="26"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110" fillId="52" borderId="28" applyNumberFormat="0" applyAlignment="0" applyProtection="0">
      <alignment vertical="center"/>
    </xf>
    <xf numFmtId="0" fontId="88" fillId="38"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99" fillId="41" borderId="27" applyNumberFormat="0" applyAlignment="0" applyProtection="0">
      <alignment vertical="center"/>
    </xf>
    <xf numFmtId="0" fontId="27" fillId="0" borderId="0">
      <alignment vertical="center"/>
    </xf>
    <xf numFmtId="0" fontId="27" fillId="0" borderId="0">
      <alignment vertical="center"/>
    </xf>
    <xf numFmtId="0" fontId="97" fillId="39" borderId="26" applyNumberFormat="0" applyAlignment="0" applyProtection="0">
      <alignment vertical="center"/>
    </xf>
    <xf numFmtId="0" fontId="99" fillId="41" borderId="27" applyNumberFormat="0" applyAlignment="0" applyProtection="0">
      <alignment vertical="center"/>
    </xf>
    <xf numFmtId="0" fontId="27" fillId="0" borderId="0">
      <alignment vertical="center"/>
    </xf>
    <xf numFmtId="178" fontId="0" fillId="0" borderId="0" applyFont="0" applyFill="0" applyBorder="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99" fillId="41" borderId="27"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110" fillId="52" borderId="2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7" fillId="39" borderId="26" applyNumberFormat="0" applyAlignment="0" applyProtection="0">
      <alignment vertical="center"/>
    </xf>
    <xf numFmtId="0" fontId="27" fillId="0" borderId="0">
      <alignment vertical="center"/>
    </xf>
    <xf numFmtId="0" fontId="97" fillId="39" borderId="26" applyNumberFormat="0" applyAlignment="0" applyProtection="0">
      <alignment vertical="center"/>
    </xf>
    <xf numFmtId="0" fontId="27" fillId="0" borderId="0">
      <alignment vertical="center"/>
    </xf>
    <xf numFmtId="0" fontId="96" fillId="49" borderId="0" applyNumberFormat="0" applyBorder="0" applyAlignment="0" applyProtection="0">
      <alignment vertical="center"/>
    </xf>
    <xf numFmtId="0" fontId="0" fillId="0" borderId="0">
      <alignment vertical="center"/>
    </xf>
    <xf numFmtId="0" fontId="96" fillId="49" borderId="0" applyNumberFormat="0" applyBorder="0" applyAlignment="0" applyProtection="0">
      <alignment vertical="center"/>
    </xf>
    <xf numFmtId="0" fontId="0" fillId="0" borderId="0">
      <alignment vertical="center"/>
    </xf>
    <xf numFmtId="0" fontId="96" fillId="49"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12" fillId="65" borderId="0" applyNumberFormat="0" applyBorder="0" applyAlignment="0" applyProtection="0">
      <alignment vertical="center"/>
    </xf>
    <xf numFmtId="0" fontId="27" fillId="0" borderId="0">
      <alignment vertical="center"/>
    </xf>
    <xf numFmtId="0" fontId="27" fillId="0" borderId="0">
      <alignment vertical="center"/>
    </xf>
    <xf numFmtId="0" fontId="99" fillId="41" borderId="27" applyNumberFormat="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86" fillId="0" borderId="0">
      <alignment vertical="center"/>
    </xf>
    <xf numFmtId="0" fontId="27" fillId="0" borderId="0">
      <alignment vertical="center"/>
    </xf>
    <xf numFmtId="0" fontId="27" fillId="0" borderId="0">
      <alignment vertical="center"/>
    </xf>
    <xf numFmtId="0" fontId="97" fillId="39" borderId="26" applyNumberFormat="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83" fillId="0" borderId="23" applyNumberFormat="0" applyFill="0" applyAlignment="0" applyProtection="0">
      <alignment vertical="center"/>
    </xf>
    <xf numFmtId="0" fontId="0" fillId="0" borderId="0">
      <alignment vertical="center"/>
    </xf>
    <xf numFmtId="0" fontId="84" fillId="43" borderId="0" applyNumberFormat="0" applyBorder="0" applyAlignment="0" applyProtection="0">
      <alignment vertical="center"/>
    </xf>
    <xf numFmtId="0" fontId="0" fillId="0" borderId="0">
      <alignment vertical="center"/>
    </xf>
    <xf numFmtId="0" fontId="0" fillId="0" borderId="0">
      <alignment vertical="center"/>
    </xf>
    <xf numFmtId="0" fontId="6" fillId="0" borderId="0" applyAlignment="0"/>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7" fillId="0" borderId="0">
      <alignment vertical="center"/>
    </xf>
    <xf numFmtId="0" fontId="0" fillId="0" borderId="0">
      <alignment vertical="center"/>
    </xf>
    <xf numFmtId="0" fontId="0" fillId="0" borderId="0">
      <alignment vertical="center"/>
    </xf>
    <xf numFmtId="0" fontId="0" fillId="42" borderId="31" applyNumberFormat="0" applyFont="0" applyAlignment="0" applyProtection="0">
      <alignment vertical="center"/>
    </xf>
    <xf numFmtId="0" fontId="106" fillId="0" borderId="1">
      <alignment horizontal="left" vertical="center"/>
    </xf>
    <xf numFmtId="0" fontId="106" fillId="0" borderId="1">
      <alignment horizontal="left" vertical="center"/>
    </xf>
    <xf numFmtId="0" fontId="0" fillId="42" borderId="31" applyNumberFormat="0" applyFont="0" applyAlignment="0" applyProtection="0">
      <alignment vertical="center"/>
    </xf>
    <xf numFmtId="0" fontId="106" fillId="0" borderId="1">
      <alignment horizontal="left" vertical="center"/>
    </xf>
    <xf numFmtId="0" fontId="106" fillId="0" borderId="1">
      <alignment horizontal="left" vertical="center"/>
    </xf>
    <xf numFmtId="0" fontId="106" fillId="0" borderId="1">
      <alignment horizontal="left" vertical="center"/>
    </xf>
    <xf numFmtId="0" fontId="0" fillId="0" borderId="0">
      <alignment vertical="center"/>
    </xf>
    <xf numFmtId="0" fontId="0" fillId="0" borderId="0">
      <alignment vertical="center"/>
    </xf>
    <xf numFmtId="0" fontId="27" fillId="0" borderId="0">
      <alignment vertical="center"/>
    </xf>
    <xf numFmtId="0" fontId="100" fillId="39" borderId="28" applyNumberFormat="0" applyAlignment="0" applyProtection="0">
      <alignment vertical="center"/>
    </xf>
    <xf numFmtId="0" fontId="27" fillId="0" borderId="0">
      <alignment vertical="center"/>
    </xf>
    <xf numFmtId="1" fontId="86" fillId="0" borderId="21" applyFill="0" applyProtection="0">
      <alignment horizontal="center" vertical="center"/>
    </xf>
    <xf numFmtId="0" fontId="27" fillId="0" borderId="0">
      <alignment vertical="center"/>
    </xf>
    <xf numFmtId="0" fontId="100" fillId="39" borderId="28" applyNumberFormat="0" applyAlignment="0" applyProtection="0">
      <alignment vertical="center"/>
    </xf>
    <xf numFmtId="0" fontId="27" fillId="0" borderId="0">
      <alignment vertical="center"/>
    </xf>
    <xf numFmtId="0" fontId="27" fillId="0" borderId="0">
      <alignment vertical="center"/>
    </xf>
    <xf numFmtId="0" fontId="102"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27" fillId="0" borderId="0">
      <alignment vertical="center"/>
    </xf>
    <xf numFmtId="0" fontId="128" fillId="0" borderId="0" applyNumberFormat="0" applyFill="0" applyBorder="0" applyAlignment="0" applyProtection="0">
      <alignment vertical="top"/>
      <protection locked="0"/>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8" fillId="38" borderId="0" applyNumberFormat="0" applyBorder="0" applyAlignment="0" applyProtection="0">
      <alignment vertical="center"/>
    </xf>
    <xf numFmtId="0" fontId="86" fillId="0" borderId="4" applyNumberFormat="0" applyFill="0" applyProtection="0">
      <alignment horizontal="left" vertical="center"/>
    </xf>
    <xf numFmtId="0" fontId="84" fillId="38" borderId="0" applyNumberFormat="0" applyBorder="0" applyAlignment="0" applyProtection="0">
      <alignment vertical="center"/>
    </xf>
    <xf numFmtId="0" fontId="88" fillId="43" borderId="0" applyNumberFormat="0" applyBorder="0" applyAlignment="0" applyProtection="0">
      <alignment vertical="center"/>
    </xf>
    <xf numFmtId="0" fontId="88" fillId="43" borderId="0" applyNumberFormat="0" applyBorder="0" applyAlignment="0" applyProtection="0">
      <alignment vertical="center"/>
    </xf>
    <xf numFmtId="0" fontId="88"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91" fillId="0" borderId="0" applyNumberFormat="0" applyFill="0" applyBorder="0" applyAlignment="0" applyProtection="0">
      <alignment vertical="center"/>
    </xf>
    <xf numFmtId="0" fontId="84" fillId="43" borderId="0" applyNumberFormat="0" applyBorder="0" applyAlignment="0" applyProtection="0">
      <alignment vertical="center"/>
    </xf>
    <xf numFmtId="0" fontId="91" fillId="0" borderId="0" applyNumberFormat="0" applyFill="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88" fillId="38" borderId="0" applyNumberFormat="0" applyBorder="0" applyAlignment="0" applyProtection="0">
      <alignment vertical="center"/>
    </xf>
    <xf numFmtId="0" fontId="88" fillId="38" borderId="0" applyNumberFormat="0" applyBorder="0" applyAlignment="0" applyProtection="0">
      <alignment vertical="center"/>
    </xf>
    <xf numFmtId="0" fontId="88" fillId="38" borderId="0" applyNumberFormat="0" applyBorder="0" applyAlignment="0" applyProtection="0">
      <alignment vertical="center"/>
    </xf>
    <xf numFmtId="0" fontId="88" fillId="38" borderId="0" applyNumberFormat="0" applyBorder="0" applyAlignment="0" applyProtection="0">
      <alignment vertical="center"/>
    </xf>
    <xf numFmtId="0" fontId="88" fillId="38" borderId="0" applyNumberFormat="0" applyBorder="0" applyAlignment="0" applyProtection="0">
      <alignment vertical="center"/>
    </xf>
    <xf numFmtId="0" fontId="88" fillId="38" borderId="0" applyNumberFormat="0" applyBorder="0" applyAlignment="0" applyProtection="0">
      <alignment vertical="center"/>
    </xf>
    <xf numFmtId="0" fontId="84" fillId="43" borderId="0" applyNumberFormat="0" applyBorder="0" applyAlignment="0" applyProtection="0">
      <alignment vertical="center"/>
    </xf>
    <xf numFmtId="0" fontId="84" fillId="43" borderId="0" applyNumberFormat="0" applyBorder="0" applyAlignment="0" applyProtection="0">
      <alignment vertical="center"/>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35" applyNumberFormat="0" applyFill="0" applyAlignment="0" applyProtection="0">
      <alignment vertical="center"/>
    </xf>
    <xf numFmtId="0" fontId="105" fillId="0" borderId="0" applyNumberFormat="0" applyFill="0" applyBorder="0" applyAlignment="0" applyProtection="0">
      <alignment vertical="center"/>
    </xf>
    <xf numFmtId="0" fontId="99" fillId="41" borderId="27" applyNumberFormat="0" applyAlignment="0" applyProtection="0">
      <alignment vertical="center"/>
    </xf>
    <xf numFmtId="0" fontId="81" fillId="0" borderId="22" applyNumberFormat="0" applyFill="0" applyAlignment="0" applyProtection="0">
      <alignment vertical="center"/>
    </xf>
    <xf numFmtId="0" fontId="99" fillId="41" borderId="27" applyNumberFormat="0" applyAlignment="0" applyProtection="0">
      <alignment vertical="center"/>
    </xf>
    <xf numFmtId="0" fontId="81" fillId="0" borderId="22" applyNumberFormat="0" applyFill="0" applyAlignment="0" applyProtection="0">
      <alignment vertical="center"/>
    </xf>
    <xf numFmtId="0" fontId="99" fillId="41" borderId="27" applyNumberFormat="0" applyAlignment="0" applyProtection="0">
      <alignment vertical="center"/>
    </xf>
    <xf numFmtId="0" fontId="81" fillId="0" borderId="22" applyNumberFormat="0" applyFill="0" applyAlignment="0" applyProtection="0">
      <alignment vertical="center"/>
    </xf>
    <xf numFmtId="0" fontId="99" fillId="41" borderId="27" applyNumberFormat="0" applyAlignment="0" applyProtection="0">
      <alignment vertical="center"/>
    </xf>
    <xf numFmtId="0" fontId="81" fillId="0" borderId="22" applyNumberFormat="0" applyFill="0" applyAlignment="0" applyProtection="0">
      <alignment vertical="center"/>
    </xf>
    <xf numFmtId="0" fontId="99" fillId="41" borderId="27" applyNumberFormat="0" applyAlignment="0" applyProtection="0">
      <alignment vertical="center"/>
    </xf>
    <xf numFmtId="0" fontId="81" fillId="0" borderId="35"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105" fillId="0" borderId="0" applyNumberFormat="0" applyFill="0" applyBorder="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105" fillId="0" borderId="0" applyNumberFormat="0" applyFill="0" applyBorder="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4" fontId="0" fillId="0" borderId="0" applyFont="0" applyFill="0" applyBorder="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100" fillId="39" borderId="28"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9" fillId="41" borderId="27" applyNumberFormat="0" applyAlignment="0" applyProtection="0">
      <alignment vertical="center"/>
    </xf>
    <xf numFmtId="0" fontId="9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78" fillId="0" borderId="21" applyNumberFormat="0" applyFill="0" applyProtection="0">
      <alignment horizontal="lef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83" fillId="0" borderId="23" applyNumberFormat="0" applyFill="0" applyAlignment="0" applyProtection="0">
      <alignment vertical="center"/>
    </xf>
    <xf numFmtId="0" fontId="108" fillId="0" borderId="0">
      <alignment vertical="center"/>
    </xf>
    <xf numFmtId="4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110" fillId="52" borderId="28" applyNumberFormat="0" applyAlignment="0" applyProtection="0">
      <alignment vertical="center"/>
    </xf>
    <xf numFmtId="0" fontId="27" fillId="0" borderId="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80" fillId="64" borderId="0" applyNumberFormat="0" applyBorder="0" applyAlignment="0" applyProtection="0">
      <alignment vertical="center"/>
    </xf>
    <xf numFmtId="43" fontId="0" fillId="0" borderId="0" applyFont="0" applyFill="0" applyBorder="0" applyAlignment="0" applyProtection="0">
      <alignment vertical="center"/>
    </xf>
    <xf numFmtId="0" fontId="112" fillId="66" borderId="0" applyNumberFormat="0" applyBorder="0" applyAlignment="0" applyProtection="0">
      <alignment vertical="center"/>
    </xf>
    <xf numFmtId="0" fontId="112" fillId="66" borderId="0" applyNumberFormat="0" applyBorder="0" applyAlignment="0" applyProtection="0">
      <alignment vertical="center"/>
    </xf>
    <xf numFmtId="0" fontId="112" fillId="59" borderId="0" applyNumberFormat="0" applyBorder="0" applyAlignment="0" applyProtection="0">
      <alignment vertical="center"/>
    </xf>
    <xf numFmtId="0" fontId="112" fillId="65" borderId="0" applyNumberFormat="0" applyBorder="0" applyAlignment="0" applyProtection="0">
      <alignment vertical="center"/>
    </xf>
    <xf numFmtId="0" fontId="80" fillId="53" borderId="0" applyNumberFormat="0" applyBorder="0" applyAlignment="0" applyProtection="0">
      <alignment vertical="center"/>
    </xf>
    <xf numFmtId="0" fontId="80" fillId="53" borderId="0" applyNumberFormat="0" applyBorder="0" applyAlignment="0" applyProtection="0">
      <alignment vertical="center"/>
    </xf>
    <xf numFmtId="0" fontId="80" fillId="53" borderId="0" applyNumberFormat="0" applyBorder="0" applyAlignment="0" applyProtection="0">
      <alignment vertical="center"/>
    </xf>
    <xf numFmtId="0" fontId="80" fillId="36" borderId="0" applyNumberFormat="0" applyBorder="0" applyAlignment="0" applyProtection="0">
      <alignment vertical="center"/>
    </xf>
    <xf numFmtId="0" fontId="80" fillId="67" borderId="0" applyNumberFormat="0" applyBorder="0" applyAlignment="0" applyProtection="0">
      <alignment vertical="center"/>
    </xf>
    <xf numFmtId="0" fontId="80" fillId="67" borderId="0" applyNumberFormat="0" applyBorder="0" applyAlignment="0" applyProtection="0">
      <alignment vertical="center"/>
    </xf>
    <xf numFmtId="0" fontId="80" fillId="51" borderId="0" applyNumberFormat="0" applyBorder="0" applyAlignment="0" applyProtection="0">
      <alignment vertical="center"/>
    </xf>
    <xf numFmtId="0" fontId="80" fillId="51" borderId="0" applyNumberFormat="0" applyBorder="0" applyAlignment="0" applyProtection="0">
      <alignment vertical="center"/>
    </xf>
    <xf numFmtId="0" fontId="80" fillId="35" borderId="0" applyNumberFormat="0" applyBorder="0" applyAlignment="0" applyProtection="0">
      <alignment vertical="center"/>
    </xf>
    <xf numFmtId="0" fontId="80" fillId="56" borderId="0" applyNumberFormat="0" applyBorder="0" applyAlignment="0" applyProtection="0">
      <alignment vertical="center"/>
    </xf>
    <xf numFmtId="0" fontId="96" fillId="49"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96" fillId="49" borderId="0" applyNumberFormat="0" applyBorder="0" applyAlignment="0" applyProtection="0">
      <alignment vertical="center"/>
    </xf>
    <xf numFmtId="0" fontId="80" fillId="56" borderId="0" applyNumberFormat="0" applyBorder="0" applyAlignment="0" applyProtection="0">
      <alignment vertical="center"/>
    </xf>
    <xf numFmtId="0" fontId="80" fillId="64" borderId="0" applyNumberFormat="0" applyBorder="0" applyAlignment="0" applyProtection="0">
      <alignment vertical="center"/>
    </xf>
    <xf numFmtId="0" fontId="80" fillId="64" borderId="0" applyNumberFormat="0" applyBorder="0" applyAlignment="0" applyProtection="0">
      <alignment vertical="center"/>
    </xf>
    <xf numFmtId="0" fontId="80" fillId="37" borderId="0" applyNumberFormat="0" applyBorder="0" applyAlignment="0" applyProtection="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80" fillId="36" borderId="0" applyNumberFormat="0" applyBorder="0" applyAlignment="0" applyProtection="0">
      <alignment vertical="center"/>
    </xf>
    <xf numFmtId="0" fontId="80" fillId="68" borderId="0" applyNumberFormat="0" applyBorder="0" applyAlignment="0" applyProtection="0">
      <alignment vertical="center"/>
    </xf>
    <xf numFmtId="0" fontId="80" fillId="68" borderId="0" applyNumberFormat="0" applyBorder="0" applyAlignment="0" applyProtection="0">
      <alignment vertical="center"/>
    </xf>
    <xf numFmtId="176" fontId="86" fillId="0" borderId="21" applyFill="0" applyProtection="0">
      <alignment horizontal="right" vertical="center"/>
    </xf>
    <xf numFmtId="176" fontId="86" fillId="0" borderId="21" applyFill="0" applyProtection="0">
      <alignment horizontal="right" vertical="center"/>
    </xf>
    <xf numFmtId="176" fontId="86" fillId="0" borderId="21" applyFill="0" applyProtection="0">
      <alignment horizontal="right" vertical="center"/>
    </xf>
    <xf numFmtId="176" fontId="86" fillId="0" borderId="21" applyFill="0" applyProtection="0">
      <alignment horizontal="right" vertical="center"/>
    </xf>
    <xf numFmtId="0" fontId="86" fillId="0" borderId="4" applyNumberFormat="0" applyFill="0" applyProtection="0">
      <alignment horizontal="left" vertical="center"/>
    </xf>
    <xf numFmtId="0" fontId="86" fillId="0" borderId="4" applyNumberFormat="0" applyFill="0" applyProtection="0">
      <alignment horizontal="left" vertical="center"/>
    </xf>
    <xf numFmtId="0" fontId="86" fillId="0" borderId="4" applyNumberFormat="0" applyFill="0" applyProtection="0">
      <alignment horizontal="left" vertical="center"/>
    </xf>
    <xf numFmtId="0" fontId="86" fillId="0" borderId="4" applyNumberFormat="0" applyFill="0" applyProtection="0">
      <alignment horizontal="left" vertical="center"/>
    </xf>
    <xf numFmtId="0" fontId="96" fillId="49" borderId="0" applyNumberFormat="0" applyBorder="0" applyAlignment="0" applyProtection="0">
      <alignment vertical="center"/>
    </xf>
    <xf numFmtId="0" fontId="96" fillId="49" borderId="0" applyNumberFormat="0" applyBorder="0" applyAlignment="0" applyProtection="0">
      <alignment vertical="center"/>
    </xf>
    <xf numFmtId="0" fontId="96" fillId="49" borderId="0" applyNumberFormat="0" applyBorder="0" applyAlignment="0" applyProtection="0">
      <alignment vertical="center"/>
    </xf>
    <xf numFmtId="0" fontId="96" fillId="49" borderId="0" applyNumberFormat="0" applyBorder="0" applyAlignment="0" applyProtection="0">
      <alignment vertical="center"/>
    </xf>
    <xf numFmtId="0" fontId="96" fillId="49" borderId="0" applyNumberFormat="0" applyBorder="0" applyAlignment="0" applyProtection="0">
      <alignment vertical="center"/>
    </xf>
    <xf numFmtId="0" fontId="96" fillId="49" borderId="0" applyNumberFormat="0" applyBorder="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41" fontId="0" fillId="0" borderId="0" applyFont="0" applyFill="0" applyBorder="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97" fillId="39" borderId="26"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0" fontId="110" fillId="52" borderId="28" applyNumberFormat="0" applyAlignment="0" applyProtection="0">
      <alignment vertical="center"/>
    </xf>
    <xf numFmtId="1" fontId="86" fillId="0" borderId="21" applyFill="0" applyProtection="0">
      <alignment horizontal="center" vertical="center"/>
    </xf>
    <xf numFmtId="1" fontId="86" fillId="0" borderId="21" applyFill="0" applyProtection="0">
      <alignment horizontal="center" vertical="center"/>
    </xf>
    <xf numFmtId="0" fontId="130" fillId="0" borderId="0">
      <alignment vertical="center"/>
    </xf>
    <xf numFmtId="0" fontId="101" fillId="0" borderId="0">
      <alignment vertical="center"/>
    </xf>
    <xf numFmtId="43" fontId="0" fillId="0" borderId="0" applyFont="0" applyFill="0" applyBorder="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0" fillId="42" borderId="31" applyNumberFormat="0" applyFont="0" applyAlignment="0" applyProtection="0">
      <alignment vertical="center"/>
    </xf>
    <xf numFmtId="0" fontId="131" fillId="0" borderId="0">
      <alignment vertical="top"/>
      <protection locked="0"/>
    </xf>
  </cellStyleXfs>
  <cellXfs count="541">
    <xf numFmtId="0" fontId="0" fillId="0" borderId="0" xfId="0" applyAlignment="1"/>
    <xf numFmtId="0" fontId="1" fillId="0" borderId="0" xfId="0" applyFont="1" applyFill="1" applyBorder="1" applyAlignment="1">
      <alignment vertical="center"/>
    </xf>
    <xf numFmtId="0" fontId="2" fillId="0" borderId="0" xfId="554" applyFont="1" applyFill="1" applyBorder="1" applyAlignment="1">
      <alignment horizontal="center" vertical="center"/>
    </xf>
    <xf numFmtId="0" fontId="3" fillId="0" borderId="1" xfId="554"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554"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87" applyFont="1" applyFill="1" applyBorder="1" applyAlignment="1">
      <alignment vertical="center" wrapText="1"/>
    </xf>
    <xf numFmtId="0" fontId="7" fillId="0" borderId="0" xfId="287" applyFont="1" applyFill="1" applyBorder="1" applyAlignment="1">
      <alignment vertical="center" wrapText="1"/>
    </xf>
    <xf numFmtId="0" fontId="8" fillId="0" borderId="0" xfId="287"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287" applyFont="1" applyFill="1" applyBorder="1" applyAlignment="1">
      <alignment vertical="center" wrapText="1"/>
    </xf>
    <xf numFmtId="0" fontId="8" fillId="0" borderId="0" xfId="287" applyFont="1" applyFill="1" applyAlignment="1">
      <alignment vertical="center" wrapText="1"/>
    </xf>
    <xf numFmtId="0" fontId="9" fillId="0" borderId="0" xfId="0" applyFont="1" applyAlignment="1">
      <alignment wrapText="1"/>
    </xf>
    <xf numFmtId="0" fontId="6" fillId="0" borderId="0" xfId="287" applyFont="1" applyFill="1" applyBorder="1" applyAlignment="1">
      <alignment horizontal="center" vertical="center" wrapText="1"/>
    </xf>
    <xf numFmtId="0" fontId="6" fillId="0" borderId="0" xfId="287" applyFont="1" applyFill="1" applyBorder="1" applyAlignment="1">
      <alignment horizontal="left" vertical="center" wrapText="1"/>
    </xf>
    <xf numFmtId="0" fontId="10" fillId="0" borderId="0" xfId="287" applyNumberFormat="1" applyFont="1" applyFill="1" applyBorder="1" applyAlignment="1" applyProtection="1">
      <alignment horizontal="center" vertical="center" wrapText="1"/>
    </xf>
    <xf numFmtId="0" fontId="10" fillId="0" borderId="0" xfId="287" applyNumberFormat="1" applyFont="1" applyFill="1" applyBorder="1" applyAlignment="1" applyProtection="1">
      <alignment horizontal="left" vertical="center" wrapText="1"/>
    </xf>
    <xf numFmtId="0" fontId="0" fillId="0" borderId="0" xfId="287" applyNumberFormat="1" applyFont="1" applyFill="1" applyBorder="1" applyAlignment="1" applyProtection="1">
      <alignment horizontal="center" vertical="center" wrapText="1"/>
    </xf>
    <xf numFmtId="0" fontId="11" fillId="0" borderId="1" xfId="480" applyFont="1" applyFill="1" applyBorder="1" applyAlignment="1">
      <alignment horizontal="center" vertical="center" wrapText="1"/>
    </xf>
    <xf numFmtId="0" fontId="12" fillId="0" borderId="1" xfId="480" applyFont="1" applyFill="1" applyBorder="1" applyAlignment="1">
      <alignment horizontal="center" vertical="center" wrapText="1"/>
    </xf>
    <xf numFmtId="0" fontId="9" fillId="0" borderId="1" xfId="480" applyFont="1" applyFill="1" applyBorder="1" applyAlignment="1">
      <alignment horizontal="center" vertical="center" wrapText="1"/>
    </xf>
    <xf numFmtId="0" fontId="9" fillId="0" borderId="1" xfId="480" applyFont="1" applyFill="1" applyBorder="1" applyAlignment="1">
      <alignment horizontal="left" vertical="center" wrapText="1"/>
    </xf>
    <xf numFmtId="0" fontId="9" fillId="0" borderId="2" xfId="480" applyFont="1" applyFill="1" applyBorder="1" applyAlignment="1">
      <alignment horizontal="center" vertical="center" wrapText="1"/>
    </xf>
    <xf numFmtId="0" fontId="9" fillId="0" borderId="2" xfId="480" applyFont="1" applyFill="1" applyBorder="1" applyAlignment="1">
      <alignment horizontal="left" vertical="center" wrapText="1"/>
    </xf>
    <xf numFmtId="0" fontId="9" fillId="0" borderId="3" xfId="480" applyFont="1" applyFill="1" applyBorder="1" applyAlignment="1">
      <alignment horizontal="center" vertical="center" wrapText="1"/>
    </xf>
    <xf numFmtId="0" fontId="9" fillId="0" borderId="3" xfId="480" applyFont="1" applyFill="1" applyBorder="1" applyAlignment="1">
      <alignment horizontal="left" vertical="center" wrapText="1"/>
    </xf>
    <xf numFmtId="0" fontId="8" fillId="0" borderId="1" xfId="287" applyFont="1" applyFill="1" applyBorder="1" applyAlignment="1">
      <alignment horizontal="center" vertical="center" wrapText="1"/>
    </xf>
    <xf numFmtId="0" fontId="9" fillId="0" borderId="4" xfId="480" applyFont="1" applyFill="1" applyBorder="1" applyAlignment="1">
      <alignment horizontal="center" vertical="center" wrapText="1"/>
    </xf>
    <xf numFmtId="0" fontId="9" fillId="0" borderId="4" xfId="480" applyFont="1" applyFill="1" applyBorder="1" applyAlignment="1">
      <alignment horizontal="left" vertical="center" wrapText="1"/>
    </xf>
    <xf numFmtId="0" fontId="8" fillId="0" borderId="5" xfId="287" applyFont="1" applyFill="1" applyBorder="1" applyAlignment="1">
      <alignment horizontal="center" vertical="center" wrapText="1"/>
    </xf>
    <xf numFmtId="0" fontId="8" fillId="0" borderId="2" xfId="287" applyFont="1" applyFill="1" applyBorder="1" applyAlignment="1">
      <alignment horizontal="left" vertical="center" wrapText="1"/>
    </xf>
    <xf numFmtId="49" fontId="9" fillId="0" borderId="1" xfId="985" applyNumberFormat="1" applyFont="1" applyFill="1" applyBorder="1" applyAlignment="1">
      <alignment horizontal="center" vertical="center" wrapText="1"/>
    </xf>
    <xf numFmtId="0" fontId="8" fillId="0" borderId="6" xfId="287" applyFont="1" applyFill="1" applyBorder="1" applyAlignment="1">
      <alignment horizontal="center" vertical="center" wrapText="1"/>
    </xf>
    <xf numFmtId="0" fontId="8" fillId="0" borderId="3" xfId="287" applyFont="1" applyFill="1" applyBorder="1" applyAlignment="1">
      <alignment horizontal="left" vertical="center" wrapText="1"/>
    </xf>
    <xf numFmtId="0" fontId="8" fillId="0" borderId="7" xfId="287" applyFont="1" applyFill="1" applyBorder="1" applyAlignment="1">
      <alignment horizontal="center" vertical="center" wrapText="1"/>
    </xf>
    <xf numFmtId="0" fontId="8" fillId="0" borderId="4" xfId="287" applyFont="1" applyFill="1" applyBorder="1" applyAlignment="1">
      <alignment horizontal="left" vertical="center" wrapText="1"/>
    </xf>
    <xf numFmtId="0" fontId="8" fillId="0" borderId="8" xfId="287" applyFont="1" applyFill="1" applyBorder="1" applyAlignment="1">
      <alignment horizontal="center" vertical="center" wrapText="1"/>
    </xf>
    <xf numFmtId="0" fontId="8" fillId="0" borderId="1" xfId="287" applyFont="1" applyFill="1" applyBorder="1" applyAlignment="1">
      <alignment horizontal="left" vertical="center" wrapText="1"/>
    </xf>
    <xf numFmtId="49" fontId="9" fillId="0" borderId="1" xfId="985" applyNumberFormat="1" applyFont="1" applyFill="1" applyBorder="1" applyAlignment="1">
      <alignment horizontal="left" vertical="center" wrapText="1"/>
    </xf>
    <xf numFmtId="49" fontId="8" fillId="0" borderId="1" xfId="287" applyNumberFormat="1" applyFont="1" applyFill="1" applyBorder="1" applyAlignment="1">
      <alignment horizontal="center" vertical="center" wrapText="1"/>
    </xf>
    <xf numFmtId="0" fontId="8" fillId="0" borderId="2" xfId="287" applyFont="1" applyFill="1" applyBorder="1" applyAlignment="1">
      <alignment horizontal="center" vertical="center" wrapText="1"/>
    </xf>
    <xf numFmtId="49" fontId="8" fillId="0" borderId="1" xfId="287" applyNumberFormat="1" applyFont="1" applyFill="1" applyBorder="1" applyAlignment="1">
      <alignment horizontal="left" vertical="center" wrapText="1"/>
    </xf>
    <xf numFmtId="0" fontId="8" fillId="0" borderId="6" xfId="287" applyFont="1" applyFill="1" applyBorder="1" applyAlignment="1">
      <alignment horizontal="left" vertical="center" wrapText="1"/>
    </xf>
    <xf numFmtId="0" fontId="8" fillId="0" borderId="7" xfId="287" applyFont="1" applyFill="1" applyBorder="1" applyAlignment="1">
      <alignment horizontal="left" vertical="center" wrapText="1"/>
    </xf>
    <xf numFmtId="49" fontId="9" fillId="0" borderId="0" xfId="985" applyNumberFormat="1" applyFont="1" applyFill="1" applyBorder="1" applyAlignment="1">
      <alignment vertical="center" wrapText="1"/>
    </xf>
    <xf numFmtId="49" fontId="13" fillId="0" borderId="0" xfId="985" applyNumberFormat="1" applyFont="1" applyFill="1" applyBorder="1" applyAlignment="1">
      <alignment vertical="center" wrapText="1"/>
    </xf>
    <xf numFmtId="0" fontId="9" fillId="0" borderId="1" xfId="985" applyNumberFormat="1" applyFont="1" applyFill="1" applyBorder="1" applyAlignment="1">
      <alignment horizontal="center" vertical="center" wrapText="1"/>
    </xf>
    <xf numFmtId="0" fontId="8" fillId="0" borderId="3" xfId="287" applyFont="1" applyFill="1" applyBorder="1" applyAlignment="1">
      <alignment horizontal="center" vertical="center" wrapText="1"/>
    </xf>
    <xf numFmtId="0" fontId="8" fillId="0" borderId="4" xfId="287" applyFont="1" applyFill="1" applyBorder="1" applyAlignment="1">
      <alignment horizontal="center" vertical="center" wrapText="1"/>
    </xf>
    <xf numFmtId="49" fontId="9" fillId="0" borderId="0" xfId="985" applyNumberFormat="1" applyFont="1" applyFill="1" applyBorder="1" applyAlignment="1">
      <alignment horizontal="left" vertical="center" wrapText="1"/>
    </xf>
    <xf numFmtId="0" fontId="8" fillId="0" borderId="0" xfId="287" applyFont="1" applyFill="1" applyBorder="1" applyAlignment="1">
      <alignment horizontal="left" vertical="center" wrapText="1"/>
    </xf>
    <xf numFmtId="0" fontId="14" fillId="0" borderId="0" xfId="0"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vertical="center"/>
    </xf>
    <xf numFmtId="0" fontId="2"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94" fontId="20" fillId="0" borderId="1" xfId="0" applyNumberFormat="1" applyFont="1" applyFill="1" applyBorder="1" applyAlignment="1">
      <alignment horizontal="center" vertical="center" wrapText="1"/>
    </xf>
    <xf numFmtId="0" fontId="21"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0" fillId="0" borderId="0" xfId="0" applyFont="1" applyFill="1" applyBorder="1" applyAlignment="1">
      <alignment horizontal="right" vertical="center" wrapText="1"/>
    </xf>
    <xf numFmtId="0" fontId="19" fillId="0" borderId="1" xfId="0" applyFont="1" applyFill="1" applyBorder="1" applyAlignment="1">
      <alignment vertical="center"/>
    </xf>
    <xf numFmtId="194" fontId="20" fillId="0" borderId="1" xfId="0" applyNumberFormat="1" applyFont="1" applyFill="1" applyBorder="1" applyAlignment="1">
      <alignment horizontal="right" vertical="center" wrapText="1"/>
    </xf>
    <xf numFmtId="0" fontId="20" fillId="0" borderId="1" xfId="0" applyFont="1" applyFill="1" applyBorder="1" applyAlignment="1">
      <alignment horizontal="left" vertical="center"/>
    </xf>
    <xf numFmtId="0" fontId="19" fillId="0" borderId="1" xfId="0" applyFont="1" applyFill="1" applyBorder="1" applyAlignment="1">
      <alignment horizontal="left" vertical="center"/>
    </xf>
    <xf numFmtId="0" fontId="22" fillId="0" borderId="0" xfId="0" applyFont="1" applyFill="1" applyBorder="1" applyAlignment="1">
      <alignment vertical="center"/>
    </xf>
    <xf numFmtId="0" fontId="23" fillId="0" borderId="0" xfId="0" applyFont="1" applyFill="1" applyBorder="1" applyAlignment="1">
      <alignment vertical="center"/>
    </xf>
    <xf numFmtId="0" fontId="18"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9" fillId="0" borderId="1" xfId="0" applyFont="1" applyFill="1" applyBorder="1" applyAlignment="1">
      <alignment horizontal="left" vertical="center" wrapText="1"/>
    </xf>
    <xf numFmtId="4" fontId="20" fillId="0" borderId="1" xfId="0" applyNumberFormat="1" applyFont="1" applyFill="1" applyBorder="1" applyAlignment="1">
      <alignment horizontal="right" vertical="center" wrapText="1"/>
    </xf>
    <xf numFmtId="0" fontId="20" fillId="0" borderId="1" xfId="0" applyFont="1" applyFill="1" applyBorder="1" applyAlignment="1">
      <alignment horizontal="left" vertical="center" wrapText="1"/>
    </xf>
    <xf numFmtId="0" fontId="21" fillId="0" borderId="0" xfId="0" applyFont="1" applyFill="1" applyBorder="1" applyAlignment="1">
      <alignment vertical="center" wrapText="1"/>
    </xf>
    <xf numFmtId="0" fontId="18" fillId="0" borderId="0" xfId="0" applyFont="1" applyFill="1" applyBorder="1" applyAlignment="1">
      <alignment vertical="center" wrapText="1"/>
    </xf>
    <xf numFmtId="0" fontId="20" fillId="0" borderId="0" xfId="0" applyFont="1" applyFill="1" applyBorder="1" applyAlignment="1">
      <alignment vertical="center" wrapText="1"/>
    </xf>
    <xf numFmtId="0" fontId="20" fillId="0" borderId="1" xfId="0" applyFont="1" applyFill="1" applyBorder="1" applyAlignment="1">
      <alignment vertical="center" wrapText="1"/>
    </xf>
    <xf numFmtId="4" fontId="20" fillId="0" borderId="1" xfId="0" applyNumberFormat="1" applyFont="1" applyFill="1" applyBorder="1" applyAlignment="1">
      <alignmen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vertical="center" wrapText="1"/>
    </xf>
    <xf numFmtId="0" fontId="18" fillId="0" borderId="0" xfId="0" applyFont="1" applyFill="1" applyBorder="1" applyAlignment="1">
      <alignment horizontal="right" vertical="center" wrapText="1"/>
    </xf>
    <xf numFmtId="4" fontId="24" fillId="0" borderId="1" xfId="0" applyNumberFormat="1" applyFont="1" applyFill="1" applyBorder="1" applyAlignment="1">
      <alignment vertical="center" wrapText="1"/>
    </xf>
    <xf numFmtId="0" fontId="12" fillId="0" borderId="0" xfId="0" applyFont="1" applyFill="1" applyBorder="1" applyAlignment="1">
      <alignment vertical="center"/>
    </xf>
    <xf numFmtId="0" fontId="25" fillId="0" borderId="0" xfId="0" applyFont="1" applyFill="1" applyBorder="1" applyAlignment="1">
      <alignment vertical="center"/>
    </xf>
    <xf numFmtId="0" fontId="26"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4" fillId="0" borderId="1"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0" borderId="0" xfId="0" applyFont="1" applyFill="1" applyBorder="1" applyAlignment="1">
      <alignment vertical="center" wrapText="1"/>
    </xf>
    <xf numFmtId="0" fontId="2" fillId="0" borderId="0" xfId="895" applyNumberFormat="1" applyFont="1" applyFill="1" applyAlignment="1" applyProtection="1">
      <alignment horizontal="center" vertical="center" wrapText="1"/>
    </xf>
    <xf numFmtId="0" fontId="26"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28" fillId="0" borderId="1" xfId="0" applyFont="1" applyFill="1" applyBorder="1" applyAlignment="1">
      <alignment vertical="center" wrapText="1"/>
    </xf>
    <xf numFmtId="0" fontId="18" fillId="0" borderId="0" xfId="0" applyFont="1" applyFill="1" applyBorder="1" applyAlignment="1">
      <alignment horizontal="center" vertical="center" wrapText="1"/>
    </xf>
    <xf numFmtId="194" fontId="24" fillId="0" borderId="1" xfId="0" applyNumberFormat="1" applyFont="1" applyFill="1" applyBorder="1" applyAlignment="1">
      <alignment vertical="center" wrapText="1"/>
    </xf>
    <xf numFmtId="0" fontId="27" fillId="0" borderId="0" xfId="895" applyFill="1" applyAlignment="1"/>
    <xf numFmtId="0" fontId="27" fillId="0" borderId="0" xfId="895" applyAlignment="1"/>
    <xf numFmtId="0" fontId="27" fillId="0" borderId="0" xfId="895" applyAlignment="1">
      <alignment horizontal="right" vertical="center"/>
    </xf>
    <xf numFmtId="0" fontId="2" fillId="0" borderId="0" xfId="895" applyNumberFormat="1" applyFont="1" applyFill="1" applyAlignment="1" applyProtection="1">
      <alignment horizontal="right" vertical="center" wrapText="1"/>
    </xf>
    <xf numFmtId="0" fontId="12" fillId="0" borderId="0" xfId="569" applyFont="1" applyAlignment="1" applyProtection="1">
      <alignment horizontal="left" vertical="center"/>
    </xf>
    <xf numFmtId="195" fontId="29" fillId="0" borderId="0" xfId="569" applyNumberFormat="1" applyFont="1" applyAlignment="1">
      <alignment horizontal="right" vertical="center"/>
    </xf>
    <xf numFmtId="0" fontId="29" fillId="0" borderId="0" xfId="569" applyFont="1" applyAlignment="1">
      <alignment horizontal="right" vertical="center"/>
    </xf>
    <xf numFmtId="196" fontId="29" fillId="0" borderId="0" xfId="569" applyNumberFormat="1" applyFont="1" applyFill="1" applyBorder="1" applyAlignment="1" applyProtection="1">
      <alignment horizontal="right" vertical="center"/>
    </xf>
    <xf numFmtId="2" fontId="26" fillId="0" borderId="1" xfId="822" applyNumberFormat="1" applyFont="1" applyFill="1" applyBorder="1" applyAlignment="1" applyProtection="1">
      <alignment horizontal="center" vertical="center" wrapText="1"/>
    </xf>
    <xf numFmtId="197" fontId="26" fillId="0" borderId="1" xfId="998" applyNumberFormat="1" applyFont="1" applyBorder="1" applyAlignment="1">
      <alignment horizontal="center" vertical="center" wrapText="1"/>
    </xf>
    <xf numFmtId="0" fontId="27" fillId="0" borderId="0" xfId="697" applyAlignment="1">
      <alignment horizontal="center" vertical="center"/>
    </xf>
    <xf numFmtId="49" fontId="26" fillId="0" borderId="1" xfId="824" applyNumberFormat="1" applyFont="1" applyFill="1" applyBorder="1" applyAlignment="1" applyProtection="1">
      <alignment horizontal="left" vertical="center"/>
    </xf>
    <xf numFmtId="198" fontId="26" fillId="0" borderId="1" xfId="1026" applyNumberFormat="1" applyFont="1" applyFill="1" applyBorder="1" applyAlignment="1">
      <alignment horizontal="center" vertical="center" wrapText="1"/>
    </xf>
    <xf numFmtId="49" fontId="24" fillId="0" borderId="1" xfId="824" applyNumberFormat="1" applyFont="1" applyFill="1" applyBorder="1" applyAlignment="1" applyProtection="1">
      <alignment horizontal="left" vertical="center"/>
    </xf>
    <xf numFmtId="198" fontId="24" fillId="0" borderId="1" xfId="1026" applyNumberFormat="1" applyFont="1" applyFill="1" applyBorder="1" applyAlignment="1">
      <alignment horizontal="right" vertical="center" wrapText="1"/>
    </xf>
    <xf numFmtId="198" fontId="24" fillId="0" borderId="1" xfId="1" applyNumberFormat="1" applyFont="1" applyFill="1" applyBorder="1" applyAlignment="1" applyProtection="1">
      <alignment vertical="center" wrapText="1"/>
    </xf>
    <xf numFmtId="199" fontId="24" fillId="0" borderId="1" xfId="628" applyNumberFormat="1" applyFont="1" applyFill="1" applyBorder="1" applyAlignment="1">
      <alignment horizontal="right" vertical="center" wrapText="1"/>
    </xf>
    <xf numFmtId="198" fontId="26" fillId="0" borderId="1" xfId="1026" applyNumberFormat="1" applyFont="1" applyFill="1" applyBorder="1" applyAlignment="1">
      <alignment horizontal="right" vertical="center" wrapText="1"/>
    </xf>
    <xf numFmtId="198" fontId="26" fillId="0" borderId="1" xfId="1" applyNumberFormat="1" applyFont="1" applyFill="1" applyBorder="1" applyAlignment="1" applyProtection="1">
      <alignment horizontal="right" vertical="center" wrapText="1"/>
    </xf>
    <xf numFmtId="199" fontId="26" fillId="0" borderId="1" xfId="628" applyNumberFormat="1" applyFont="1" applyFill="1" applyBorder="1" applyAlignment="1">
      <alignment horizontal="right" vertical="center" wrapText="1"/>
    </xf>
    <xf numFmtId="198" fontId="24" fillId="0" borderId="1" xfId="1" applyNumberFormat="1" applyFont="1" applyFill="1" applyBorder="1" applyAlignment="1" applyProtection="1">
      <alignment horizontal="right" vertical="center" wrapText="1"/>
    </xf>
    <xf numFmtId="198" fontId="26" fillId="0" borderId="1" xfId="1" applyNumberFormat="1" applyFont="1" applyFill="1" applyBorder="1" applyAlignment="1">
      <alignment horizontal="center" vertical="center" wrapText="1"/>
    </xf>
    <xf numFmtId="200" fontId="26" fillId="0" borderId="1" xfId="1" applyNumberFormat="1" applyFont="1" applyFill="1" applyBorder="1" applyAlignment="1">
      <alignment horizontal="right" vertical="center" wrapText="1"/>
    </xf>
    <xf numFmtId="198" fontId="24" fillId="0" borderId="1" xfId="1" applyNumberFormat="1" applyFont="1" applyFill="1" applyBorder="1" applyAlignment="1">
      <alignment horizontal="center" vertical="center" wrapText="1"/>
    </xf>
    <xf numFmtId="200" fontId="24" fillId="0" borderId="1" xfId="1" applyNumberFormat="1" applyFont="1" applyFill="1" applyBorder="1" applyAlignment="1">
      <alignment horizontal="right" vertical="center" wrapText="1"/>
    </xf>
    <xf numFmtId="0" fontId="26" fillId="0" borderId="1" xfId="1" applyNumberFormat="1" applyFont="1" applyFill="1" applyBorder="1" applyAlignment="1">
      <alignment horizontal="right" vertical="center" wrapText="1"/>
    </xf>
    <xf numFmtId="0" fontId="24" fillId="0" borderId="1" xfId="1" applyNumberFormat="1" applyFont="1" applyFill="1" applyBorder="1" applyAlignment="1">
      <alignment horizontal="right" vertical="center" wrapText="1"/>
    </xf>
    <xf numFmtId="3" fontId="26" fillId="0" borderId="1" xfId="1" applyNumberFormat="1" applyFont="1" applyFill="1" applyBorder="1" applyAlignment="1">
      <alignment horizontal="right" vertical="center" wrapText="1"/>
    </xf>
    <xf numFmtId="3" fontId="24" fillId="0" borderId="1" xfId="1" applyNumberFormat="1" applyFont="1" applyFill="1" applyBorder="1" applyAlignment="1">
      <alignment horizontal="right" vertical="center" wrapText="1"/>
    </xf>
    <xf numFmtId="198" fontId="24" fillId="2" borderId="1" xfId="1" applyNumberFormat="1" applyFont="1" applyFill="1" applyBorder="1" applyAlignment="1" applyProtection="1">
      <alignment horizontal="right" vertical="center" wrapText="1"/>
    </xf>
    <xf numFmtId="49" fontId="26" fillId="0" borderId="1" xfId="904" applyNumberFormat="1" applyFont="1" applyFill="1" applyBorder="1" applyAlignment="1" applyProtection="1">
      <alignment horizontal="distributed" vertical="center"/>
    </xf>
    <xf numFmtId="199" fontId="26" fillId="0" borderId="1" xfId="0" applyNumberFormat="1" applyFont="1" applyBorder="1" applyAlignment="1">
      <alignment horizontal="right" vertical="center" wrapText="1"/>
    </xf>
    <xf numFmtId="199" fontId="24" fillId="0" borderId="1" xfId="0" applyNumberFormat="1" applyFont="1" applyBorder="1" applyAlignment="1">
      <alignment horizontal="right" vertical="center" wrapText="1"/>
    </xf>
    <xf numFmtId="198" fontId="26" fillId="0" borderId="1" xfId="1" applyNumberFormat="1" applyFont="1" applyFill="1" applyBorder="1" applyAlignment="1">
      <alignment horizontal="right" vertical="center" wrapText="1"/>
    </xf>
    <xf numFmtId="49" fontId="26" fillId="0" borderId="1" xfId="904" applyNumberFormat="1" applyFont="1" applyFill="1" applyBorder="1" applyAlignment="1" applyProtection="1">
      <alignment horizontal="left" vertical="center"/>
    </xf>
    <xf numFmtId="49" fontId="26" fillId="0" borderId="8" xfId="904" applyNumberFormat="1" applyFont="1" applyFill="1" applyBorder="1" applyAlignment="1" applyProtection="1">
      <alignment horizontal="center" vertical="center" wrapText="1"/>
    </xf>
    <xf numFmtId="49" fontId="26" fillId="0" borderId="9" xfId="904" applyNumberFormat="1" applyFont="1" applyFill="1" applyBorder="1" applyAlignment="1" applyProtection="1">
      <alignment horizontal="center" vertical="center" wrapText="1"/>
    </xf>
    <xf numFmtId="49" fontId="26" fillId="0" borderId="10" xfId="904" applyNumberFormat="1" applyFont="1" applyFill="1" applyBorder="1" applyAlignment="1" applyProtection="1">
      <alignment horizontal="center" vertical="center" wrapText="1"/>
    </xf>
    <xf numFmtId="198" fontId="27" fillId="0" borderId="0" xfId="895" applyNumberFormat="1" applyAlignment="1">
      <alignment horizontal="right" vertical="center"/>
    </xf>
    <xf numFmtId="0" fontId="27" fillId="0" borderId="0" xfId="697" applyFill="1" applyAlignment="1"/>
    <xf numFmtId="0" fontId="27" fillId="0" borderId="0" xfId="697" applyAlignment="1"/>
    <xf numFmtId="0" fontId="2" fillId="0" borderId="0" xfId="697" applyNumberFormat="1" applyFont="1" applyFill="1" applyAlignment="1" applyProtection="1">
      <alignment horizontal="center" vertical="center" wrapText="1"/>
    </xf>
    <xf numFmtId="0" fontId="24" fillId="0" borderId="0" xfId="697" applyFont="1" applyFill="1" applyAlignment="1" applyProtection="1">
      <alignment horizontal="left" vertical="center"/>
    </xf>
    <xf numFmtId="195" fontId="24" fillId="0" borderId="0" xfId="697" applyNumberFormat="1" applyFont="1" applyFill="1" applyAlignment="1" applyProtection="1">
      <alignment horizontal="right"/>
    </xf>
    <xf numFmtId="0" fontId="30" fillId="0" borderId="0" xfId="697" applyFont="1" applyFill="1" applyAlignment="1">
      <alignment vertical="center"/>
    </xf>
    <xf numFmtId="0" fontId="24" fillId="0" borderId="0" xfId="697" applyFont="1" applyFill="1" applyAlignment="1">
      <alignment horizontal="right" vertical="center"/>
    </xf>
    <xf numFmtId="0" fontId="26" fillId="0" borderId="1" xfId="697" applyNumberFormat="1" applyFont="1" applyFill="1" applyBorder="1" applyAlignment="1" applyProtection="1">
      <alignment horizontal="center" vertical="center"/>
    </xf>
    <xf numFmtId="49" fontId="26" fillId="0" borderId="1" xfId="427" applyNumberFormat="1" applyFont="1" applyFill="1" applyBorder="1" applyAlignment="1" applyProtection="1">
      <alignment vertical="center"/>
    </xf>
    <xf numFmtId="198" fontId="26" fillId="0" borderId="1" xfId="867" applyNumberFormat="1" applyFont="1" applyFill="1" applyBorder="1" applyAlignment="1">
      <alignment horizontal="center" vertical="center" wrapText="1"/>
    </xf>
    <xf numFmtId="49" fontId="24" fillId="0" borderId="1" xfId="427" applyNumberFormat="1" applyFont="1" applyFill="1" applyBorder="1" applyAlignment="1" applyProtection="1">
      <alignment vertical="center"/>
    </xf>
    <xf numFmtId="198" fontId="24" fillId="0" borderId="1" xfId="867" applyNumberFormat="1" applyFont="1" applyFill="1" applyBorder="1" applyAlignment="1">
      <alignment horizontal="right" vertical="center" wrapText="1"/>
    </xf>
    <xf numFmtId="199" fontId="24" fillId="0" borderId="1" xfId="3" applyNumberFormat="1" applyFont="1" applyFill="1" applyBorder="1" applyAlignment="1" applyProtection="1">
      <alignment horizontal="right" vertical="center" wrapText="1"/>
    </xf>
    <xf numFmtId="49" fontId="26" fillId="0" borderId="1" xfId="427" applyNumberFormat="1" applyFont="1" applyFill="1" applyBorder="1" applyAlignment="1" applyProtection="1">
      <alignment vertical="center" wrapText="1"/>
    </xf>
    <xf numFmtId="198" fontId="26" fillId="0" borderId="1" xfId="867" applyNumberFormat="1" applyFont="1" applyFill="1" applyBorder="1" applyAlignment="1">
      <alignment horizontal="right" vertical="center" wrapText="1"/>
    </xf>
    <xf numFmtId="199" fontId="26" fillId="0" borderId="1" xfId="3" applyNumberFormat="1" applyFont="1" applyFill="1" applyBorder="1" applyAlignment="1" applyProtection="1">
      <alignment horizontal="right" vertical="center" wrapText="1"/>
    </xf>
    <xf numFmtId="198" fontId="24" fillId="0" borderId="1" xfId="1" applyNumberFormat="1" applyFont="1" applyFill="1" applyBorder="1" applyAlignment="1">
      <alignment horizontal="right" vertical="center" wrapText="1"/>
    </xf>
    <xf numFmtId="199" fontId="24" fillId="0" borderId="1" xfId="3" applyNumberFormat="1" applyFont="1" applyFill="1" applyBorder="1" applyAlignment="1">
      <alignment horizontal="right" vertical="center" wrapText="1"/>
    </xf>
    <xf numFmtId="201" fontId="27" fillId="0" borderId="1" xfId="0" applyNumberFormat="1" applyFont="1" applyFill="1" applyBorder="1" applyAlignment="1">
      <alignment horizontal="right" vertical="center"/>
    </xf>
    <xf numFmtId="199" fontId="24" fillId="2" borderId="1" xfId="3" applyNumberFormat="1" applyFont="1" applyFill="1" applyBorder="1" applyAlignment="1" applyProtection="1">
      <alignment horizontal="right" vertical="center" wrapText="1"/>
    </xf>
    <xf numFmtId="198" fontId="27" fillId="0" borderId="0" xfId="697" applyNumberFormat="1" applyAlignment="1"/>
    <xf numFmtId="0" fontId="27" fillId="0" borderId="0" xfId="766" applyFill="1" applyAlignment="1"/>
    <xf numFmtId="0" fontId="27" fillId="0" borderId="0" xfId="766" applyAlignment="1"/>
    <xf numFmtId="0" fontId="31" fillId="0" borderId="0" xfId="766" applyNumberFormat="1" applyFont="1" applyFill="1" applyAlignment="1" applyProtection="1">
      <alignment horizontal="center" vertical="center" wrapText="1"/>
    </xf>
    <xf numFmtId="0" fontId="12" fillId="0" borderId="0" xfId="710" applyFont="1" applyAlignment="1" applyProtection="1">
      <alignment horizontal="left" vertical="center"/>
    </xf>
    <xf numFmtId="0" fontId="29" fillId="0" borderId="0" xfId="710" applyFont="1" applyAlignment="1"/>
    <xf numFmtId="202" fontId="29" fillId="0" borderId="0" xfId="710" applyNumberFormat="1" applyFont="1" applyAlignment="1"/>
    <xf numFmtId="196" fontId="32" fillId="0" borderId="0" xfId="710" applyNumberFormat="1" applyFont="1" applyFill="1" applyBorder="1" applyAlignment="1" applyProtection="1">
      <alignment horizontal="right" vertical="center"/>
    </xf>
    <xf numFmtId="0" fontId="27" fillId="0" borderId="0" xfId="766" applyAlignment="1">
      <alignment horizontal="center" vertical="center"/>
    </xf>
    <xf numFmtId="0" fontId="33" fillId="0" borderId="0" xfId="554" applyFont="1" applyAlignment="1">
      <alignment horizontal="center" vertical="center"/>
    </xf>
    <xf numFmtId="199" fontId="24" fillId="0" borderId="1" xfId="569" applyNumberFormat="1" applyFont="1" applyFill="1" applyBorder="1" applyAlignment="1" applyProtection="1">
      <alignment horizontal="right" vertical="center" wrapText="1"/>
    </xf>
    <xf numFmtId="49" fontId="26" fillId="0" borderId="1" xfId="824" applyNumberFormat="1" applyFont="1" applyFill="1" applyBorder="1" applyAlignment="1" applyProtection="1">
      <alignment horizontal="left" vertical="center" wrapText="1"/>
    </xf>
    <xf numFmtId="199" fontId="26" fillId="0" borderId="1" xfId="569" applyNumberFormat="1" applyFont="1" applyFill="1" applyBorder="1" applyAlignment="1" applyProtection="1">
      <alignment horizontal="right" vertical="center" wrapText="1"/>
    </xf>
    <xf numFmtId="198" fontId="32" fillId="0" borderId="1" xfId="1" applyNumberFormat="1" applyFont="1" applyFill="1" applyBorder="1" applyAlignment="1" applyProtection="1">
      <alignment vertical="center" wrapText="1"/>
    </xf>
    <xf numFmtId="49" fontId="26" fillId="0" borderId="1" xfId="904" applyNumberFormat="1" applyFont="1" applyFill="1" applyBorder="1" applyAlignment="1" applyProtection="1">
      <alignment horizontal="left" vertical="center" wrapText="1"/>
    </xf>
    <xf numFmtId="198" fontId="27" fillId="0" borderId="0" xfId="766" applyNumberFormat="1" applyAlignment="1"/>
    <xf numFmtId="0" fontId="27" fillId="0" borderId="0" xfId="766" applyAlignment="1">
      <alignment vertical="center"/>
    </xf>
    <xf numFmtId="0" fontId="24" fillId="0" borderId="0" xfId="766" applyFont="1" applyFill="1" applyAlignment="1" applyProtection="1">
      <alignment horizontal="left" vertical="center"/>
    </xf>
    <xf numFmtId="4" fontId="24" fillId="0" borderId="0" xfId="766" applyNumberFormat="1" applyFont="1" applyFill="1" applyAlignment="1" applyProtection="1">
      <alignment horizontal="right" vertical="center"/>
    </xf>
    <xf numFmtId="202" fontId="30" fillId="0" borderId="0" xfId="766" applyNumberFormat="1" applyFont="1" applyFill="1" applyAlignment="1">
      <alignment vertical="center"/>
    </xf>
    <xf numFmtId="0" fontId="24" fillId="0" borderId="0" xfId="766" applyFont="1" applyFill="1" applyAlignment="1">
      <alignment horizontal="right" vertical="center"/>
    </xf>
    <xf numFmtId="0" fontId="26" fillId="0" borderId="1" xfId="918" applyNumberFormat="1" applyFont="1" applyFill="1" applyBorder="1" applyAlignment="1" applyProtection="1">
      <alignment horizontal="center" vertical="center"/>
    </xf>
    <xf numFmtId="49" fontId="26" fillId="0" borderId="1" xfId="920" applyNumberFormat="1" applyFont="1" applyFill="1" applyBorder="1" applyAlignment="1" applyProtection="1">
      <alignment vertical="center"/>
    </xf>
    <xf numFmtId="198" fontId="26" fillId="0" borderId="1" xfId="120" applyNumberFormat="1" applyFont="1" applyBorder="1" applyAlignment="1">
      <alignment horizontal="center" vertical="center" wrapText="1"/>
    </xf>
    <xf numFmtId="198" fontId="26" fillId="0" borderId="1" xfId="867" applyNumberFormat="1" applyFont="1" applyBorder="1" applyAlignment="1">
      <alignment horizontal="center" vertical="center" wrapText="1"/>
    </xf>
    <xf numFmtId="199" fontId="26" fillId="0" borderId="1" xfId="3" applyNumberFormat="1" applyFont="1" applyFill="1" applyBorder="1" applyAlignment="1">
      <alignment horizontal="center" vertical="center" wrapText="1"/>
    </xf>
    <xf numFmtId="0" fontId="33" fillId="0" borderId="0" xfId="554" applyFont="1">
      <alignment vertical="center"/>
    </xf>
    <xf numFmtId="49" fontId="24" fillId="0" borderId="1" xfId="920" applyNumberFormat="1" applyFont="1" applyFill="1" applyBorder="1" applyAlignment="1" applyProtection="1">
      <alignment vertical="center"/>
    </xf>
    <xf numFmtId="198" fontId="24" fillId="0" borderId="1" xfId="120" applyNumberFormat="1" applyFont="1" applyBorder="1" applyAlignment="1">
      <alignment horizontal="right" vertical="center" wrapText="1"/>
    </xf>
    <xf numFmtId="198" fontId="24" fillId="0" borderId="1" xfId="867" applyNumberFormat="1" applyFont="1" applyBorder="1" applyAlignment="1">
      <alignment horizontal="right" vertical="center" wrapText="1"/>
    </xf>
    <xf numFmtId="198" fontId="26" fillId="0" borderId="1" xfId="120" applyNumberFormat="1" applyFont="1" applyBorder="1" applyAlignment="1">
      <alignment horizontal="right" vertical="center" wrapText="1"/>
    </xf>
    <xf numFmtId="198" fontId="26" fillId="0" borderId="1" xfId="867" applyNumberFormat="1" applyFont="1" applyBorder="1" applyAlignment="1">
      <alignment horizontal="right" vertical="center" wrapText="1"/>
    </xf>
    <xf numFmtId="198" fontId="26" fillId="0" borderId="1" xfId="120" applyNumberFormat="1" applyFont="1" applyFill="1" applyBorder="1" applyAlignment="1">
      <alignment horizontal="right" vertical="center" wrapText="1"/>
    </xf>
    <xf numFmtId="198" fontId="24" fillId="2" borderId="1" xfId="867" applyNumberFormat="1" applyFont="1" applyFill="1" applyBorder="1" applyAlignment="1">
      <alignment horizontal="right" vertical="center" wrapText="1"/>
    </xf>
    <xf numFmtId="49" fontId="26" fillId="0" borderId="1" xfId="904" applyNumberFormat="1" applyFont="1" applyFill="1" applyBorder="1" applyAlignment="1" applyProtection="1">
      <alignment vertical="center"/>
    </xf>
    <xf numFmtId="0" fontId="27" fillId="0" borderId="0" xfId="998">
      <alignment vertical="center"/>
    </xf>
    <xf numFmtId="0" fontId="7" fillId="0" borderId="0" xfId="998" applyFont="1" applyAlignment="1">
      <alignment horizontal="center" vertical="center" wrapText="1"/>
    </xf>
    <xf numFmtId="0" fontId="27" fillId="0" borderId="0" xfId="998" applyFill="1">
      <alignment vertical="center"/>
    </xf>
    <xf numFmtId="0" fontId="1" fillId="0" borderId="0" xfId="0" applyFont="1" applyFill="1" applyAlignment="1">
      <alignment vertical="center"/>
    </xf>
    <xf numFmtId="0" fontId="34" fillId="0" borderId="0" xfId="659" applyFont="1" applyAlignment="1">
      <alignment horizontal="center" vertical="center" shrinkToFit="1"/>
    </xf>
    <xf numFmtId="0" fontId="10" fillId="0" borderId="0" xfId="659" applyFont="1" applyAlignment="1">
      <alignment horizontal="center" vertical="center" shrinkToFit="1"/>
    </xf>
    <xf numFmtId="0" fontId="12" fillId="0" borderId="0" xfId="659" applyFont="1" applyBorder="1" applyAlignment="1">
      <alignment horizontal="left" vertical="center" wrapText="1"/>
    </xf>
    <xf numFmtId="0" fontId="12" fillId="0" borderId="0" xfId="0" applyFont="1" applyFill="1" applyAlignment="1">
      <alignment horizontal="right"/>
    </xf>
    <xf numFmtId="0" fontId="26" fillId="0" borderId="1" xfId="1074" applyFont="1" applyBorder="1" applyAlignment="1">
      <alignment horizontal="center" vertical="center"/>
    </xf>
    <xf numFmtId="49" fontId="24" fillId="0" borderId="1" xfId="0" applyNumberFormat="1" applyFont="1" applyFill="1" applyBorder="1" applyAlignment="1" applyProtection="1">
      <alignment horizontal="center" vertical="center" wrapText="1"/>
    </xf>
    <xf numFmtId="49" fontId="26" fillId="0" borderId="1" xfId="0" applyNumberFormat="1" applyFont="1" applyFill="1" applyBorder="1" applyAlignment="1" applyProtection="1">
      <alignment vertical="center" wrapText="1"/>
    </xf>
    <xf numFmtId="198" fontId="24" fillId="0" borderId="1" xfId="1" applyNumberFormat="1" applyFont="1" applyBorder="1" applyAlignment="1">
      <alignment horizontal="right" vertical="center" wrapText="1"/>
    </xf>
    <xf numFmtId="0" fontId="24" fillId="0" borderId="1" xfId="648"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8"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0" fillId="0" borderId="0" xfId="628" applyFont="1" applyFill="1" applyAlignment="1">
      <alignment horizontal="center" vertical="center" shrinkToFit="1"/>
    </xf>
    <xf numFmtId="0" fontId="12" fillId="0" borderId="0" xfId="628" applyFont="1" applyFill="1" applyAlignment="1">
      <alignment horizontal="left" vertical="center" wrapText="1"/>
    </xf>
    <xf numFmtId="197" fontId="24" fillId="0" borderId="0" xfId="1072" applyNumberFormat="1" applyFont="1" applyFill="1" applyBorder="1" applyAlignment="1">
      <alignment horizontal="right" vertical="center"/>
    </xf>
    <xf numFmtId="0" fontId="26" fillId="0" borderId="1" xfId="1072" applyFont="1" applyFill="1" applyBorder="1" applyAlignment="1">
      <alignment horizontal="center" vertical="center"/>
    </xf>
    <xf numFmtId="197" fontId="26" fillId="0" borderId="1" xfId="998" applyNumberFormat="1" applyFont="1" applyFill="1" applyBorder="1" applyAlignment="1">
      <alignment horizontal="center" vertical="center" wrapText="1"/>
    </xf>
    <xf numFmtId="198" fontId="26" fillId="0" borderId="1" xfId="998" applyNumberFormat="1" applyFont="1" applyFill="1" applyBorder="1" applyAlignment="1">
      <alignment horizontal="right" vertical="center" wrapText="1"/>
    </xf>
    <xf numFmtId="199" fontId="26" fillId="0" borderId="1" xfId="3" applyNumberFormat="1" applyFont="1" applyFill="1" applyBorder="1" applyAlignment="1">
      <alignment horizontal="right" vertical="center" wrapText="1"/>
    </xf>
    <xf numFmtId="198" fontId="24" fillId="0" borderId="1" xfId="998" applyNumberFormat="1" applyFont="1" applyFill="1" applyBorder="1" applyAlignment="1">
      <alignment horizontal="right" vertical="center" wrapText="1"/>
    </xf>
    <xf numFmtId="199" fontId="24" fillId="0" borderId="1" xfId="998" applyNumberFormat="1" applyFont="1" applyFill="1" applyBorder="1" applyAlignment="1">
      <alignment horizontal="right" vertical="center" wrapText="1"/>
    </xf>
    <xf numFmtId="199" fontId="24" fillId="0" borderId="1" xfId="998" applyNumberFormat="1" applyFont="1" applyBorder="1" applyAlignment="1">
      <alignment horizontal="right" vertical="center" wrapText="1"/>
    </xf>
    <xf numFmtId="10" fontId="26" fillId="0" borderId="1" xfId="998" applyNumberFormat="1" applyFont="1" applyFill="1" applyBorder="1" applyAlignment="1">
      <alignment horizontal="right" vertical="center" wrapText="1"/>
    </xf>
    <xf numFmtId="199" fontId="26" fillId="0" borderId="1" xfId="998" applyNumberFormat="1" applyFont="1" applyBorder="1" applyAlignment="1">
      <alignment horizontal="right" vertical="center" wrapText="1"/>
    </xf>
    <xf numFmtId="49" fontId="24" fillId="0" borderId="1" xfId="0" applyNumberFormat="1" applyFont="1" applyFill="1" applyBorder="1" applyAlignment="1" applyProtection="1">
      <alignment vertical="center" wrapText="1"/>
    </xf>
    <xf numFmtId="0" fontId="26" fillId="0" borderId="1" xfId="998" applyFont="1" applyFill="1" applyBorder="1" applyAlignment="1">
      <alignment horizontal="distributed" vertical="center" wrapText="1"/>
    </xf>
    <xf numFmtId="0" fontId="26" fillId="0" borderId="1" xfId="648" applyNumberFormat="1" applyFont="1" applyFill="1" applyBorder="1" applyAlignment="1">
      <alignment horizontal="left" vertical="center" wrapText="1"/>
    </xf>
    <xf numFmtId="199" fontId="26" fillId="0" borderId="1" xfId="998" applyNumberFormat="1" applyFont="1" applyFill="1" applyBorder="1" applyAlignment="1">
      <alignment horizontal="right" vertical="center" wrapText="1"/>
    </xf>
    <xf numFmtId="0" fontId="24" fillId="0" borderId="1" xfId="648" applyNumberFormat="1" applyFont="1" applyFill="1" applyBorder="1" applyAlignment="1">
      <alignment horizontal="left" vertical="center" wrapText="1" indent="1"/>
    </xf>
    <xf numFmtId="198" fontId="12" fillId="0" borderId="1" xfId="0" applyNumberFormat="1" applyFont="1" applyFill="1" applyBorder="1" applyAlignment="1">
      <alignment horizontal="right" vertical="center" wrapText="1"/>
    </xf>
    <xf numFmtId="0" fontId="26" fillId="0" borderId="1" xfId="998" applyFont="1" applyFill="1" applyBorder="1" applyAlignment="1">
      <alignment horizontal="left" vertical="center" wrapText="1"/>
    </xf>
    <xf numFmtId="198" fontId="11" fillId="0" borderId="1" xfId="0" applyNumberFormat="1" applyFont="1" applyFill="1" applyBorder="1" applyAlignment="1">
      <alignment horizontal="right" vertical="center" wrapText="1"/>
    </xf>
    <xf numFmtId="41" fontId="0" fillId="0" borderId="0" xfId="0" applyNumberFormat="1" applyAlignment="1"/>
    <xf numFmtId="198" fontId="0" fillId="0" borderId="0" xfId="0" applyNumberFormat="1" applyAlignment="1"/>
    <xf numFmtId="0" fontId="27" fillId="0" borderId="0" xfId="648" applyAlignment="1"/>
    <xf numFmtId="0" fontId="35" fillId="3" borderId="0" xfId="648" applyFont="1" applyFill="1" applyAlignment="1"/>
    <xf numFmtId="0" fontId="10" fillId="0" borderId="0" xfId="628" applyFont="1" applyAlignment="1">
      <alignment horizontal="center" vertical="center" shrinkToFit="1"/>
    </xf>
    <xf numFmtId="0" fontId="36" fillId="3" borderId="0" xfId="628" applyFont="1" applyFill="1" applyAlignment="1">
      <alignment horizontal="center" vertical="center" shrinkToFit="1"/>
    </xf>
    <xf numFmtId="0" fontId="12" fillId="0" borderId="0" xfId="628" applyFont="1" applyAlignment="1">
      <alignment horizontal="left" vertical="center" wrapText="1"/>
    </xf>
    <xf numFmtId="0" fontId="37" fillId="0" borderId="0" xfId="628" applyFont="1" applyFill="1" applyAlignment="1">
      <alignment horizontal="left" vertical="center" wrapText="1"/>
    </xf>
    <xf numFmtId="0" fontId="24" fillId="0" borderId="0" xfId="648" applyFont="1" applyAlignment="1">
      <alignment horizontal="right" vertical="center"/>
    </xf>
    <xf numFmtId="0" fontId="26" fillId="0" borderId="1" xfId="648" applyFont="1" applyFill="1" applyBorder="1" applyAlignment="1">
      <alignment horizontal="center" vertical="center" wrapText="1"/>
    </xf>
    <xf numFmtId="10" fontId="26" fillId="0" borderId="1" xfId="3" applyNumberFormat="1" applyFont="1" applyFill="1" applyBorder="1" applyAlignment="1">
      <alignment horizontal="right" vertical="center" wrapText="1"/>
    </xf>
    <xf numFmtId="0" fontId="32" fillId="0" borderId="1" xfId="0" applyFont="1" applyFill="1" applyBorder="1" applyAlignment="1" applyProtection="1">
      <alignment horizontal="right" vertical="center"/>
      <protection locked="0"/>
    </xf>
    <xf numFmtId="199" fontId="11" fillId="0" borderId="1" xfId="628" applyNumberFormat="1" applyFont="1" applyFill="1" applyBorder="1" applyAlignment="1">
      <alignment horizontal="right" vertical="center" wrapText="1"/>
    </xf>
    <xf numFmtId="199" fontId="12" fillId="0" borderId="1" xfId="0" applyNumberFormat="1" applyFont="1" applyFill="1" applyBorder="1" applyAlignment="1">
      <alignment horizontal="right" vertical="center" wrapText="1"/>
    </xf>
    <xf numFmtId="0" fontId="32" fillId="0" borderId="1" xfId="0" applyNumberFormat="1" applyFont="1" applyFill="1" applyBorder="1" applyAlignment="1" applyProtection="1">
      <alignment horizontal="right" vertical="center"/>
    </xf>
    <xf numFmtId="199" fontId="12" fillId="0" borderId="1" xfId="628" applyNumberFormat="1" applyFont="1" applyFill="1" applyBorder="1" applyAlignment="1">
      <alignment horizontal="right" vertical="center" wrapText="1"/>
    </xf>
    <xf numFmtId="3" fontId="32" fillId="0" borderId="1" xfId="0" applyNumberFormat="1" applyFont="1" applyFill="1" applyBorder="1" applyAlignment="1" applyProtection="1">
      <alignment horizontal="right" vertical="center" wrapText="1"/>
      <protection locked="0"/>
    </xf>
    <xf numFmtId="4" fontId="38" fillId="0" borderId="1" xfId="1334" applyNumberFormat="1" applyFont="1" applyFill="1" applyBorder="1" applyAlignment="1" applyProtection="1">
      <alignment horizontal="right" vertical="center"/>
    </xf>
    <xf numFmtId="4" fontId="39" fillId="0" borderId="1" xfId="1334" applyNumberFormat="1" applyFont="1" applyFill="1" applyBorder="1" applyAlignment="1" applyProtection="1">
      <alignment horizontal="right" vertical="center"/>
    </xf>
    <xf numFmtId="198" fontId="26" fillId="0" borderId="1" xfId="628" applyNumberFormat="1" applyFont="1" applyFill="1" applyBorder="1" applyAlignment="1">
      <alignment horizontal="right" vertical="center" wrapText="1"/>
    </xf>
    <xf numFmtId="198" fontId="24" fillId="0" borderId="1" xfId="628" applyNumberFormat="1" applyFont="1" applyFill="1" applyBorder="1" applyAlignment="1">
      <alignment horizontal="right" vertical="center" wrapText="1"/>
    </xf>
    <xf numFmtId="198" fontId="24" fillId="0" borderId="1" xfId="965" applyNumberFormat="1" applyFont="1" applyFill="1" applyBorder="1" applyAlignment="1">
      <alignment horizontal="right" vertical="center" wrapText="1"/>
    </xf>
    <xf numFmtId="198" fontId="26" fillId="0" borderId="1" xfId="965" applyNumberFormat="1" applyFont="1" applyFill="1" applyBorder="1" applyAlignment="1">
      <alignment horizontal="right" vertical="center" wrapText="1"/>
    </xf>
    <xf numFmtId="199" fontId="11" fillId="0" borderId="1" xfId="0" applyNumberFormat="1" applyFont="1" applyFill="1" applyBorder="1" applyAlignment="1">
      <alignment horizontal="right" vertical="center" wrapText="1"/>
    </xf>
    <xf numFmtId="0" fontId="11" fillId="0" borderId="1" xfId="0" applyFont="1" applyFill="1" applyBorder="1" applyAlignment="1">
      <alignment horizontal="distributed" vertical="center" wrapText="1"/>
    </xf>
    <xf numFmtId="49" fontId="26" fillId="0" borderId="1" xfId="0" applyNumberFormat="1" applyFont="1" applyFill="1" applyBorder="1" applyAlignment="1" applyProtection="1">
      <alignment horizontal="center" vertical="center" wrapText="1"/>
    </xf>
    <xf numFmtId="49" fontId="26" fillId="0" borderId="1" xfId="0" applyNumberFormat="1" applyFont="1" applyFill="1" applyBorder="1" applyAlignment="1" applyProtection="1">
      <alignment horizontal="left" vertical="center" wrapText="1"/>
    </xf>
    <xf numFmtId="198" fontId="26" fillId="0" borderId="1" xfId="0" applyNumberFormat="1" applyFont="1" applyFill="1" applyBorder="1" applyAlignment="1">
      <alignment horizontal="right" vertical="center" wrapText="1"/>
    </xf>
    <xf numFmtId="41" fontId="27" fillId="0" borderId="0" xfId="648" applyNumberFormat="1" applyAlignment="1"/>
    <xf numFmtId="198" fontId="27" fillId="0" borderId="0" xfId="648" applyNumberFormat="1" applyAlignment="1"/>
    <xf numFmtId="0" fontId="24" fillId="0" borderId="0" xfId="648" applyFont="1" applyAlignment="1"/>
    <xf numFmtId="0" fontId="27" fillId="0" borderId="0" xfId="648" applyFill="1" applyAlignment="1"/>
    <xf numFmtId="0" fontId="10" fillId="2" borderId="0" xfId="628" applyFont="1" applyFill="1" applyAlignment="1">
      <alignment horizontal="center" vertical="center" shrinkToFit="1"/>
    </xf>
    <xf numFmtId="0" fontId="12" fillId="2" borderId="0" xfId="628" applyFont="1" applyFill="1" applyAlignment="1">
      <alignment horizontal="left" vertical="center" wrapText="1"/>
    </xf>
    <xf numFmtId="0" fontId="24" fillId="2" borderId="0" xfId="648" applyFont="1" applyFill="1" applyAlignment="1">
      <alignment horizontal="right" vertical="center"/>
    </xf>
    <xf numFmtId="0" fontId="26" fillId="0" borderId="1" xfId="1072" applyFont="1" applyFill="1" applyBorder="1" applyAlignment="1">
      <alignment horizontal="distributed" vertical="center" wrapText="1" indent="3"/>
    </xf>
    <xf numFmtId="41" fontId="11" fillId="0" borderId="1" xfId="0" applyNumberFormat="1" applyFont="1" applyFill="1" applyBorder="1" applyAlignment="1">
      <alignment horizontal="right" vertical="center" wrapText="1"/>
    </xf>
    <xf numFmtId="41" fontId="24" fillId="0" borderId="1" xfId="998" applyNumberFormat="1" applyFont="1" applyFill="1" applyBorder="1" applyAlignment="1">
      <alignment horizontal="right" vertical="center" wrapText="1"/>
    </xf>
    <xf numFmtId="41" fontId="24" fillId="0" borderId="1" xfId="998" applyNumberFormat="1" applyFont="1" applyBorder="1" applyAlignment="1">
      <alignment horizontal="right" vertical="center" wrapText="1"/>
    </xf>
    <xf numFmtId="199" fontId="12" fillId="0" borderId="1" xfId="0" applyNumberFormat="1" applyFont="1" applyBorder="1" applyAlignment="1">
      <alignment horizontal="right" vertical="center" wrapText="1"/>
    </xf>
    <xf numFmtId="41" fontId="26" fillId="0" borderId="1" xfId="998" applyNumberFormat="1" applyFont="1" applyFill="1" applyBorder="1" applyAlignment="1">
      <alignment horizontal="right" vertical="center" wrapText="1"/>
    </xf>
    <xf numFmtId="0" fontId="24" fillId="0" borderId="1" xfId="892" applyNumberFormat="1" applyFont="1" applyFill="1" applyBorder="1" applyAlignment="1">
      <alignment horizontal="left" vertical="center" wrapText="1"/>
    </xf>
    <xf numFmtId="0" fontId="26" fillId="0" borderId="1" xfId="1072" applyFont="1" applyFill="1" applyBorder="1" applyAlignment="1">
      <alignment horizontal="left" vertical="center" wrapText="1"/>
    </xf>
    <xf numFmtId="0" fontId="24" fillId="0" borderId="1" xfId="892" applyNumberFormat="1" applyFont="1" applyFill="1" applyBorder="1" applyAlignment="1">
      <alignment horizontal="left" vertical="center" wrapText="1" indent="2"/>
    </xf>
    <xf numFmtId="199" fontId="11" fillId="0" borderId="1" xfId="0" applyNumberFormat="1" applyFont="1" applyBorder="1" applyAlignment="1">
      <alignment horizontal="right" vertical="center" wrapText="1"/>
    </xf>
    <xf numFmtId="0" fontId="24" fillId="0" borderId="1" xfId="892" applyNumberFormat="1" applyFont="1" applyFill="1" applyBorder="1" applyAlignment="1">
      <alignment horizontal="left" vertical="center" wrapText="1" indent="1"/>
    </xf>
    <xf numFmtId="0" fontId="26" fillId="0" borderId="1" xfId="892" applyNumberFormat="1" applyFont="1" applyFill="1" applyBorder="1" applyAlignment="1">
      <alignment horizontal="left" vertical="center" wrapText="1"/>
    </xf>
    <xf numFmtId="41" fontId="27" fillId="0" borderId="0" xfId="648" applyNumberFormat="1" applyFill="1" applyAlignment="1"/>
    <xf numFmtId="196" fontId="24" fillId="0" borderId="0" xfId="895" applyNumberFormat="1" applyFont="1" applyFill="1" applyBorder="1" applyAlignment="1" applyProtection="1">
      <alignment horizontal="left" vertical="center"/>
    </xf>
    <xf numFmtId="0" fontId="24" fillId="0" borderId="0" xfId="648" applyFont="1" applyFill="1" applyBorder="1" applyAlignment="1">
      <alignment vertical="center"/>
    </xf>
    <xf numFmtId="0" fontId="24" fillId="0" borderId="0" xfId="648" applyFont="1" applyFill="1" applyAlignment="1">
      <alignment vertical="center"/>
    </xf>
    <xf numFmtId="196" fontId="29" fillId="0" borderId="0" xfId="895" applyNumberFormat="1" applyFont="1" applyFill="1" applyBorder="1" applyAlignment="1" applyProtection="1">
      <alignment horizontal="right" vertical="center"/>
    </xf>
    <xf numFmtId="41" fontId="26" fillId="0" borderId="1" xfId="965" applyNumberFormat="1" applyFont="1" applyFill="1" applyBorder="1" applyAlignment="1">
      <alignment horizontal="right" vertical="center" wrapText="1"/>
    </xf>
    <xf numFmtId="41" fontId="24" fillId="0" borderId="1" xfId="965" applyNumberFormat="1" applyFont="1" applyFill="1" applyBorder="1" applyAlignment="1">
      <alignment horizontal="right" vertical="center" wrapText="1"/>
    </xf>
    <xf numFmtId="41" fontId="40" fillId="0" borderId="1" xfId="0" applyNumberFormat="1" applyFont="1" applyFill="1" applyBorder="1" applyAlignment="1">
      <alignment horizontal="right" vertical="center" wrapText="1"/>
    </xf>
    <xf numFmtId="41" fontId="32" fillId="0" borderId="1" xfId="0" applyNumberFormat="1" applyFont="1" applyFill="1" applyBorder="1" applyAlignment="1">
      <alignment horizontal="right" vertical="center" wrapText="1"/>
    </xf>
    <xf numFmtId="41" fontId="24" fillId="0" borderId="1" xfId="0" applyNumberFormat="1" applyFont="1" applyFill="1" applyBorder="1" applyAlignment="1" applyProtection="1">
      <alignment horizontal="right" vertical="center" wrapText="1"/>
    </xf>
    <xf numFmtId="41" fontId="12" fillId="0" borderId="1" xfId="0" applyNumberFormat="1" applyFont="1" applyFill="1" applyBorder="1" applyAlignment="1">
      <alignment horizontal="right" vertical="center" wrapText="1"/>
    </xf>
    <xf numFmtId="41" fontId="24" fillId="0" borderId="1" xfId="628" applyNumberFormat="1" applyFont="1" applyFill="1" applyBorder="1" applyAlignment="1">
      <alignment horizontal="right" vertical="center" wrapText="1"/>
    </xf>
    <xf numFmtId="41" fontId="26" fillId="0" borderId="1" xfId="0" applyNumberFormat="1" applyFont="1" applyFill="1" applyBorder="1" applyAlignment="1" applyProtection="1">
      <alignment horizontal="right" vertical="center" wrapText="1"/>
    </xf>
    <xf numFmtId="41" fontId="26" fillId="0" borderId="1" xfId="628" applyNumberFormat="1" applyFont="1" applyFill="1" applyBorder="1" applyAlignment="1">
      <alignment horizontal="right" vertical="center" wrapText="1"/>
    </xf>
    <xf numFmtId="0" fontId="11" fillId="0" borderId="1" xfId="0" applyFont="1" applyBorder="1" applyAlignment="1">
      <alignment horizontal="distributed" vertical="center" wrapText="1"/>
    </xf>
    <xf numFmtId="0" fontId="41" fillId="0" borderId="0" xfId="0" applyFont="1" applyAlignment="1"/>
    <xf numFmtId="0" fontId="0" fillId="0" borderId="0" xfId="0" applyFill="1" applyAlignment="1"/>
    <xf numFmtId="0" fontId="42" fillId="0" borderId="0" xfId="904" applyFont="1" applyFill="1" applyAlignment="1">
      <alignment horizontal="center" vertical="center"/>
    </xf>
    <xf numFmtId="0" fontId="41" fillId="0" borderId="0" xfId="0" applyFont="1" applyFill="1" applyAlignment="1"/>
    <xf numFmtId="0" fontId="12" fillId="0" borderId="0" xfId="904" applyFont="1" applyFill="1" applyAlignment="1">
      <alignment horizontal="left" vertical="center"/>
    </xf>
    <xf numFmtId="0" fontId="12" fillId="0" borderId="0" xfId="0" applyFont="1" applyFill="1" applyAlignment="1">
      <alignment vertical="center"/>
    </xf>
    <xf numFmtId="0" fontId="12" fillId="0" borderId="0" xfId="904" applyFont="1" applyFill="1" applyAlignment="1">
      <alignment horizontal="right" vertical="center"/>
    </xf>
    <xf numFmtId="198" fontId="27" fillId="0" borderId="0" xfId="648" applyNumberFormat="1" applyFont="1" applyFill="1" applyAlignment="1">
      <alignment horizontal="center" vertical="center" wrapText="1"/>
    </xf>
    <xf numFmtId="0" fontId="12" fillId="0" borderId="1" xfId="0" applyFont="1" applyFill="1" applyBorder="1" applyAlignment="1">
      <alignment horizontal="left" vertical="center" wrapText="1"/>
    </xf>
    <xf numFmtId="198" fontId="24" fillId="0" borderId="1" xfId="0" applyNumberFormat="1" applyFont="1" applyFill="1" applyBorder="1" applyAlignment="1">
      <alignment vertical="center" wrapText="1"/>
    </xf>
    <xf numFmtId="199" fontId="24" fillId="0" borderId="1" xfId="3" applyNumberFormat="1" applyFont="1" applyFill="1" applyBorder="1" applyAlignment="1">
      <alignment vertical="center" wrapText="1"/>
    </xf>
    <xf numFmtId="0" fontId="33" fillId="0" borderId="0" xfId="554" applyFont="1" applyFill="1" applyAlignment="1">
      <alignment horizontal="center" vertical="center"/>
    </xf>
    <xf numFmtId="0" fontId="12" fillId="0" borderId="1" xfId="0" applyFont="1" applyBorder="1" applyAlignment="1">
      <alignment horizontal="left" vertical="center" wrapText="1"/>
    </xf>
    <xf numFmtId="0" fontId="33" fillId="2" borderId="0" xfId="554" applyFont="1" applyFill="1" applyAlignment="1">
      <alignment horizontal="center" vertical="center"/>
    </xf>
    <xf numFmtId="0" fontId="11" fillId="0" borderId="1"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7" fillId="0" borderId="0" xfId="998" applyProtection="1">
      <alignment vertical="center"/>
    </xf>
    <xf numFmtId="0" fontId="33" fillId="0" borderId="0" xfId="998" applyFont="1" applyProtection="1">
      <alignment vertical="center"/>
    </xf>
    <xf numFmtId="0" fontId="43" fillId="0" borderId="0" xfId="998" applyFont="1" applyAlignment="1" applyProtection="1">
      <alignment horizontal="center" vertical="center"/>
    </xf>
    <xf numFmtId="0" fontId="43" fillId="0" borderId="0" xfId="998" applyFont="1" applyProtection="1">
      <alignment vertical="center"/>
    </xf>
    <xf numFmtId="0" fontId="27" fillId="0" borderId="0" xfId="998" applyFill="1" applyProtection="1">
      <alignment vertical="center"/>
    </xf>
    <xf numFmtId="197" fontId="27" fillId="0" borderId="0" xfId="998" applyNumberFormat="1" applyFill="1" applyProtection="1">
      <alignment vertical="center"/>
    </xf>
    <xf numFmtId="0" fontId="44" fillId="0" borderId="0" xfId="0" applyFont="1" applyFill="1" applyAlignment="1">
      <alignment horizontal="center" vertical="center"/>
    </xf>
    <xf numFmtId="0" fontId="33" fillId="0" borderId="0" xfId="998" applyFont="1" applyFill="1" applyProtection="1">
      <alignment vertical="center"/>
    </xf>
    <xf numFmtId="0" fontId="24" fillId="0" borderId="0" xfId="998" applyFont="1" applyFill="1" applyProtection="1">
      <alignment vertical="center"/>
    </xf>
    <xf numFmtId="197" fontId="24" fillId="0" borderId="0" xfId="998" applyNumberFormat="1" applyFont="1" applyFill="1" applyBorder="1" applyAlignment="1" applyProtection="1">
      <alignment horizontal="right" vertical="center"/>
    </xf>
    <xf numFmtId="197" fontId="26" fillId="0" borderId="8" xfId="998" applyNumberFormat="1" applyFont="1" applyFill="1" applyBorder="1" applyAlignment="1" applyProtection="1">
      <alignment horizontal="center" vertical="center" wrapText="1"/>
    </xf>
    <xf numFmtId="0" fontId="26" fillId="0" borderId="1" xfId="998" applyFont="1" applyFill="1" applyBorder="1" applyAlignment="1" applyProtection="1">
      <alignment horizontal="distributed" vertical="center" wrapText="1" indent="3"/>
    </xf>
    <xf numFmtId="197" fontId="26" fillId="0" borderId="1" xfId="998" applyNumberFormat="1" applyFont="1" applyFill="1" applyBorder="1" applyAlignment="1" applyProtection="1">
      <alignment horizontal="center" vertical="center" wrapText="1"/>
    </xf>
    <xf numFmtId="0" fontId="11" fillId="3" borderId="11" xfId="0" applyFont="1" applyFill="1" applyBorder="1" applyAlignment="1" applyProtection="1">
      <alignment horizontal="left" vertical="center"/>
    </xf>
    <xf numFmtId="49" fontId="11" fillId="0" borderId="1" xfId="0" applyNumberFormat="1" applyFont="1" applyFill="1" applyBorder="1" applyAlignment="1" applyProtection="1">
      <alignment horizontal="left" vertical="center" wrapText="1"/>
    </xf>
    <xf numFmtId="3" fontId="11" fillId="0" borderId="1" xfId="0" applyNumberFormat="1" applyFont="1" applyFill="1" applyBorder="1" applyAlignment="1" applyProtection="1">
      <alignment horizontal="right" vertical="center"/>
    </xf>
    <xf numFmtId="199" fontId="26" fillId="0" borderId="1" xfId="3" applyNumberFormat="1" applyFont="1" applyFill="1" applyBorder="1" applyAlignment="1" applyProtection="1">
      <alignment horizontal="right" vertical="center" wrapText="1" shrinkToFit="1"/>
    </xf>
    <xf numFmtId="49" fontId="12" fillId="0" borderId="1" xfId="0" applyNumberFormat="1" applyFont="1" applyFill="1" applyBorder="1" applyAlignment="1" applyProtection="1">
      <alignment horizontal="left" vertical="center" wrapText="1"/>
    </xf>
    <xf numFmtId="0" fontId="12" fillId="3" borderId="11" xfId="0" applyFont="1" applyFill="1" applyBorder="1" applyAlignment="1" applyProtection="1">
      <alignment horizontal="left" vertical="center"/>
    </xf>
    <xf numFmtId="3" fontId="12" fillId="0" borderId="1" xfId="0" applyNumberFormat="1" applyFont="1" applyFill="1" applyBorder="1" applyAlignment="1" applyProtection="1">
      <alignment horizontal="right" vertical="center"/>
      <protection locked="0"/>
    </xf>
    <xf numFmtId="199" fontId="24" fillId="0" borderId="1" xfId="3" applyNumberFormat="1" applyFont="1" applyFill="1" applyBorder="1" applyAlignment="1" applyProtection="1">
      <alignment horizontal="right" vertical="center" wrapText="1" shrinkToFit="1"/>
      <protection locked="0"/>
    </xf>
    <xf numFmtId="3" fontId="12" fillId="0" borderId="1" xfId="0" applyNumberFormat="1" applyFont="1" applyFill="1" applyBorder="1" applyAlignment="1" applyProtection="1">
      <alignment horizontal="right" vertical="center"/>
    </xf>
    <xf numFmtId="199" fontId="24" fillId="0" borderId="1" xfId="3" applyNumberFormat="1" applyFont="1" applyFill="1" applyBorder="1" applyAlignment="1" applyProtection="1">
      <alignment horizontal="right" vertical="center" wrapText="1" shrinkToFit="1"/>
    </xf>
    <xf numFmtId="3" fontId="11" fillId="0" borderId="1" xfId="0" applyNumberFormat="1" applyFont="1" applyFill="1" applyBorder="1" applyAlignment="1" applyProtection="1">
      <alignment horizontal="right" vertical="center"/>
      <protection locked="0"/>
    </xf>
    <xf numFmtId="199" fontId="26" fillId="0" borderId="1" xfId="3" applyNumberFormat="1" applyFont="1" applyFill="1" applyBorder="1" applyAlignment="1" applyProtection="1">
      <alignment horizontal="right" vertical="center" wrapText="1" shrinkToFit="1"/>
      <protection locked="0"/>
    </xf>
    <xf numFmtId="49" fontId="11" fillId="3" borderId="11" xfId="0" applyNumberFormat="1" applyFont="1" applyFill="1" applyBorder="1" applyAlignment="1" applyProtection="1">
      <alignment horizontal="left" vertical="center" wrapText="1"/>
    </xf>
    <xf numFmtId="49" fontId="12" fillId="3" borderId="11" xfId="0" applyNumberFormat="1" applyFont="1" applyFill="1" applyBorder="1" applyAlignment="1" applyProtection="1">
      <alignment horizontal="left" vertical="center" wrapText="1"/>
    </xf>
    <xf numFmtId="49" fontId="45" fillId="3" borderId="11" xfId="0" applyNumberFormat="1" applyFont="1" applyFill="1" applyBorder="1" applyAlignment="1" applyProtection="1">
      <alignment horizontal="distributed" vertical="center"/>
    </xf>
    <xf numFmtId="49" fontId="45" fillId="0" borderId="1" xfId="0" applyNumberFormat="1" applyFont="1" applyFill="1" applyBorder="1" applyAlignment="1" applyProtection="1">
      <alignment horizontal="distributed" vertical="center" wrapText="1"/>
    </xf>
    <xf numFmtId="49" fontId="26" fillId="0" borderId="8" xfId="998" applyNumberFormat="1" applyFont="1" applyFill="1" applyBorder="1" applyAlignment="1" applyProtection="1">
      <alignment horizontal="left" vertical="center"/>
    </xf>
    <xf numFmtId="0" fontId="26" fillId="0" borderId="1" xfId="998" applyFont="1" applyFill="1" applyBorder="1" applyAlignment="1" applyProtection="1">
      <alignment horizontal="left" vertical="center" wrapText="1"/>
    </xf>
    <xf numFmtId="0" fontId="24" fillId="0" borderId="1" xfId="998" applyFont="1" applyFill="1" applyBorder="1" applyAlignment="1" applyProtection="1">
      <alignment horizontal="left" vertical="center" wrapText="1"/>
    </xf>
    <xf numFmtId="49" fontId="24" fillId="0" borderId="8" xfId="998" applyNumberFormat="1" applyFont="1" applyFill="1" applyBorder="1" applyAlignment="1" applyProtection="1">
      <alignment horizontal="left" vertical="center"/>
    </xf>
    <xf numFmtId="49" fontId="24" fillId="0" borderId="8" xfId="998" applyNumberFormat="1" applyFont="1" applyBorder="1" applyAlignment="1" applyProtection="1">
      <alignment horizontal="left" vertical="center"/>
    </xf>
    <xf numFmtId="0" fontId="24" fillId="0" borderId="1" xfId="554" applyFont="1" applyFill="1" applyBorder="1" applyAlignment="1" applyProtection="1">
      <alignment horizontal="left" vertical="center" wrapText="1"/>
    </xf>
    <xf numFmtId="0" fontId="26" fillId="0" borderId="1" xfId="554" applyFont="1" applyFill="1" applyBorder="1" applyAlignment="1" applyProtection="1">
      <alignment horizontal="left" vertical="center" wrapText="1"/>
    </xf>
    <xf numFmtId="49" fontId="26" fillId="0" borderId="8" xfId="998" applyNumberFormat="1" applyFont="1" applyFill="1" applyBorder="1" applyAlignment="1" applyProtection="1">
      <alignment horizontal="distributed" vertical="center" indent="1"/>
    </xf>
    <xf numFmtId="0" fontId="26" fillId="0" borderId="1" xfId="998" applyFont="1" applyFill="1" applyBorder="1" applyAlignment="1" applyProtection="1">
      <alignment horizontal="distributed" vertical="center" wrapText="1" indent="1"/>
    </xf>
    <xf numFmtId="10" fontId="26" fillId="0" borderId="1" xfId="3" applyNumberFormat="1" applyFont="1" applyFill="1" applyBorder="1" applyAlignment="1" applyProtection="1">
      <alignment horizontal="right" vertical="center" wrapText="1"/>
      <protection locked="0"/>
    </xf>
    <xf numFmtId="198" fontId="27" fillId="0" borderId="0" xfId="998" applyNumberFormat="1" applyFill="1" applyProtection="1">
      <alignment vertical="center"/>
    </xf>
    <xf numFmtId="0" fontId="33" fillId="0" borderId="0" xfId="998" applyFont="1">
      <alignment vertical="center"/>
    </xf>
    <xf numFmtId="0" fontId="43" fillId="0" borderId="0" xfId="998" applyFont="1" applyAlignment="1">
      <alignment horizontal="center" vertical="center"/>
    </xf>
    <xf numFmtId="197" fontId="27" fillId="0" borderId="0" xfId="998" applyNumberFormat="1">
      <alignment vertical="center"/>
    </xf>
    <xf numFmtId="0" fontId="33" fillId="0" borderId="0" xfId="998" applyFont="1" applyFill="1">
      <alignment vertical="center"/>
    </xf>
    <xf numFmtId="0" fontId="24" fillId="0" borderId="0" xfId="998" applyFont="1" applyFill="1">
      <alignment vertical="center"/>
    </xf>
    <xf numFmtId="0" fontId="46" fillId="0" borderId="0" xfId="998" applyFont="1" applyFill="1">
      <alignment vertical="center"/>
    </xf>
    <xf numFmtId="197" fontId="24" fillId="0" borderId="0" xfId="998" applyNumberFormat="1" applyFont="1" applyFill="1" applyAlignment="1">
      <alignment horizontal="right" vertical="center"/>
    </xf>
    <xf numFmtId="197" fontId="26" fillId="0" borderId="8" xfId="998" applyNumberFormat="1" applyFont="1" applyFill="1" applyBorder="1" applyAlignment="1">
      <alignment horizontal="center" vertical="center" wrapText="1"/>
    </xf>
    <xf numFmtId="0" fontId="26" fillId="0" borderId="1" xfId="998" applyFont="1" applyFill="1" applyBorder="1" applyAlignment="1">
      <alignment horizontal="distributed" vertical="center" wrapText="1" indent="3"/>
    </xf>
    <xf numFmtId="199" fontId="26" fillId="0" borderId="1" xfId="3" applyNumberFormat="1" applyFont="1" applyFill="1" applyBorder="1" applyAlignment="1" applyProtection="1">
      <alignment horizontal="right" vertical="center" wrapText="1"/>
      <protection locked="0"/>
    </xf>
    <xf numFmtId="199" fontId="24" fillId="0" borderId="1" xfId="3" applyNumberFormat="1" applyFont="1" applyFill="1" applyBorder="1" applyAlignment="1" applyProtection="1">
      <alignment horizontal="right" vertical="center" wrapText="1"/>
      <protection locked="0"/>
    </xf>
    <xf numFmtId="0" fontId="24" fillId="3" borderId="11" xfId="0" applyFont="1" applyFill="1" applyBorder="1" applyAlignment="1" applyProtection="1">
      <alignment vertical="center"/>
    </xf>
    <xf numFmtId="0" fontId="26" fillId="0" borderId="8" xfId="998" applyFont="1" applyFill="1" applyBorder="1" applyAlignment="1">
      <alignment horizontal="left" vertical="center"/>
    </xf>
    <xf numFmtId="0" fontId="26" fillId="0" borderId="1" xfId="554" applyFont="1" applyFill="1" applyBorder="1" applyAlignment="1">
      <alignment horizontal="left" vertical="center"/>
    </xf>
    <xf numFmtId="197" fontId="26" fillId="0" borderId="1" xfId="998" applyNumberFormat="1" applyFont="1" applyFill="1" applyBorder="1" applyAlignment="1">
      <alignment horizontal="right" vertical="center" wrapText="1"/>
    </xf>
    <xf numFmtId="0" fontId="24" fillId="0" borderId="8" xfId="998" applyFont="1" applyFill="1" applyBorder="1" applyAlignment="1">
      <alignment horizontal="left" vertical="center"/>
    </xf>
    <xf numFmtId="0" fontId="24" fillId="0" borderId="1" xfId="998" applyFont="1" applyFill="1" applyBorder="1" applyAlignment="1">
      <alignment horizontal="left" vertical="center"/>
    </xf>
    <xf numFmtId="197" fontId="24" fillId="0" borderId="1" xfId="998" applyNumberFormat="1" applyFont="1" applyFill="1" applyBorder="1" applyAlignment="1">
      <alignment horizontal="right" vertical="center" wrapText="1"/>
    </xf>
    <xf numFmtId="198" fontId="24" fillId="0" borderId="1" xfId="1" applyNumberFormat="1" applyFont="1" applyFill="1" applyBorder="1" applyAlignment="1" applyProtection="1">
      <alignment horizontal="right" vertical="center" wrapText="1"/>
      <protection locked="0"/>
    </xf>
    <xf numFmtId="0" fontId="24" fillId="0" borderId="8" xfId="998" applyFont="1" applyBorder="1" applyAlignment="1">
      <alignment horizontal="left" vertical="center"/>
    </xf>
    <xf numFmtId="0" fontId="24" fillId="0" borderId="8" xfId="998" applyFont="1" applyFill="1" applyBorder="1">
      <alignment vertical="center"/>
    </xf>
    <xf numFmtId="0" fontId="26" fillId="0" borderId="1" xfId="998" applyFont="1" applyFill="1" applyBorder="1" applyAlignment="1">
      <alignment horizontal="distributed" vertical="center" indent="1"/>
    </xf>
    <xf numFmtId="0" fontId="1" fillId="0" borderId="0" xfId="0" applyFont="1" applyFill="1" applyBorder="1" applyAlignment="1"/>
    <xf numFmtId="0" fontId="43" fillId="0" borderId="0" xfId="998" applyFont="1" applyFill="1" applyAlignment="1" applyProtection="1">
      <alignment horizontal="center" vertical="center"/>
    </xf>
    <xf numFmtId="0" fontId="44" fillId="0" borderId="0" xfId="0" applyFont="1" applyFill="1" applyBorder="1" applyAlignment="1">
      <alignment horizontal="center" vertical="center"/>
    </xf>
    <xf numFmtId="198" fontId="47" fillId="0" borderId="1" xfId="0" applyNumberFormat="1" applyFont="1" applyFill="1" applyBorder="1" applyAlignment="1">
      <alignment vertical="center"/>
    </xf>
    <xf numFmtId="0" fontId="27" fillId="0" borderId="1" xfId="998" applyBorder="1" applyProtection="1">
      <alignment vertical="center"/>
    </xf>
    <xf numFmtId="0" fontId="27" fillId="0" borderId="1" xfId="998" applyFill="1" applyBorder="1" applyProtection="1">
      <alignment vertical="center"/>
    </xf>
    <xf numFmtId="49" fontId="11" fillId="0" borderId="8" xfId="1060" applyNumberFormat="1" applyFont="1" applyFill="1" applyBorder="1" applyAlignment="1" applyProtection="1">
      <alignment horizontal="left" vertical="center"/>
    </xf>
    <xf numFmtId="3" fontId="26" fillId="0" borderId="1" xfId="0" applyNumberFormat="1" applyFont="1" applyFill="1" applyBorder="1" applyAlignment="1" applyProtection="1">
      <alignment horizontal="right" vertical="center"/>
    </xf>
    <xf numFmtId="49" fontId="12" fillId="0" borderId="8" xfId="1060" applyNumberFormat="1" applyFont="1" applyBorder="1" applyAlignment="1" applyProtection="1">
      <alignment horizontal="left" vertical="center"/>
    </xf>
    <xf numFmtId="3" fontId="24" fillId="0" borderId="1" xfId="0" applyNumberFormat="1" applyFont="1" applyFill="1" applyBorder="1" applyAlignment="1" applyProtection="1">
      <alignment horizontal="right" vertical="center"/>
    </xf>
    <xf numFmtId="3" fontId="24" fillId="0" borderId="1" xfId="0" applyNumberFormat="1" applyFont="1" applyFill="1" applyBorder="1" applyAlignment="1" applyProtection="1">
      <alignment horizontal="right" vertical="center"/>
      <protection locked="0"/>
    </xf>
    <xf numFmtId="49" fontId="12" fillId="0" borderId="8" xfId="1060" applyNumberFormat="1" applyFont="1" applyFill="1" applyBorder="1" applyAlignment="1" applyProtection="1">
      <alignment horizontal="left" vertical="center"/>
    </xf>
    <xf numFmtId="3" fontId="26" fillId="0" borderId="1" xfId="0" applyNumberFormat="1" applyFont="1" applyFill="1" applyBorder="1" applyAlignment="1" applyProtection="1">
      <alignment horizontal="right" vertical="center"/>
      <protection locked="0"/>
    </xf>
    <xf numFmtId="0" fontId="27" fillId="0" borderId="8" xfId="998" applyFill="1" applyBorder="1" applyAlignment="1" applyProtection="1">
      <alignment horizontal="left" vertical="center"/>
    </xf>
    <xf numFmtId="3" fontId="27" fillId="0" borderId="0" xfId="998" applyNumberFormat="1" applyFill="1" applyProtection="1">
      <alignment vertical="center"/>
    </xf>
    <xf numFmtId="197" fontId="26" fillId="0" borderId="1" xfId="998" applyNumberFormat="1" applyFont="1" applyFill="1" applyBorder="1" applyAlignment="1" applyProtection="1">
      <alignment horizontal="right" vertical="center" wrapText="1"/>
      <protection locked="0"/>
    </xf>
    <xf numFmtId="0" fontId="26" fillId="0" borderId="8" xfId="998" applyFont="1" applyFill="1" applyBorder="1" applyAlignment="1" applyProtection="1">
      <alignment horizontal="left" vertical="center"/>
    </xf>
    <xf numFmtId="0" fontId="26" fillId="0" borderId="1" xfId="554" applyFont="1" applyFill="1" applyBorder="1" applyAlignment="1" applyProtection="1">
      <alignment horizontal="left" vertical="center"/>
    </xf>
    <xf numFmtId="0" fontId="24" fillId="0" borderId="8" xfId="998" applyFont="1" applyFill="1" applyBorder="1" applyAlignment="1" applyProtection="1">
      <alignment horizontal="left" vertical="center"/>
    </xf>
    <xf numFmtId="0" fontId="24" fillId="0" borderId="1" xfId="998" applyFont="1" applyFill="1" applyBorder="1" applyAlignment="1" applyProtection="1">
      <alignment horizontal="left" vertical="center"/>
    </xf>
    <xf numFmtId="197" fontId="24" fillId="0" borderId="1" xfId="998" applyNumberFormat="1" applyFont="1" applyFill="1" applyBorder="1" applyAlignment="1" applyProtection="1">
      <alignment horizontal="right" vertical="center" wrapText="1"/>
      <protection locked="0"/>
    </xf>
    <xf numFmtId="3" fontId="27" fillId="0" borderId="0" xfId="998" applyNumberFormat="1">
      <alignment vertical="center"/>
    </xf>
    <xf numFmtId="10" fontId="1" fillId="0" borderId="0" xfId="0" applyNumberFormat="1" applyFont="1" applyFill="1" applyBorder="1" applyAlignment="1"/>
    <xf numFmtId="10" fontId="44" fillId="0" borderId="0" xfId="0" applyNumberFormat="1" applyFont="1" applyFill="1" applyBorder="1" applyAlignment="1">
      <alignment horizontal="center" vertical="center"/>
    </xf>
    <xf numFmtId="0" fontId="48" fillId="0" borderId="0" xfId="0" applyFont="1" applyFill="1" applyBorder="1" applyAlignment="1">
      <alignment horizontal="center" vertical="center"/>
    </xf>
    <xf numFmtId="0" fontId="48" fillId="0" borderId="12" xfId="0" applyFont="1" applyFill="1" applyBorder="1" applyAlignment="1">
      <alignment horizontal="center" vertical="center"/>
    </xf>
    <xf numFmtId="10" fontId="12" fillId="0" borderId="0" xfId="0" applyNumberFormat="1" applyFont="1" applyAlignment="1">
      <alignment horizontal="right"/>
    </xf>
    <xf numFmtId="0" fontId="26" fillId="0" borderId="2" xfId="1074" applyFont="1" applyBorder="1" applyAlignment="1">
      <alignment horizontal="center" vertical="center"/>
    </xf>
    <xf numFmtId="0" fontId="26" fillId="0" borderId="8" xfId="1074" applyFont="1" applyBorder="1" applyAlignment="1">
      <alignment horizontal="center" vertical="center"/>
    </xf>
    <xf numFmtId="10" fontId="26" fillId="0" borderId="10" xfId="1074" applyNumberFormat="1" applyFont="1" applyBorder="1" applyAlignment="1">
      <alignment horizontal="center" vertical="center"/>
    </xf>
    <xf numFmtId="0" fontId="26" fillId="0" borderId="4" xfId="1074" applyFont="1" applyBorder="1" applyAlignment="1">
      <alignment horizontal="center" vertical="center"/>
    </xf>
    <xf numFmtId="10" fontId="26" fillId="0" borderId="1" xfId="1074" applyNumberFormat="1" applyFont="1" applyBorder="1" applyAlignment="1">
      <alignment horizontal="center" vertical="center"/>
    </xf>
    <xf numFmtId="49" fontId="26" fillId="0" borderId="1" xfId="920" applyNumberFormat="1" applyFont="1" applyFill="1" applyBorder="1" applyAlignment="1" applyProtection="1">
      <alignment horizontal="center" vertical="center"/>
    </xf>
    <xf numFmtId="203" fontId="49" fillId="0" borderId="1" xfId="0" applyNumberFormat="1" applyFont="1" applyFill="1" applyBorder="1" applyAlignment="1">
      <alignment horizontal="right" vertical="center"/>
    </xf>
    <xf numFmtId="10" fontId="49" fillId="0" borderId="1" xfId="0" applyNumberFormat="1" applyFont="1" applyFill="1" applyBorder="1" applyAlignment="1">
      <alignment horizontal="right" vertical="center"/>
    </xf>
    <xf numFmtId="0" fontId="5" fillId="0" borderId="0" xfId="0" applyFont="1" applyFill="1" applyBorder="1" applyAlignment="1">
      <alignment horizontal="left" vertical="top" wrapText="1"/>
    </xf>
    <xf numFmtId="10" fontId="5" fillId="0" borderId="0" xfId="0" applyNumberFormat="1" applyFont="1" applyFill="1" applyBorder="1" applyAlignment="1">
      <alignment horizontal="left" vertical="top" wrapText="1"/>
    </xf>
    <xf numFmtId="0" fontId="50" fillId="0" borderId="0" xfId="1009" applyFont="1" applyAlignment="1"/>
    <xf numFmtId="0" fontId="12" fillId="0" borderId="0" xfId="0" applyFont="1" applyAlignment="1">
      <alignment horizontal="right" vertical="center"/>
    </xf>
    <xf numFmtId="0" fontId="26" fillId="0" borderId="1" xfId="1074" applyFont="1" applyBorder="1" applyAlignment="1">
      <alignment horizontal="center" vertical="center" wrapText="1"/>
    </xf>
    <xf numFmtId="0" fontId="26" fillId="0" borderId="1" xfId="0" applyFont="1" applyBorder="1" applyAlignment="1">
      <alignment horizontal="left" vertical="center"/>
    </xf>
    <xf numFmtId="198" fontId="26" fillId="0" borderId="1" xfId="1" applyNumberFormat="1" applyFont="1" applyBorder="1" applyAlignment="1">
      <alignment horizontal="right" vertical="center" wrapText="1"/>
    </xf>
    <xf numFmtId="0" fontId="12" fillId="0" borderId="1" xfId="0" applyFont="1" applyBorder="1" applyAlignment="1">
      <alignment horizontal="left" vertical="center"/>
    </xf>
    <xf numFmtId="198" fontId="12" fillId="0" borderId="1" xfId="0" applyNumberFormat="1" applyFont="1" applyBorder="1" applyAlignment="1">
      <alignment horizontal="right"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0" xfId="998" applyFont="1" applyFill="1">
      <alignment vertical="center"/>
    </xf>
    <xf numFmtId="0" fontId="27" fillId="0" borderId="0" xfId="998" applyFont="1">
      <alignment vertical="center"/>
    </xf>
    <xf numFmtId="197" fontId="27" fillId="0" borderId="0" xfId="998" applyNumberFormat="1" applyFont="1">
      <alignment vertical="center"/>
    </xf>
    <xf numFmtId="198" fontId="27" fillId="0" borderId="0" xfId="998" applyNumberFormat="1">
      <alignment vertical="center"/>
    </xf>
    <xf numFmtId="0" fontId="51" fillId="0" borderId="0" xfId="904" applyFont="1" applyAlignment="1">
      <alignment horizontal="center" vertical="center"/>
    </xf>
    <xf numFmtId="0" fontId="0" fillId="0" borderId="0" xfId="904" applyFont="1" applyAlignment="1">
      <alignment horizontal="right"/>
    </xf>
    <xf numFmtId="197" fontId="26" fillId="0" borderId="9" xfId="998" applyNumberFormat="1" applyFont="1" applyBorder="1" applyAlignment="1">
      <alignment horizontal="center" vertical="center" wrapText="1"/>
    </xf>
    <xf numFmtId="198" fontId="27" fillId="2" borderId="0" xfId="648" applyNumberFormat="1" applyFont="1" applyFill="1" applyAlignment="1">
      <alignment horizontal="center" vertical="center" wrapText="1"/>
    </xf>
    <xf numFmtId="0" fontId="11" fillId="0" borderId="1" xfId="0" applyFont="1" applyFill="1" applyBorder="1" applyAlignment="1">
      <alignment horizontal="left" vertical="center" wrapText="1"/>
    </xf>
    <xf numFmtId="198" fontId="11" fillId="0" borderId="10" xfId="0" applyNumberFormat="1" applyFont="1" applyFill="1" applyBorder="1" applyAlignment="1">
      <alignment vertical="center" wrapText="1"/>
    </xf>
    <xf numFmtId="198" fontId="11" fillId="0" borderId="1" xfId="0" applyNumberFormat="1" applyFont="1" applyFill="1" applyBorder="1" applyAlignment="1">
      <alignment vertical="center" wrapText="1"/>
    </xf>
    <xf numFmtId="0" fontId="52" fillId="0" borderId="1" xfId="1013" applyFont="1" applyFill="1" applyBorder="1" applyAlignment="1">
      <alignment horizontal="left" vertical="center" wrapText="1"/>
    </xf>
    <xf numFmtId="198" fontId="12" fillId="0" borderId="10" xfId="0" applyNumberFormat="1" applyFont="1" applyFill="1" applyBorder="1" applyAlignment="1">
      <alignment vertical="center" wrapText="1"/>
    </xf>
    <xf numFmtId="198" fontId="12" fillId="0" borderId="1" xfId="0" applyNumberFormat="1" applyFont="1" applyFill="1" applyBorder="1" applyAlignment="1">
      <alignment vertical="center" wrapText="1"/>
    </xf>
    <xf numFmtId="204" fontId="53" fillId="0" borderId="1" xfId="0" applyNumberFormat="1" applyFont="1" applyFill="1" applyBorder="1" applyAlignment="1">
      <alignment horizontal="center" vertical="center" wrapText="1"/>
    </xf>
    <xf numFmtId="204" fontId="53" fillId="0" borderId="8" xfId="0" applyNumberFormat="1" applyFont="1" applyFill="1" applyBorder="1" applyAlignment="1">
      <alignment horizontal="center" vertical="center" wrapText="1"/>
    </xf>
    <xf numFmtId="204" fontId="53" fillId="0" borderId="10" xfId="0" applyNumberFormat="1" applyFont="1" applyFill="1" applyBorder="1" applyAlignment="1">
      <alignment horizontal="center" vertical="center" wrapText="1"/>
    </xf>
    <xf numFmtId="0" fontId="10" fillId="0" borderId="0" xfId="904" applyFont="1" applyFill="1" applyBorder="1" applyAlignment="1">
      <alignment horizontal="center" vertical="center"/>
    </xf>
    <xf numFmtId="0" fontId="12" fillId="0" borderId="0" xfId="904" applyFont="1" applyBorder="1" applyAlignment="1">
      <alignment horizontal="left" vertical="center"/>
    </xf>
    <xf numFmtId="0" fontId="12" fillId="0" borderId="0" xfId="904" applyFont="1" applyBorder="1" applyAlignment="1">
      <alignment horizontal="right" vertical="center"/>
    </xf>
    <xf numFmtId="0" fontId="26" fillId="0" borderId="1" xfId="0" applyFont="1" applyBorder="1" applyAlignment="1">
      <alignment horizontal="center" vertical="center" wrapText="1"/>
    </xf>
    <xf numFmtId="205" fontId="11" fillId="0" borderId="1" xfId="651" applyNumberFormat="1" applyFont="1" applyFill="1" applyBorder="1" applyAlignment="1">
      <alignment horizontal="left" vertical="center"/>
    </xf>
    <xf numFmtId="198" fontId="11" fillId="0" borderId="1" xfId="651" applyNumberFormat="1" applyFont="1" applyFill="1" applyBorder="1" applyAlignment="1">
      <alignment horizontal="right" vertical="center" wrapText="1"/>
    </xf>
    <xf numFmtId="205" fontId="12" fillId="0" borderId="1" xfId="651" applyNumberFormat="1" applyFont="1" applyFill="1" applyBorder="1" applyAlignment="1">
      <alignment horizontal="left" vertical="center"/>
    </xf>
    <xf numFmtId="198" fontId="12" fillId="0" borderId="1" xfId="651" applyNumberFormat="1" applyFont="1" applyFill="1" applyBorder="1" applyAlignment="1">
      <alignment horizontal="right" vertical="center" wrapText="1"/>
    </xf>
    <xf numFmtId="0" fontId="11" fillId="0" borderId="1" xfId="651" applyFont="1" applyFill="1" applyBorder="1" applyAlignment="1">
      <alignment horizontal="center" vertical="center"/>
    </xf>
    <xf numFmtId="0" fontId="0" fillId="0" borderId="0" xfId="0" applyAlignment="1" applyProtection="1"/>
    <xf numFmtId="0" fontId="25" fillId="0" borderId="0" xfId="998" applyFont="1">
      <alignment vertical="center"/>
    </xf>
    <xf numFmtId="0" fontId="2" fillId="0" borderId="0" xfId="998" applyFont="1" applyFill="1" applyAlignment="1" applyProtection="1">
      <alignment horizontal="center" vertical="center"/>
    </xf>
    <xf numFmtId="0" fontId="33" fillId="2" borderId="0" xfId="998" applyFont="1" applyFill="1">
      <alignment vertical="center"/>
    </xf>
    <xf numFmtId="0" fontId="12" fillId="0" borderId="0" xfId="998" applyFont="1">
      <alignment vertical="center"/>
    </xf>
    <xf numFmtId="0" fontId="46" fillId="2" borderId="0" xfId="998" applyFont="1" applyFill="1">
      <alignment vertical="center"/>
    </xf>
    <xf numFmtId="197" fontId="24" fillId="2" borderId="0" xfId="998" applyNumberFormat="1" applyFont="1" applyFill="1" applyBorder="1" applyAlignment="1">
      <alignment horizontal="right" vertical="center"/>
    </xf>
    <xf numFmtId="197" fontId="26" fillId="2" borderId="1" xfId="998" applyNumberFormat="1" applyFont="1" applyFill="1" applyBorder="1" applyAlignment="1">
      <alignment horizontal="center" vertical="center" wrapText="1"/>
    </xf>
    <xf numFmtId="0" fontId="26" fillId="2" borderId="1" xfId="998" applyFont="1" applyFill="1" applyBorder="1" applyAlignment="1">
      <alignment horizontal="distributed" vertical="center" wrapText="1" indent="3"/>
    </xf>
    <xf numFmtId="0" fontId="11" fillId="3" borderId="1" xfId="0" applyFont="1" applyFill="1" applyBorder="1" applyAlignment="1" applyProtection="1">
      <alignment horizontal="left" vertical="center"/>
    </xf>
    <xf numFmtId="0" fontId="12" fillId="3" borderId="1" xfId="0" applyFont="1" applyFill="1" applyBorder="1" applyAlignment="1" applyProtection="1">
      <alignment horizontal="left" vertical="center"/>
    </xf>
    <xf numFmtId="0" fontId="24" fillId="3" borderId="1" xfId="0" applyFont="1" applyFill="1" applyBorder="1" applyAlignment="1" applyProtection="1">
      <alignment horizontal="left" vertical="center"/>
      <protection locked="0"/>
    </xf>
    <xf numFmtId="0" fontId="12" fillId="3" borderId="1" xfId="0" applyFont="1" applyFill="1" applyBorder="1" applyAlignment="1" applyProtection="1">
      <alignment horizontal="left" vertical="center"/>
      <protection locked="0"/>
    </xf>
    <xf numFmtId="0" fontId="26" fillId="0" borderId="1" xfId="0" applyFont="1" applyFill="1" applyBorder="1" applyAlignment="1">
      <alignment horizontal="left" vertical="center"/>
    </xf>
    <xf numFmtId="49" fontId="26" fillId="0" borderId="1" xfId="0" applyNumberFormat="1" applyFont="1" applyFill="1" applyBorder="1" applyAlignment="1">
      <alignment vertical="center" wrapText="1"/>
    </xf>
    <xf numFmtId="198" fontId="26" fillId="0" borderId="1" xfId="1" applyNumberFormat="1" applyFont="1" applyFill="1" applyBorder="1" applyAlignment="1" applyProtection="1">
      <alignment horizontal="right" vertical="center" wrapText="1"/>
      <protection locked="0"/>
    </xf>
    <xf numFmtId="49" fontId="11" fillId="3" borderId="1" xfId="0" applyNumberFormat="1" applyFont="1" applyFill="1" applyBorder="1" applyAlignment="1" applyProtection="1">
      <alignment horizontal="left" vertical="center" wrapText="1"/>
    </xf>
    <xf numFmtId="49" fontId="12" fillId="3" borderId="1" xfId="0" applyNumberFormat="1" applyFont="1" applyFill="1" applyBorder="1" applyAlignment="1" applyProtection="1">
      <alignment horizontal="left" vertical="center" wrapText="1"/>
    </xf>
    <xf numFmtId="0" fontId="24" fillId="3" borderId="1" xfId="0" applyFont="1" applyFill="1" applyBorder="1" applyAlignment="1" applyProtection="1">
      <alignment horizontal="left" vertical="center"/>
    </xf>
    <xf numFmtId="49" fontId="12" fillId="3" borderId="1" xfId="0" applyNumberFormat="1" applyFont="1" applyFill="1" applyBorder="1" applyAlignment="1" applyProtection="1">
      <alignment vertical="center" wrapText="1"/>
    </xf>
    <xf numFmtId="49" fontId="11" fillId="3" borderId="1" xfId="0" applyNumberFormat="1" applyFont="1" applyFill="1" applyBorder="1" applyAlignment="1" applyProtection="1">
      <alignment vertical="center" wrapText="1"/>
    </xf>
    <xf numFmtId="49" fontId="12" fillId="0" borderId="1" xfId="0" applyNumberFormat="1" applyFont="1" applyFill="1" applyBorder="1" applyAlignment="1" applyProtection="1">
      <alignment horizontal="left" vertical="center"/>
    </xf>
    <xf numFmtId="49" fontId="12" fillId="3" borderId="1" xfId="0" applyNumberFormat="1" applyFont="1" applyFill="1" applyBorder="1" applyAlignment="1" applyProtection="1">
      <alignment horizontal="left" vertical="center" wrapText="1"/>
      <protection locked="0"/>
    </xf>
    <xf numFmtId="49" fontId="12" fillId="0" borderId="1" xfId="0" applyNumberFormat="1" applyFont="1" applyFill="1" applyBorder="1" applyAlignment="1" applyProtection="1">
      <alignment vertical="center" wrapText="1"/>
    </xf>
    <xf numFmtId="49" fontId="12" fillId="0" borderId="1" xfId="0" applyNumberFormat="1" applyFont="1" applyFill="1" applyBorder="1" applyAlignment="1" applyProtection="1">
      <alignment horizontal="left" vertical="center"/>
      <protection locked="0"/>
    </xf>
    <xf numFmtId="198" fontId="26" fillId="0" borderId="1" xfId="1" applyNumberFormat="1" applyFont="1" applyFill="1" applyBorder="1" applyAlignment="1" applyProtection="1">
      <alignment horizontal="right" vertical="center" wrapText="1" shrinkToFit="1"/>
      <protection locked="0"/>
    </xf>
    <xf numFmtId="49" fontId="11" fillId="0" borderId="1" xfId="0" applyNumberFormat="1" applyFont="1" applyFill="1" applyBorder="1" applyAlignment="1" applyProtection="1">
      <alignment horizontal="left" vertical="center" wrapText="1"/>
      <protection locked="0"/>
    </xf>
    <xf numFmtId="49" fontId="24" fillId="3" borderId="1" xfId="0" applyNumberFormat="1" applyFont="1" applyFill="1" applyBorder="1" applyAlignment="1" applyProtection="1">
      <alignment horizontal="left" vertical="center" wrapText="1"/>
      <protection locked="0"/>
    </xf>
    <xf numFmtId="49" fontId="12" fillId="0" borderId="1" xfId="0" applyNumberFormat="1" applyFont="1" applyFill="1" applyBorder="1" applyAlignment="1" applyProtection="1">
      <alignment horizontal="left" vertical="center" wrapText="1"/>
      <protection locked="0"/>
    </xf>
    <xf numFmtId="198" fontId="26" fillId="0" borderId="1" xfId="1" applyNumberFormat="1" applyFont="1" applyFill="1" applyBorder="1" applyAlignment="1" applyProtection="1">
      <alignment vertical="center" wrapText="1"/>
      <protection locked="0"/>
    </xf>
    <xf numFmtId="0" fontId="24" fillId="0" borderId="1" xfId="0" applyFont="1" applyFill="1" applyBorder="1" applyAlignment="1">
      <alignment horizontal="left" vertical="center"/>
    </xf>
    <xf numFmtId="49" fontId="26" fillId="2" borderId="1" xfId="136" applyNumberFormat="1" applyFont="1" applyFill="1" applyBorder="1" applyAlignment="1" applyProtection="1">
      <alignment horizontal="left" vertical="center"/>
    </xf>
    <xf numFmtId="0" fontId="26" fillId="0" borderId="1" xfId="998" applyFont="1" applyFill="1" applyBorder="1" applyAlignment="1">
      <alignment horizontal="center" vertical="center" wrapText="1"/>
    </xf>
    <xf numFmtId="0" fontId="26" fillId="0" borderId="0" xfId="998" applyFont="1" applyFill="1" applyAlignment="1">
      <alignment horizontal="center" vertical="center" wrapText="1"/>
    </xf>
    <xf numFmtId="0" fontId="27" fillId="2" borderId="0" xfId="554" applyFill="1">
      <alignment vertical="center"/>
    </xf>
    <xf numFmtId="0" fontId="27" fillId="0" borderId="0" xfId="554" applyFill="1">
      <alignment vertical="center"/>
    </xf>
    <xf numFmtId="0" fontId="24" fillId="0" borderId="0" xfId="998" applyFont="1" applyFill="1" applyAlignment="1">
      <alignment horizontal="left" vertical="center"/>
    </xf>
    <xf numFmtId="197" fontId="24" fillId="0" borderId="0" xfId="998" applyNumberFormat="1" applyFont="1" applyFill="1" applyBorder="1" applyAlignment="1">
      <alignment horizontal="right" vertical="center"/>
    </xf>
    <xf numFmtId="197" fontId="26" fillId="0" borderId="8" xfId="998" applyNumberFormat="1" applyFont="1" applyFill="1" applyBorder="1" applyAlignment="1">
      <alignment vertical="center" wrapText="1"/>
    </xf>
    <xf numFmtId="0" fontId="26" fillId="0" borderId="8" xfId="998" applyNumberFormat="1" applyFont="1" applyFill="1" applyBorder="1" applyAlignment="1">
      <alignment horizontal="left" vertical="center"/>
    </xf>
    <xf numFmtId="0" fontId="26" fillId="0" borderId="1" xfId="998" applyNumberFormat="1" applyFont="1" applyFill="1" applyBorder="1" applyAlignment="1">
      <alignment vertical="center" wrapText="1"/>
    </xf>
    <xf numFmtId="0" fontId="24" fillId="0" borderId="1" xfId="998" applyFont="1" applyFill="1" applyBorder="1" applyAlignment="1">
      <alignment horizontal="left" vertical="center" wrapText="1"/>
    </xf>
    <xf numFmtId="0" fontId="24" fillId="2" borderId="8" xfId="998" applyFont="1" applyFill="1" applyBorder="1" applyAlignment="1">
      <alignment horizontal="left" vertical="center"/>
    </xf>
    <xf numFmtId="0" fontId="24" fillId="0" borderId="8" xfId="998" applyFont="1" applyFill="1" applyBorder="1" applyAlignment="1">
      <alignment horizontal="left" vertical="top" wrapText="1"/>
    </xf>
    <xf numFmtId="0" fontId="24" fillId="0" borderId="1" xfId="998" applyNumberFormat="1" applyFont="1" applyFill="1" applyBorder="1" applyAlignment="1">
      <alignment vertical="center" wrapText="1"/>
    </xf>
    <xf numFmtId="0" fontId="26" fillId="0" borderId="8" xfId="998" applyFont="1" applyFill="1" applyBorder="1" applyAlignment="1">
      <alignment horizontal="distributed" vertical="center"/>
    </xf>
    <xf numFmtId="49" fontId="26" fillId="0" borderId="1" xfId="0" applyNumberFormat="1" applyFont="1" applyFill="1" applyBorder="1" applyAlignment="1" applyProtection="1">
      <alignment horizontal="distributed" vertical="center" wrapText="1"/>
    </xf>
    <xf numFmtId="0" fontId="26" fillId="0" borderId="8" xfId="998" applyNumberFormat="1" applyFont="1" applyFill="1" applyBorder="1" applyAlignment="1" applyProtection="1">
      <alignment horizontal="left" vertical="center"/>
    </xf>
    <xf numFmtId="0" fontId="26" fillId="0" borderId="1" xfId="998" applyNumberFormat="1" applyFont="1" applyFill="1" applyBorder="1" applyAlignment="1" applyProtection="1">
      <alignment vertical="center" wrapText="1"/>
    </xf>
    <xf numFmtId="0" fontId="24" fillId="2" borderId="8" xfId="554" applyFont="1" applyFill="1" applyBorder="1" applyAlignment="1" applyProtection="1">
      <alignment horizontal="left" vertical="center"/>
    </xf>
    <xf numFmtId="197" fontId="24" fillId="0" borderId="1" xfId="554" applyNumberFormat="1" applyFont="1" applyFill="1" applyBorder="1" applyAlignment="1" applyProtection="1">
      <alignment horizontal="right" vertical="center" wrapText="1"/>
      <protection locked="0"/>
    </xf>
    <xf numFmtId="0" fontId="54" fillId="0" borderId="8" xfId="998" applyFont="1" applyFill="1" applyBorder="1" applyAlignment="1">
      <alignment horizontal="distributed" vertical="center"/>
    </xf>
    <xf numFmtId="0" fontId="26" fillId="0" borderId="1" xfId="998" applyFont="1" applyFill="1" applyBorder="1" applyAlignment="1">
      <alignment horizontal="distributed" vertical="center" wrapText="1" indent="2"/>
    </xf>
    <xf numFmtId="198" fontId="27" fillId="0" borderId="0" xfId="998" applyNumberFormat="1" applyFill="1">
      <alignment vertical="center"/>
    </xf>
    <xf numFmtId="0" fontId="0" fillId="0" borderId="0" xfId="998" applyFont="1" applyFill="1">
      <alignment vertical="center"/>
    </xf>
    <xf numFmtId="197" fontId="26" fillId="0" borderId="5" xfId="998" applyNumberFormat="1" applyFont="1" applyFill="1" applyBorder="1" applyAlignment="1">
      <alignment horizontal="center" vertical="center" wrapText="1"/>
    </xf>
    <xf numFmtId="198" fontId="24" fillId="0" borderId="1" xfId="313" applyNumberFormat="1" applyFont="1" applyFill="1" applyBorder="1" applyAlignment="1" applyProtection="1">
      <alignment vertical="center" wrapText="1"/>
    </xf>
    <xf numFmtId="199" fontId="26" fillId="0" borderId="1" xfId="3" applyNumberFormat="1" applyFont="1" applyFill="1" applyBorder="1" applyAlignment="1" applyProtection="1">
      <alignment vertical="center" wrapText="1"/>
      <protection locked="0"/>
    </xf>
    <xf numFmtId="49" fontId="24" fillId="0" borderId="1" xfId="313" applyNumberFormat="1" applyFont="1" applyFill="1" applyBorder="1" applyAlignment="1" applyProtection="1">
      <alignment horizontal="left" vertical="center" wrapText="1"/>
    </xf>
    <xf numFmtId="0" fontId="26" fillId="0" borderId="1" xfId="998" applyFont="1" applyFill="1" applyBorder="1" applyAlignment="1">
      <alignment vertical="center" wrapText="1"/>
    </xf>
    <xf numFmtId="0" fontId="24" fillId="0" borderId="8" xfId="998" applyNumberFormat="1" applyFont="1" applyFill="1" applyBorder="1" applyAlignment="1">
      <alignment horizontal="left" vertical="center"/>
    </xf>
    <xf numFmtId="0" fontId="24" fillId="0" borderId="1" xfId="998" applyNumberFormat="1" applyFont="1" applyFill="1" applyBorder="1" applyAlignment="1">
      <alignment horizontal="left" vertical="center" wrapText="1"/>
    </xf>
    <xf numFmtId="199" fontId="24" fillId="0" borderId="1" xfId="464" applyNumberFormat="1" applyFont="1" applyFill="1" applyBorder="1" applyAlignment="1" applyProtection="1">
      <alignment vertical="center" wrapText="1"/>
      <protection locked="0"/>
    </xf>
    <xf numFmtId="0" fontId="24" fillId="0" borderId="8" xfId="554" applyFont="1" applyFill="1" applyBorder="1" applyAlignment="1">
      <alignment horizontal="left" vertical="center"/>
    </xf>
    <xf numFmtId="197" fontId="24" fillId="0" borderId="1" xfId="554" applyNumberFormat="1" applyFont="1" applyFill="1" applyBorder="1" applyAlignment="1" applyProtection="1">
      <alignment vertical="center" wrapText="1"/>
      <protection locked="0"/>
    </xf>
    <xf numFmtId="0" fontId="26" fillId="0" borderId="1" xfId="998" applyNumberFormat="1" applyFont="1" applyFill="1" applyBorder="1" applyAlignment="1">
      <alignment horizontal="left" vertical="center" wrapText="1"/>
    </xf>
    <xf numFmtId="0" fontId="55" fillId="0" borderId="0" xfId="998" applyFont="1" applyFill="1">
      <alignment vertical="center"/>
    </xf>
    <xf numFmtId="3" fontId="27" fillId="0" borderId="0" xfId="998" applyNumberFormat="1" applyFill="1">
      <alignment vertical="center"/>
    </xf>
    <xf numFmtId="0" fontId="26" fillId="2" borderId="0" xfId="998" applyFont="1" applyFill="1" applyAlignment="1" applyProtection="1">
      <alignment horizontal="center" vertical="center" wrapText="1"/>
    </xf>
    <xf numFmtId="0" fontId="24" fillId="2" borderId="0" xfId="998" applyFont="1" applyFill="1" applyProtection="1">
      <alignment vertical="center"/>
    </xf>
    <xf numFmtId="0" fontId="27" fillId="2" borderId="0" xfId="554" applyFill="1" applyProtection="1">
      <alignment vertical="center"/>
    </xf>
    <xf numFmtId="0" fontId="27" fillId="2" borderId="0" xfId="998" applyFill="1" applyProtection="1">
      <alignment vertical="center"/>
    </xf>
    <xf numFmtId="197" fontId="27" fillId="2" borderId="0" xfId="998" applyNumberFormat="1" applyFill="1" applyProtection="1">
      <alignment vertical="center"/>
    </xf>
    <xf numFmtId="0" fontId="56" fillId="2" borderId="0" xfId="998" applyFont="1" applyFill="1" applyProtection="1">
      <alignment vertical="center"/>
    </xf>
    <xf numFmtId="0" fontId="24" fillId="0" borderId="0" xfId="998" applyFont="1" applyFill="1" applyAlignment="1" applyProtection="1">
      <alignment horizontal="left" vertical="center"/>
    </xf>
    <xf numFmtId="0" fontId="46" fillId="0" borderId="0" xfId="998" applyFont="1" applyFill="1" applyProtection="1">
      <alignment vertical="center"/>
    </xf>
    <xf numFmtId="0" fontId="26" fillId="0" borderId="1" xfId="998" applyFont="1" applyFill="1" applyBorder="1" applyAlignment="1" applyProtection="1">
      <alignment horizontal="center" vertical="center" wrapText="1"/>
    </xf>
    <xf numFmtId="0" fontId="24" fillId="0" borderId="8" xfId="998" applyFont="1" applyFill="1" applyBorder="1" applyAlignment="1" applyProtection="1">
      <alignment horizontal="left" vertical="top" wrapText="1"/>
    </xf>
    <xf numFmtId="0" fontId="24" fillId="0" borderId="1" xfId="998" applyNumberFormat="1" applyFont="1" applyFill="1" applyBorder="1" applyAlignment="1" applyProtection="1">
      <alignment vertical="center" wrapText="1"/>
    </xf>
    <xf numFmtId="0" fontId="26" fillId="0" borderId="8" xfId="998" applyFont="1" applyFill="1" applyBorder="1" applyAlignment="1" applyProtection="1">
      <alignment horizontal="distributed" vertical="center"/>
    </xf>
    <xf numFmtId="199" fontId="26" fillId="0" borderId="1" xfId="464" applyNumberFormat="1" applyFont="1" applyFill="1" applyBorder="1" applyAlignment="1" applyProtection="1">
      <alignment horizontal="right" vertical="center" wrapText="1"/>
      <protection locked="0"/>
    </xf>
    <xf numFmtId="0" fontId="24" fillId="0" borderId="8" xfId="554" applyFont="1" applyFill="1" applyBorder="1" applyAlignment="1" applyProtection="1">
      <alignment horizontal="left" vertical="center"/>
    </xf>
    <xf numFmtId="0" fontId="54" fillId="0" borderId="8" xfId="998" applyFont="1" applyFill="1" applyBorder="1" applyAlignment="1" applyProtection="1">
      <alignment horizontal="distributed" vertical="center"/>
    </xf>
    <xf numFmtId="0" fontId="26" fillId="0" borderId="1" xfId="998" applyNumberFormat="1" applyFont="1" applyFill="1" applyBorder="1" applyAlignment="1" applyProtection="1">
      <alignment horizontal="distributed" vertical="center"/>
    </xf>
    <xf numFmtId="3" fontId="27" fillId="2" borderId="0" xfId="998" applyNumberFormat="1" applyFill="1" applyProtection="1">
      <alignment vertical="center"/>
    </xf>
    <xf numFmtId="0" fontId="57" fillId="0" borderId="0"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left" vertical="center"/>
    </xf>
    <xf numFmtId="58" fontId="0" fillId="0" borderId="1" xfId="0" applyNumberFormat="1" applyFont="1" applyFill="1" applyBorder="1">
      <alignment vertical="center"/>
    </xf>
    <xf numFmtId="0" fontId="0" fillId="0" borderId="1" xfId="0" applyBorder="1">
      <alignment vertical="center"/>
    </xf>
    <xf numFmtId="0" fontId="0" fillId="0" borderId="1" xfId="0" applyFont="1" applyFill="1" applyBorder="1">
      <alignment vertical="center"/>
    </xf>
    <xf numFmtId="0" fontId="58" fillId="0" borderId="1" xfId="0" applyFont="1" applyFill="1" applyBorder="1">
      <alignment vertical="center"/>
    </xf>
    <xf numFmtId="0" fontId="0" fillId="0" borderId="1" xfId="0" applyFill="1" applyBorder="1">
      <alignment vertical="center"/>
    </xf>
    <xf numFmtId="0" fontId="0" fillId="0" borderId="1" xfId="0" applyBorder="1" applyAlignment="1">
      <alignment vertical="center" wrapText="1"/>
    </xf>
    <xf numFmtId="0" fontId="0" fillId="0" borderId="1" xfId="0" applyFont="1" applyBorder="1">
      <alignment vertical="center"/>
    </xf>
    <xf numFmtId="0" fontId="24" fillId="0" borderId="8" xfId="998" applyFont="1" applyFill="1" applyBorder="1" applyAlignment="1" applyProtection="1" quotePrefix="1">
      <alignment horizontal="left" vertical="center"/>
    </xf>
    <xf numFmtId="0" fontId="24" fillId="2" borderId="8" xfId="998" applyFont="1" applyFill="1" applyBorder="1" applyAlignment="1" quotePrefix="1">
      <alignment horizontal="left" vertical="center"/>
    </xf>
    <xf numFmtId="0" fontId="9" fillId="0" borderId="2" xfId="480" applyFont="1" applyFill="1" applyBorder="1" applyAlignment="1" quotePrefix="1">
      <alignment horizontal="center" vertical="center" wrapText="1"/>
    </xf>
    <xf numFmtId="0" fontId="8" fillId="0" borderId="1" xfId="287" applyFont="1" applyFill="1" applyBorder="1" applyAlignment="1" quotePrefix="1">
      <alignment horizontal="center" vertical="center" wrapText="1"/>
    </xf>
    <xf numFmtId="49" fontId="9" fillId="0" borderId="1" xfId="985" applyNumberFormat="1" applyFont="1" applyFill="1" applyBorder="1" applyAlignment="1" quotePrefix="1">
      <alignment horizontal="center" vertical="center" wrapText="1"/>
    </xf>
    <xf numFmtId="49" fontId="8" fillId="0" borderId="1" xfId="287" applyNumberFormat="1" applyFont="1" applyFill="1" applyBorder="1" applyAlignment="1" quotePrefix="1">
      <alignment horizontal="center" vertical="center" wrapText="1"/>
    </xf>
  </cellXfs>
  <cellStyles count="133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4" xfId="49"/>
    <cellStyle name="部门 4" xfId="50"/>
    <cellStyle name="_ET_STYLE_NoName_00__Book1_1 2 2 2" xfId="51"/>
    <cellStyle name="强调文字颜色 2 3 2" xfId="52"/>
    <cellStyle name="汇总 6" xfId="53"/>
    <cellStyle name="Accent5 9" xfId="54"/>
    <cellStyle name="链接单元格 5" xfId="55"/>
    <cellStyle name="常规 440" xfId="56"/>
    <cellStyle name="常规 435" xfId="57"/>
    <cellStyle name="Accent1 5" xfId="58"/>
    <cellStyle name="百分比 2 8 2" xfId="59"/>
    <cellStyle name="好 3 2 2" xfId="60"/>
    <cellStyle name="args.style" xfId="61"/>
    <cellStyle name="常规 3 4 3" xfId="62"/>
    <cellStyle name="Accent2 - 40%" xfId="63"/>
    <cellStyle name="常规 26 2" xfId="64"/>
    <cellStyle name="常规 7 3" xfId="65"/>
    <cellStyle name="Accent6 4" xfId="66"/>
    <cellStyle name="60% - 强调文字颜色 6 3 2" xfId="67"/>
    <cellStyle name="日期" xfId="68"/>
    <cellStyle name="Accent2 - 60%" xfId="69"/>
    <cellStyle name="Input [yellow] 4" xfId="70"/>
    <cellStyle name="好_0605石屏县 2 2" xfId="71"/>
    <cellStyle name="好_2007年地州资金往来对账表 3" xfId="72"/>
    <cellStyle name="60% - 强调文字颜色 4 2 2 2" xfId="73"/>
    <cellStyle name="Accent4 5" xfId="74"/>
    <cellStyle name="差_Book1 2" xfId="75"/>
    <cellStyle name="_ET_STYLE_NoName_00__Sheet3" xfId="76"/>
    <cellStyle name="60% - 强调文字颜色 2 3" xfId="77"/>
    <cellStyle name="常规 6" xfId="78"/>
    <cellStyle name="Accent5 - 60% 2 2" xfId="79"/>
    <cellStyle name="Accent6 3" xfId="80"/>
    <cellStyle name="解释性文本 2 2" xfId="81"/>
    <cellStyle name="百分比 7" xfId="82"/>
    <cellStyle name="Accent3 4 2" xfId="83"/>
    <cellStyle name="常规 4 2 2 3" xfId="84"/>
    <cellStyle name="常规 6 5" xfId="85"/>
    <cellStyle name="常规 5 2" xfId="86"/>
    <cellStyle name="60% - 强调文字颜色 2 2 2" xfId="87"/>
    <cellStyle name="Accent1 - 60% 2 2" xfId="88"/>
    <cellStyle name="标题 1 5 2" xfId="89"/>
    <cellStyle name="百分比 4" xfId="90"/>
    <cellStyle name="常规 5 2 2" xfId="91"/>
    <cellStyle name="60% - 强调文字颜色 2 2 2 2" xfId="92"/>
    <cellStyle name="0,0_x000d__x000a_NA_x000d__x000a_" xfId="93"/>
    <cellStyle name="差 7" xfId="94"/>
    <cellStyle name="百分比 5" xfId="95"/>
    <cellStyle name="Accent4 2 2" xfId="96"/>
    <cellStyle name="Accent6 2" xfId="97"/>
    <cellStyle name="百分比 6" xfId="98"/>
    <cellStyle name="Accent6 5" xfId="99"/>
    <cellStyle name="40% - 强调文字颜色 4 2" xfId="100"/>
    <cellStyle name="常规 8 3" xfId="101"/>
    <cellStyle name="常规 443" xfId="102"/>
    <cellStyle name="常规 2 2 2 5" xfId="103"/>
    <cellStyle name="标题 4 5 3" xfId="104"/>
    <cellStyle name="PSHeading 4" xfId="105"/>
    <cellStyle name="60% - 强调文字颜色 4 2 3" xfId="106"/>
    <cellStyle name="差_0605石屏" xfId="107"/>
    <cellStyle name="适中 8" xfId="108"/>
    <cellStyle name="20% - 强调文字颜色 3 3" xfId="109"/>
    <cellStyle name="输出 3 3" xfId="110"/>
    <cellStyle name="链接单元格 7" xfId="111"/>
    <cellStyle name="常规 8 2" xfId="112"/>
    <cellStyle name="常规 442" xfId="113"/>
    <cellStyle name="常规 2 2 2 4" xfId="114"/>
    <cellStyle name="千位分隔 6 2" xfId="115"/>
    <cellStyle name="标题 4 5 2" xfId="116"/>
    <cellStyle name="编号 3 2" xfId="117"/>
    <cellStyle name="链接单元格 3" xfId="118"/>
    <cellStyle name="常规 433" xfId="119"/>
    <cellStyle name="常规 428" xfId="120"/>
    <cellStyle name="汇总 3 3" xfId="121"/>
    <cellStyle name="Accent6 - 20% 2 2" xfId="122"/>
    <cellStyle name="标题 5 4" xfId="123"/>
    <cellStyle name="链接单元格 4" xfId="124"/>
    <cellStyle name="常规 434" xfId="125"/>
    <cellStyle name="常规 429" xfId="126"/>
    <cellStyle name="检查单元格 3 4" xfId="127"/>
    <cellStyle name="Accent2 - 40% 2" xfId="128"/>
    <cellStyle name="差_11大理 2 2" xfId="129"/>
    <cellStyle name="Accent2 - 40% 3" xfId="130"/>
    <cellStyle name="好_2008年地州对账表(国库资金）" xfId="131"/>
    <cellStyle name="PSChar" xfId="132"/>
    <cellStyle name="链接单元格 6" xfId="133"/>
    <cellStyle name="常规 441" xfId="134"/>
    <cellStyle name="常规 436" xfId="135"/>
    <cellStyle name="常规_exceltmp1 2" xfId="136"/>
    <cellStyle name="计算 4" xfId="137"/>
    <cellStyle name="60% - 强调文字颜色 5 2 2 2" xfId="138"/>
    <cellStyle name="常规 2 5 3 2" xfId="139"/>
    <cellStyle name="标题 1 4 2" xfId="140"/>
    <cellStyle name="Accent6 6" xfId="141"/>
    <cellStyle name="_弱电系统设备配置报价清单" xfId="142"/>
    <cellStyle name="标题 1 4 3" xfId="143"/>
    <cellStyle name="Accent6 7" xfId="144"/>
    <cellStyle name="适中 5 2" xfId="145"/>
    <cellStyle name="常规 3 2 3 2" xfId="146"/>
    <cellStyle name="Accent2 - 20% 2" xfId="147"/>
    <cellStyle name="_Book1_2 2" xfId="148"/>
    <cellStyle name="_Book1_2 3" xfId="149"/>
    <cellStyle name="适中 5 3" xfId="150"/>
    <cellStyle name="Accent2 - 20% 3" xfId="151"/>
    <cellStyle name="常规 2 12 2" xfId="152"/>
    <cellStyle name="_ET_STYLE_NoName_00__Book1" xfId="153"/>
    <cellStyle name="_ET_STYLE_NoName_00_" xfId="154"/>
    <cellStyle name="_Book1_1" xfId="155"/>
    <cellStyle name="_20100326高清市院遂宁检察院1080P配置清单26日改" xfId="156"/>
    <cellStyle name="_Book1_2 2 2" xfId="157"/>
    <cellStyle name="百分比 2 2 4" xfId="158"/>
    <cellStyle name="Accent2 - 20% 2 2" xfId="159"/>
    <cellStyle name="百分比 2 10 2" xfId="160"/>
    <cellStyle name="_Book1_2 2 3" xfId="161"/>
    <cellStyle name="常规 2 5 4 2" xfId="162"/>
    <cellStyle name="百分比 2 2 5" xfId="163"/>
    <cellStyle name="_Book1_2 2 2 2" xfId="164"/>
    <cellStyle name="百分比 2 2 4 2" xfId="165"/>
    <cellStyle name="超级链接 2 2" xfId="166"/>
    <cellStyle name="_Book1_3 2" xfId="167"/>
    <cellStyle name="_Book1" xfId="168"/>
    <cellStyle name="常规 2 7 2" xfId="169"/>
    <cellStyle name="_Book1_2" xfId="170"/>
    <cellStyle name="适中 5" xfId="171"/>
    <cellStyle name="Accent2 - 20%" xfId="172"/>
    <cellStyle name="常规 3 2 3" xfId="173"/>
    <cellStyle name="差_2008年地州对账表(国库资金） 3" xfId="174"/>
    <cellStyle name="_Book1_2 3 2" xfId="175"/>
    <cellStyle name="百分比 2 3 4" xfId="176"/>
    <cellStyle name="常规 2 16" xfId="177"/>
    <cellStyle name="_Book1_2 4" xfId="178"/>
    <cellStyle name="_Book1_3" xfId="179"/>
    <cellStyle name="Accent1 4 2" xfId="180"/>
    <cellStyle name="超级链接 2" xfId="181"/>
    <cellStyle name="_ET_STYLE_NoName_00__Book1_1" xfId="182"/>
    <cellStyle name="常规 2 3 3 2" xfId="183"/>
    <cellStyle name="Accent5 - 60% 3" xfId="184"/>
    <cellStyle name="_ET_STYLE_NoName_00__Book1_1 2" xfId="185"/>
    <cellStyle name="常规 2 3 3 2 2" xfId="186"/>
    <cellStyle name="_ET_STYLE_NoName_00__Book1_1 2 2" xfId="187"/>
    <cellStyle name="百分比 2 7 2" xfId="188"/>
    <cellStyle name="Percent [2]" xfId="189"/>
    <cellStyle name="标题 2 2 2 2" xfId="190"/>
    <cellStyle name="_ET_STYLE_NoName_00__Book1_1 2 3" xfId="191"/>
    <cellStyle name="_ET_STYLE_NoName_00__Book1_1 3" xfId="192"/>
    <cellStyle name="_ET_STYLE_NoName_00__Book1_1 3 2" xfId="193"/>
    <cellStyle name="Accent1 4" xfId="194"/>
    <cellStyle name="超级链接" xfId="195"/>
    <cellStyle name="_ET_STYLE_NoName_00__Book1_1 4" xfId="196"/>
    <cellStyle name="_关闭破产企业已移交地方管理中小学校退休教师情况明细表(1)" xfId="197"/>
    <cellStyle name="Accent5 4" xfId="198"/>
    <cellStyle name="警告文本 4 2" xfId="199"/>
    <cellStyle name="0,0_x005f_x000d__x005f_x000a_NA_x005f_x000d__x005f_x000a_" xfId="200"/>
    <cellStyle name="20% - 强调文字颜色 1 2" xfId="201"/>
    <cellStyle name="链接单元格 3 2 2" xfId="202"/>
    <cellStyle name="常规 11 4" xfId="203"/>
    <cellStyle name="20% - 强调文字颜色 1 2 2" xfId="204"/>
    <cellStyle name="Accent1 - 20% 2" xfId="205"/>
    <cellStyle name="20% - 强调文字颜色 1 3" xfId="206"/>
    <cellStyle name="强调文字颜色 2 2 2 2" xfId="207"/>
    <cellStyle name="20% - 强调文字颜色 2 2" xfId="208"/>
    <cellStyle name="20% - 强调文字颜色 2 2 2" xfId="209"/>
    <cellStyle name="20% - 强调文字颜色 2 3" xfId="210"/>
    <cellStyle name="60% - 强调文字颜色 3 2 2 2" xfId="211"/>
    <cellStyle name="适中 7" xfId="212"/>
    <cellStyle name="20% - 强调文字颜色 3 2" xfId="213"/>
    <cellStyle name="常规 3 2 5" xfId="214"/>
    <cellStyle name="20% - 强调文字颜色 3 2 2" xfId="215"/>
    <cellStyle name="Mon閠aire_!!!GO" xfId="216"/>
    <cellStyle name="20% - 强调文字颜色 4 2" xfId="217"/>
    <cellStyle name="常规 3 3 5" xfId="218"/>
    <cellStyle name="20% - 强调文字颜色 4 2 2" xfId="219"/>
    <cellStyle name="常规 3 3 5 2" xfId="220"/>
    <cellStyle name="Accent6 - 60% 2 2" xfId="221"/>
    <cellStyle name="20% - 强调文字颜色 4 3" xfId="222"/>
    <cellStyle name="常规 3 3 6" xfId="223"/>
    <cellStyle name="20% - 强调文字颜色 5 2" xfId="224"/>
    <cellStyle name="20% - 强调文字颜色 5 2 2" xfId="225"/>
    <cellStyle name="20% - 强调文字颜色 5 3" xfId="226"/>
    <cellStyle name="20% - 强调文字颜色 6 2" xfId="227"/>
    <cellStyle name="Accent6 - 20% 3" xfId="228"/>
    <cellStyle name="20% - 强调文字颜色 6 2 2" xfId="229"/>
    <cellStyle name="解释性文本 3 2 2" xfId="230"/>
    <cellStyle name="20% - 强调文字颜色 6 3" xfId="231"/>
    <cellStyle name="40% - 强调文字颜色 1 2" xfId="232"/>
    <cellStyle name="常规 4 3 5" xfId="233"/>
    <cellStyle name="40% - 强调文字颜色 1 2 2" xfId="234"/>
    <cellStyle name="40% - 强调文字颜色 1 3" xfId="235"/>
    <cellStyle name="常规 9 2" xfId="236"/>
    <cellStyle name="Accent1" xfId="237"/>
    <cellStyle name="40% - 强调文字颜色 2 2" xfId="238"/>
    <cellStyle name="常规 2 3 2 4" xfId="239"/>
    <cellStyle name="40% - 强调文字颜色 2 2 2" xfId="240"/>
    <cellStyle name="常规 2 3 2 4 2" xfId="241"/>
    <cellStyle name="40% - 强调文字颜色 2 3" xfId="242"/>
    <cellStyle name="常规 2 3 2 5" xfId="243"/>
    <cellStyle name="40% - 强调文字颜色 3 2" xfId="244"/>
    <cellStyle name="常规 2 3 3 4" xfId="245"/>
    <cellStyle name="40% - 强调文字颜色 3 2 2" xfId="246"/>
    <cellStyle name="40% - 强调文字颜色 3 3" xfId="247"/>
    <cellStyle name="千位分隔 5" xfId="248"/>
    <cellStyle name="标题 4 4" xfId="249"/>
    <cellStyle name="40% - 强调文字颜色 4 2 2" xfId="250"/>
    <cellStyle name="40% - 强调文字颜色 4 3" xfId="251"/>
    <cellStyle name="计算 3 3" xfId="252"/>
    <cellStyle name="常规_2007年云南省向人大报送政府收支预算表格式编制过程表 3 2" xfId="253"/>
    <cellStyle name="Accent6 - 20% 2" xfId="254"/>
    <cellStyle name="40% - 强调文字颜色 5 2" xfId="255"/>
    <cellStyle name="好 2 3" xfId="256"/>
    <cellStyle name="40% - 强调文字颜色 5 2 2" xfId="257"/>
    <cellStyle name="计算 4 2 2" xfId="258"/>
    <cellStyle name="60% - 强调文字颜色 4 3" xfId="259"/>
    <cellStyle name="40% - 强调文字颜色 5 3" xfId="260"/>
    <cellStyle name="好 2 4" xfId="261"/>
    <cellStyle name="标题 2 2 4" xfId="262"/>
    <cellStyle name="40% - 强调文字颜色 6 2" xfId="263"/>
    <cellStyle name="好 3 3" xfId="264"/>
    <cellStyle name="百分比 2 9" xfId="265"/>
    <cellStyle name="适中 2 2" xfId="266"/>
    <cellStyle name="40% - 强调文字颜色 6 2 2" xfId="267"/>
    <cellStyle name="百分比 2 9 2" xfId="268"/>
    <cellStyle name="适中 2 2 2" xfId="269"/>
    <cellStyle name="Accent2 5" xfId="270"/>
    <cellStyle name="40% - 强调文字颜色 6 3" xfId="271"/>
    <cellStyle name="好 3 4" xfId="272"/>
    <cellStyle name="Accent6 2 2" xfId="273"/>
    <cellStyle name="输出 3 4" xfId="274"/>
    <cellStyle name="60% - 强调文字颜色 1 2" xfId="275"/>
    <cellStyle name="60% - 强调文字颜色 1 2 2" xfId="276"/>
    <cellStyle name="60% - 强调文字颜色 1 2 2 2" xfId="277"/>
    <cellStyle name="商品名称 2 2" xfId="278"/>
    <cellStyle name="标题 3 2 4" xfId="279"/>
    <cellStyle name="好 7" xfId="280"/>
    <cellStyle name="60% - 强调文字颜色 1 2 3" xfId="281"/>
    <cellStyle name="百分比 2 3 4 2" xfId="282"/>
    <cellStyle name="60% - 强调文字颜色 1 3" xfId="283"/>
    <cellStyle name="千位分隔 2 3" xfId="284"/>
    <cellStyle name="60% - 强调文字颜色 1 3 2" xfId="285"/>
    <cellStyle name="Accent6 3 2" xfId="286"/>
    <cellStyle name="常规 5" xfId="287"/>
    <cellStyle name="输出 4 4" xfId="288"/>
    <cellStyle name="60% - 强调文字颜色 2 2" xfId="289"/>
    <cellStyle name="常规 5 3" xfId="290"/>
    <cellStyle name="60% - 强调文字颜色 2 2 3" xfId="291"/>
    <cellStyle name="Accent6 - 60%" xfId="292"/>
    <cellStyle name="常规 6 2" xfId="293"/>
    <cellStyle name="60% - 强调文字颜色 2 3 2" xfId="294"/>
    <cellStyle name="注释 2" xfId="295"/>
    <cellStyle name="Accent6 4 2" xfId="296"/>
    <cellStyle name="60% - 强调文字颜色 3 2" xfId="297"/>
    <cellStyle name="60% - 强调文字颜色 3 2 2" xfId="298"/>
    <cellStyle name="60% - 强调文字颜色 3 2 3" xfId="299"/>
    <cellStyle name="60% - 强调文字颜色 3 3" xfId="300"/>
    <cellStyle name="Accent5 - 40% 2" xfId="301"/>
    <cellStyle name="汇总 7" xfId="302"/>
    <cellStyle name="60% - 强调文字颜色 3 3 2" xfId="303"/>
    <cellStyle name="Accent5 - 40% 2 2" xfId="304"/>
    <cellStyle name="Accent6 5 2" xfId="305"/>
    <cellStyle name="60% - 强调文字颜色 4 2" xfId="306"/>
    <cellStyle name="60% - 强调文字颜色 4 2 2" xfId="307"/>
    <cellStyle name="60% - 强调文字颜色 4 3 2" xfId="308"/>
    <cellStyle name="常规 15" xfId="309"/>
    <cellStyle name="常规 20" xfId="310"/>
    <cellStyle name="60% - 强调文字颜色 5 2" xfId="311"/>
    <cellStyle name="标题 1 4 2 2" xfId="312"/>
    <cellStyle name="常规_exceltmp1" xfId="313"/>
    <cellStyle name="60% - 强调文字颜色 5 2 2" xfId="314"/>
    <cellStyle name="常规 2 5 3" xfId="315"/>
    <cellStyle name="60% - 强调文字颜色 5 2 3" xfId="316"/>
    <cellStyle name="常规 2 5 4" xfId="317"/>
    <cellStyle name="百分比 2 10" xfId="318"/>
    <cellStyle name="常规 2 2 2 3 2" xfId="319"/>
    <cellStyle name="60% - 强调文字颜色 5 3" xfId="320"/>
    <cellStyle name="60% - 强调文字颜色 5 3 2" xfId="321"/>
    <cellStyle name="常规 2 6 3" xfId="322"/>
    <cellStyle name="RowLevel_0" xfId="323"/>
    <cellStyle name="60% - 强调文字颜色 6 2" xfId="324"/>
    <cellStyle name="60% - 强调文字颜色 6 2 2" xfId="325"/>
    <cellStyle name="Header2" xfId="326"/>
    <cellStyle name="强调文字颜色 5 2 3" xfId="327"/>
    <cellStyle name="60% - 强调文字颜色 6 2 2 2" xfId="328"/>
    <cellStyle name="Header2 2" xfId="329"/>
    <cellStyle name="60% - 强调文字颜色 6 2 3" xfId="330"/>
    <cellStyle name="60% - 强调文字颜色 6 3" xfId="331"/>
    <cellStyle name="6mal" xfId="332"/>
    <cellStyle name="Accent1 - 20%" xfId="333"/>
    <cellStyle name="强调文字颜色 2 2 2" xfId="334"/>
    <cellStyle name="Accent4 9" xfId="335"/>
    <cellStyle name="Accent1 - 20% 2 2" xfId="336"/>
    <cellStyle name="常规 2 3 3 3" xfId="337"/>
    <cellStyle name="Accent5 - 20%" xfId="338"/>
    <cellStyle name="Accent1 - 20% 3" xfId="339"/>
    <cellStyle name="Accent1 - 40%" xfId="340"/>
    <cellStyle name="Accent6 9" xfId="341"/>
    <cellStyle name="标题 6 2 2" xfId="342"/>
    <cellStyle name="Accent1 - 40% 2" xfId="343"/>
    <cellStyle name="Accent1 - 40% 2 2" xfId="344"/>
    <cellStyle name="Accent1 - 40% 3" xfId="345"/>
    <cellStyle name="PSHeading 3 2" xfId="346"/>
    <cellStyle name="Accent1 - 60%" xfId="347"/>
    <cellStyle name="Accent1 - 60% 2" xfId="348"/>
    <cellStyle name="标题 1 5" xfId="349"/>
    <cellStyle name="注释 4 2 2" xfId="350"/>
    <cellStyle name="常规 17 2" xfId="351"/>
    <cellStyle name="Accent1 - 60% 3" xfId="352"/>
    <cellStyle name="标题 1 6" xfId="353"/>
    <cellStyle name="Date 3" xfId="354"/>
    <cellStyle name="Accent1 2" xfId="355"/>
    <cellStyle name="Currency [0]_!!!GO" xfId="356"/>
    <cellStyle name="Accent1 2 2" xfId="357"/>
    <cellStyle name="Accent1 3" xfId="358"/>
    <cellStyle name="Accent1 3 2" xfId="359"/>
    <cellStyle name="常规 2" xfId="360"/>
    <cellStyle name="Accent1 5 2" xfId="361"/>
    <cellStyle name="部门 3 2" xfId="362"/>
    <cellStyle name="Accent1 6" xfId="363"/>
    <cellStyle name="常规 2 2 3 2" xfId="364"/>
    <cellStyle name="sstot" xfId="365"/>
    <cellStyle name="Accent1 7" xfId="366"/>
    <cellStyle name="常规 2 2 3 3" xfId="367"/>
    <cellStyle name="Accent1 8" xfId="368"/>
    <cellStyle name="差_1110洱源 2" xfId="369"/>
    <cellStyle name="常规 2 2 3 4" xfId="370"/>
    <cellStyle name="Accent1 9" xfId="371"/>
    <cellStyle name="差_1110洱源 3" xfId="372"/>
    <cellStyle name="Accent2" xfId="373"/>
    <cellStyle name="常规 9 3" xfId="374"/>
    <cellStyle name="Header1 2" xfId="375"/>
    <cellStyle name="强调文字颜色 5 2 2 2" xfId="376"/>
    <cellStyle name="Accent2 - 40% 2 2" xfId="377"/>
    <cellStyle name="输入 2 4" xfId="378"/>
    <cellStyle name="日期 2" xfId="379"/>
    <cellStyle name="Accent2 - 60% 2" xfId="380"/>
    <cellStyle name="Accent5 - 40% 3" xfId="381"/>
    <cellStyle name="日期 2 2" xfId="382"/>
    <cellStyle name="Accent2 - 60% 2 2" xfId="383"/>
    <cellStyle name="日期 3" xfId="384"/>
    <cellStyle name="Accent2 - 60% 3" xfId="385"/>
    <cellStyle name="Accent2 2" xfId="386"/>
    <cellStyle name="强调文字颜色 4 3" xfId="387"/>
    <cellStyle name="t" xfId="388"/>
    <cellStyle name="Accent2 2 2" xfId="389"/>
    <cellStyle name="Accent2 3" xfId="390"/>
    <cellStyle name="Accent2 3 2" xfId="391"/>
    <cellStyle name="Accent2 4" xfId="392"/>
    <cellStyle name="Accent2 4 2" xfId="393"/>
    <cellStyle name="百分比 2 9 2 2" xfId="394"/>
    <cellStyle name="Accent2 5 2" xfId="395"/>
    <cellStyle name="百分比 2 9 3" xfId="396"/>
    <cellStyle name="常规 2 2 11" xfId="397"/>
    <cellStyle name="Accent2 6" xfId="398"/>
    <cellStyle name="常规 2 2 4 2" xfId="399"/>
    <cellStyle name="Date" xfId="400"/>
    <cellStyle name="Accent2 7" xfId="401"/>
    <cellStyle name="Accent2 8" xfId="402"/>
    <cellStyle name="Accent2 9" xfId="403"/>
    <cellStyle name="Accent3" xfId="404"/>
    <cellStyle name="Accent5 2" xfId="405"/>
    <cellStyle name="Accent3 - 20%" xfId="406"/>
    <cellStyle name="Milliers_!!!GO" xfId="407"/>
    <cellStyle name="Accent5 2 2" xfId="408"/>
    <cellStyle name="Accent3 - 20% 2" xfId="409"/>
    <cellStyle name="标题 1 3" xfId="410"/>
    <cellStyle name="百分比 4 3" xfId="411"/>
    <cellStyle name="常规 2 2 7" xfId="412"/>
    <cellStyle name="Accent3 - 20% 2 2" xfId="413"/>
    <cellStyle name="Accent5 6" xfId="414"/>
    <cellStyle name="汇总 3" xfId="415"/>
    <cellStyle name="差_0605石屏 3" xfId="416"/>
    <cellStyle name="标题 1 3 2" xfId="417"/>
    <cellStyle name="Accent3 - 20% 3" xfId="418"/>
    <cellStyle name="标题 1 4" xfId="419"/>
    <cellStyle name="Accent3 - 40%" xfId="420"/>
    <cellStyle name="Accent4 3 2" xfId="421"/>
    <cellStyle name="好_0502通海县" xfId="422"/>
    <cellStyle name="Mon閠aire [0]_!!!GO" xfId="423"/>
    <cellStyle name="Accent3 - 40% 2" xfId="424"/>
    <cellStyle name="Accent3 - 40% 2 2" xfId="425"/>
    <cellStyle name="百分比 2 6 2" xfId="426"/>
    <cellStyle name="常规 15 2 2" xfId="427"/>
    <cellStyle name="Accent3 - 40% 3" xfId="428"/>
    <cellStyle name="捠壿 [0.00]_Region Orders (2)" xfId="429"/>
    <cellStyle name="Accent4 - 60%" xfId="430"/>
    <cellStyle name="Accent3 - 60%" xfId="431"/>
    <cellStyle name="Accent4 5 2" xfId="432"/>
    <cellStyle name="Accent3 - 60% 2" xfId="433"/>
    <cellStyle name="好_M01-1 3" xfId="434"/>
    <cellStyle name="Accent3 - 60% 2 2" xfId="435"/>
    <cellStyle name="编号" xfId="436"/>
    <cellStyle name="常规 17 2 2" xfId="437"/>
    <cellStyle name="Accent3 - 60% 3" xfId="438"/>
    <cellStyle name="Accent3 2" xfId="439"/>
    <cellStyle name="Accent3 2 2" xfId="440"/>
    <cellStyle name="comma zerodec" xfId="441"/>
    <cellStyle name="Accent3 3" xfId="442"/>
    <cellStyle name="Accent3 3 2" xfId="443"/>
    <cellStyle name="解释性文本 2" xfId="444"/>
    <cellStyle name="Accent3 4" xfId="445"/>
    <cellStyle name="解释性文本 3" xfId="446"/>
    <cellStyle name="Accent3 5" xfId="447"/>
    <cellStyle name="解释性文本 3 2" xfId="448"/>
    <cellStyle name="Accent3 5 2" xfId="449"/>
    <cellStyle name="Moneda_96 Risk" xfId="450"/>
    <cellStyle name="解释性文本 4" xfId="451"/>
    <cellStyle name="Accent3 6" xfId="452"/>
    <cellStyle name="常规 2 2 5 2" xfId="453"/>
    <cellStyle name="Accent3 7" xfId="454"/>
    <cellStyle name="解释性文本 5" xfId="455"/>
    <cellStyle name="差 2" xfId="456"/>
    <cellStyle name="Accent3 8" xfId="457"/>
    <cellStyle name="解释性文本 6" xfId="458"/>
    <cellStyle name="差 3" xfId="459"/>
    <cellStyle name="常规 2 7 3 2" xfId="460"/>
    <cellStyle name="Accent3 9" xfId="461"/>
    <cellStyle name="解释性文本 7" xfId="462"/>
    <cellStyle name="差 4" xfId="463"/>
    <cellStyle name="百分比 2" xfId="464"/>
    <cellStyle name="Accent4" xfId="465"/>
    <cellStyle name="Accent4 - 20%" xfId="466"/>
    <cellStyle name="差 4 2 2" xfId="467"/>
    <cellStyle name="百分比 2 2 2" xfId="468"/>
    <cellStyle name="常规 2 4 2 4" xfId="469"/>
    <cellStyle name="Accent4 - 20% 2" xfId="470"/>
    <cellStyle name="百分比 2 2 2 2" xfId="471"/>
    <cellStyle name="Accent4 - 20% 2 2" xfId="472"/>
    <cellStyle name="百分比 2 2 2 2 2" xfId="473"/>
    <cellStyle name="Accent4 - 20% 3" xfId="474"/>
    <cellStyle name="百分比 2 2 2 3" xfId="475"/>
    <cellStyle name="强调 2 2" xfId="476"/>
    <cellStyle name="输入 4" xfId="477"/>
    <cellStyle name="Accent4 - 40%" xfId="478"/>
    <cellStyle name="百分比 2 4 2" xfId="479"/>
    <cellStyle name="常规 3 3" xfId="480"/>
    <cellStyle name="输入 4 2" xfId="481"/>
    <cellStyle name="Accent4 - 40% 2" xfId="482"/>
    <cellStyle name="百分比 2 4 2 2" xfId="483"/>
    <cellStyle name="Accent6 - 40%" xfId="484"/>
    <cellStyle name="常规 3 3 2" xfId="485"/>
    <cellStyle name="输入 4 2 2" xfId="486"/>
    <cellStyle name="Accent4 - 40% 2 2" xfId="487"/>
    <cellStyle name="Accent6 - 40% 2" xfId="488"/>
    <cellStyle name="商品名称 4" xfId="489"/>
    <cellStyle name="常规 3 4" xfId="490"/>
    <cellStyle name="输入 4 3" xfId="491"/>
    <cellStyle name="Accent4 - 40% 3" xfId="492"/>
    <cellStyle name="Accent4 - 60% 2" xfId="493"/>
    <cellStyle name="标题 7 4" xfId="494"/>
    <cellStyle name="Accent4 - 60% 2 2" xfId="495"/>
    <cellStyle name="PSSpacer" xfId="496"/>
    <cellStyle name="Accent4 - 60% 3" xfId="497"/>
    <cellStyle name="Accent6" xfId="498"/>
    <cellStyle name="Accent4 2" xfId="499"/>
    <cellStyle name="Accent4 3" xfId="500"/>
    <cellStyle name="New Times Roman" xfId="501"/>
    <cellStyle name="Accent4 4" xfId="502"/>
    <cellStyle name="借出原因" xfId="503"/>
    <cellStyle name="PSHeading 5" xfId="504"/>
    <cellStyle name="Accent4 4 2" xfId="505"/>
    <cellStyle name="标题 1 2 2" xfId="506"/>
    <cellStyle name="百分比 4 2 2" xfId="507"/>
    <cellStyle name="Accent4 6" xfId="508"/>
    <cellStyle name="常规 2 2 6 2" xfId="509"/>
    <cellStyle name="标题 1 2 3" xfId="510"/>
    <cellStyle name="Accent4 7" xfId="511"/>
    <cellStyle name="标题 1 2 4" xfId="512"/>
    <cellStyle name="Accent4 8" xfId="513"/>
    <cellStyle name="Accent5" xfId="514"/>
    <cellStyle name="常规 2 3 3 3 2" xfId="515"/>
    <cellStyle name="Accent5 - 20% 2" xfId="516"/>
    <cellStyle name="Accent5 - 20% 2 2" xfId="517"/>
    <cellStyle name="Accent5 - 20% 3" xfId="518"/>
    <cellStyle name="Input [yellow] 2 2 2" xfId="519"/>
    <cellStyle name="Accent5 - 40%" xfId="520"/>
    <cellStyle name="好 4 2" xfId="521"/>
    <cellStyle name="常规 12" xfId="522"/>
    <cellStyle name="Accent5 - 60%" xfId="523"/>
    <cellStyle name="标题 2 3 3" xfId="524"/>
    <cellStyle name="好 4 2 2" xfId="525"/>
    <cellStyle name="常规 12 2" xfId="526"/>
    <cellStyle name="Accent5 - 60% 2" xfId="527"/>
    <cellStyle name="Accent5 3" xfId="528"/>
    <cellStyle name="Category" xfId="529"/>
    <cellStyle name="Accent5 3 2" xfId="530"/>
    <cellStyle name="标题 2 3" xfId="531"/>
    <cellStyle name="Category 2" xfId="532"/>
    <cellStyle name="Accent5 4 2" xfId="533"/>
    <cellStyle name="标题 3 3" xfId="534"/>
    <cellStyle name="Comma [0]_!!!GO" xfId="535"/>
    <cellStyle name="Accent5 5" xfId="536"/>
    <cellStyle name="汇总 2" xfId="537"/>
    <cellStyle name="差_0605石屏 2" xfId="538"/>
    <cellStyle name="Accent5 5 2" xfId="539"/>
    <cellStyle name="汇总 2 2" xfId="540"/>
    <cellStyle name="差_0605石屏 2 2" xfId="541"/>
    <cellStyle name="标题 1 3 3" xfId="542"/>
    <cellStyle name="Accent5 7" xfId="543"/>
    <cellStyle name="汇总 4" xfId="544"/>
    <cellStyle name="标题 1 3 4" xfId="545"/>
    <cellStyle name="Accent5 8" xfId="546"/>
    <cellStyle name="汇总 5" xfId="547"/>
    <cellStyle name="百分比 2 3 2 2 2" xfId="548"/>
    <cellStyle name="Accent6 - 20%" xfId="549"/>
    <cellStyle name="Accent6 - 40% 2 2" xfId="550"/>
    <cellStyle name="标题 3 4 4" xfId="551"/>
    <cellStyle name="Accent6 - 40% 3" xfId="552"/>
    <cellStyle name="常规 3 3 3" xfId="553"/>
    <cellStyle name="常规_2007年云南省向人大报送政府收支预算表格式编制过程表" xfId="554"/>
    <cellStyle name="ColLevel_0" xfId="555"/>
    <cellStyle name="Accent6 - 60% 2" xfId="556"/>
    <cellStyle name="Accent6 - 60% 3" xfId="557"/>
    <cellStyle name="标题 1 4 4" xfId="558"/>
    <cellStyle name="Accent6 8" xfId="559"/>
    <cellStyle name="百分比 2 4 3" xfId="560"/>
    <cellStyle name="Comma_!!!GO" xfId="561"/>
    <cellStyle name="Currency_!!!GO" xfId="562"/>
    <cellStyle name="标题 3 3 2" xfId="563"/>
    <cellStyle name="分级显示列_1_Book1" xfId="564"/>
    <cellStyle name="Currency1" xfId="565"/>
    <cellStyle name="好 4 3" xfId="566"/>
    <cellStyle name="常规 13" xfId="567"/>
    <cellStyle name="标题 2 3 4" xfId="568"/>
    <cellStyle name="常规 2 2 11 2" xfId="569"/>
    <cellStyle name="Date 2" xfId="570"/>
    <cellStyle name="Date 2 2" xfId="571"/>
    <cellStyle name="差_0502通海县 3" xfId="572"/>
    <cellStyle name="Dollar (zero dec)" xfId="573"/>
    <cellStyle name="常规 5 2 2 2" xfId="574"/>
    <cellStyle name="Grey" xfId="575"/>
    <cellStyle name="标题 2 2" xfId="576"/>
    <cellStyle name="百分比 5 2" xfId="577"/>
    <cellStyle name="常规 2 3 6" xfId="578"/>
    <cellStyle name="Header1" xfId="579"/>
    <cellStyle name="强调文字颜色 5 2 2" xfId="580"/>
    <cellStyle name="Header2 2 2" xfId="581"/>
    <cellStyle name="Header2 3" xfId="582"/>
    <cellStyle name="Input [yellow]" xfId="583"/>
    <cellStyle name="千位分隔 2 4" xfId="584"/>
    <cellStyle name="Input [yellow] 2" xfId="585"/>
    <cellStyle name="千位分隔 2 4 2" xfId="586"/>
    <cellStyle name="Input [yellow] 2 2" xfId="587"/>
    <cellStyle name="Input [yellow] 2 3" xfId="588"/>
    <cellStyle name="常规 4 3 4 2" xfId="589"/>
    <cellStyle name="Input [yellow] 3" xfId="590"/>
    <cellStyle name="Input [yellow] 3 2" xfId="591"/>
    <cellStyle name="强调文字颜色 3 3" xfId="592"/>
    <cellStyle name="常规 2 10" xfId="593"/>
    <cellStyle name="Input Cells" xfId="594"/>
    <cellStyle name="Linked Cells" xfId="595"/>
    <cellStyle name="标题 6 3" xfId="596"/>
    <cellStyle name="Millares [0]_96 Risk" xfId="597"/>
    <cellStyle name="部门 2 2" xfId="598"/>
    <cellStyle name="常规 10 41 2" xfId="599"/>
    <cellStyle name="Millares_96 Risk" xfId="600"/>
    <cellStyle name="常规 2 2 2 2" xfId="601"/>
    <cellStyle name="Milliers [0]_!!!GO" xfId="602"/>
    <cellStyle name="千位分隔 2 3 2" xfId="603"/>
    <cellStyle name="Moneda [0]_96 Risk" xfId="604"/>
    <cellStyle name="Month" xfId="605"/>
    <cellStyle name="标题 1 2 2 2" xfId="606"/>
    <cellStyle name="数量 3" xfId="607"/>
    <cellStyle name="数量 3 2" xfId="608"/>
    <cellStyle name="Month 2" xfId="609"/>
    <cellStyle name="no dec" xfId="610"/>
    <cellStyle name="PSHeading 2" xfId="611"/>
    <cellStyle name="百分比 10" xfId="612"/>
    <cellStyle name="no dec 2" xfId="613"/>
    <cellStyle name="PSHeading 2 2" xfId="614"/>
    <cellStyle name="常规 450" xfId="615"/>
    <cellStyle name="no dec 2 2" xfId="616"/>
    <cellStyle name="PSHeading 2 2 2" xfId="617"/>
    <cellStyle name="百分比 3 3 2" xfId="618"/>
    <cellStyle name="no dec 3" xfId="619"/>
    <cellStyle name="PSHeading 2 3" xfId="620"/>
    <cellStyle name="Normal - Style1" xfId="621"/>
    <cellStyle name="百分比 2 5 2" xfId="622"/>
    <cellStyle name="Normal_!!!GO" xfId="623"/>
    <cellStyle name="per.style" xfId="624"/>
    <cellStyle name="输入 3 3" xfId="625"/>
    <cellStyle name="常规 2 9 3" xfId="626"/>
    <cellStyle name="PSInt" xfId="627"/>
    <cellStyle name="常规 2 4" xfId="628"/>
    <cellStyle name="常规 94" xfId="629"/>
    <cellStyle name="Percent [2] 2" xfId="630"/>
    <cellStyle name="t_HVAC Equipment (3)" xfId="631"/>
    <cellStyle name="常规 2 3 4" xfId="632"/>
    <cellStyle name="Percent_!!!GO" xfId="633"/>
    <cellStyle name="常规 2 3 2 3 2" xfId="634"/>
    <cellStyle name="Pourcentage_pldt" xfId="635"/>
    <cellStyle name="标题 5" xfId="636"/>
    <cellStyle name="解释性文本 2 3" xfId="637"/>
    <cellStyle name="百分比 8" xfId="638"/>
    <cellStyle name="强调文字颜色 4 2" xfId="639"/>
    <cellStyle name="PSChar 2" xfId="640"/>
    <cellStyle name="PSDate" xfId="641"/>
    <cellStyle name="编号 2 2" xfId="642"/>
    <cellStyle name="PSHeading 3 3" xfId="643"/>
    <cellStyle name="PSDate 2" xfId="644"/>
    <cellStyle name="编号 2 2 2" xfId="645"/>
    <cellStyle name="标题 4 4 2 2" xfId="646"/>
    <cellStyle name="PSDec" xfId="647"/>
    <cellStyle name="常规 10" xfId="648"/>
    <cellStyle name="PSDec 2" xfId="649"/>
    <cellStyle name="编号 4" xfId="650"/>
    <cellStyle name="常规 16 2" xfId="651"/>
    <cellStyle name="PSHeading" xfId="652"/>
    <cellStyle name="常规 451" xfId="653"/>
    <cellStyle name="PSHeading 2 2 3" xfId="654"/>
    <cellStyle name="PSHeading 2 4" xfId="655"/>
    <cellStyle name="PSHeading 3" xfId="656"/>
    <cellStyle name="常规 2 9 3 2" xfId="657"/>
    <cellStyle name="PSInt 2" xfId="658"/>
    <cellStyle name="常规 2 4 2" xfId="659"/>
    <cellStyle name="输入 3" xfId="660"/>
    <cellStyle name="常规 2 9" xfId="661"/>
    <cellStyle name="PSSpacer 2" xfId="662"/>
    <cellStyle name="sstot 2" xfId="663"/>
    <cellStyle name="Standard_AREAS" xfId="664"/>
    <cellStyle name="强调文字颜色 4 3 2" xfId="665"/>
    <cellStyle name="t 2" xfId="666"/>
    <cellStyle name="常规 2 3 4 2" xfId="667"/>
    <cellStyle name="t_HVAC Equipment (3) 2" xfId="668"/>
    <cellStyle name="百分比 2 11" xfId="669"/>
    <cellStyle name="千位分隔 2 2" xfId="670"/>
    <cellStyle name="百分比 2 3 5" xfId="671"/>
    <cellStyle name="百分比 2 11 2" xfId="672"/>
    <cellStyle name="千位分隔 3" xfId="673"/>
    <cellStyle name="标题 4 2" xfId="674"/>
    <cellStyle name="解释性文本 2 2 2" xfId="675"/>
    <cellStyle name="百分比 7 2" xfId="676"/>
    <cellStyle name="百分比 2 12" xfId="677"/>
    <cellStyle name="标题 10" xfId="678"/>
    <cellStyle name="差 4 2" xfId="679"/>
    <cellStyle name="百分比 2 2" xfId="680"/>
    <cellStyle name="百分比 2 2 3" xfId="681"/>
    <cellStyle name="百分比 2 2 3 2" xfId="682"/>
    <cellStyle name="百分比 2 3" xfId="683"/>
    <cellStyle name="常规_Sheet3" xfId="684"/>
    <cellStyle name="百分比 2 3 2" xfId="685"/>
    <cellStyle name="常规 2 14" xfId="686"/>
    <cellStyle name="百分比 2 3 2 2" xfId="687"/>
    <cellStyle name="常规 2 14 2" xfId="688"/>
    <cellStyle name="百分比 2 3 2 3" xfId="689"/>
    <cellStyle name="百分比 2 3 3" xfId="690"/>
    <cellStyle name="常规 2 15" xfId="691"/>
    <cellStyle name="百分比 2 3 3 2" xfId="692"/>
    <cellStyle name="百分比 2 4" xfId="693"/>
    <cellStyle name="百分比 2 4 3 2" xfId="694"/>
    <cellStyle name="百分比 2 4 4" xfId="695"/>
    <cellStyle name="百分比 2 5" xfId="696"/>
    <cellStyle name="常规 15 2" xfId="697"/>
    <cellStyle name="百分比 2 6" xfId="698"/>
    <cellStyle name="标题 2 2 2" xfId="699"/>
    <cellStyle name="常规 15 3" xfId="700"/>
    <cellStyle name="百分比 2 7" xfId="701"/>
    <cellStyle name="标题 2 2 3" xfId="702"/>
    <cellStyle name="百分比 2 8" xfId="703"/>
    <cellStyle name="百分比 3" xfId="704"/>
    <cellStyle name="百分比 3 2" xfId="705"/>
    <cellStyle name="百分比 3 2 2" xfId="706"/>
    <cellStyle name="百分比 3 3" xfId="707"/>
    <cellStyle name="编号 2" xfId="708"/>
    <cellStyle name="百分比 3 4" xfId="709"/>
    <cellStyle name="常规 2 2 6" xfId="710"/>
    <cellStyle name="百分比 4 2" xfId="711"/>
    <cellStyle name="标题 1 2" xfId="712"/>
    <cellStyle name="百分比 6 2" xfId="713"/>
    <cellStyle name="标题 3 2" xfId="714"/>
    <cellStyle name="标题 5 2" xfId="715"/>
    <cellStyle name="百分比 8 2" xfId="716"/>
    <cellStyle name="标题 6" xfId="717"/>
    <cellStyle name="解释性文本 2 4" xfId="718"/>
    <cellStyle name="百分比 9" xfId="719"/>
    <cellStyle name="标题 6 2" xfId="720"/>
    <cellStyle name="百分比 9 2" xfId="721"/>
    <cellStyle name="标题1 4" xfId="722"/>
    <cellStyle name="捠壿_Region Orders (2)" xfId="723"/>
    <cellStyle name="编号 2 3" xfId="724"/>
    <cellStyle name="编号 3" xfId="725"/>
    <cellStyle name="标题 1 3 2 2" xfId="726"/>
    <cellStyle name="标题 1 5 3" xfId="727"/>
    <cellStyle name="标题 2 4 2" xfId="728"/>
    <cellStyle name="常规 17 3" xfId="729"/>
    <cellStyle name="标题 1 7" xfId="730"/>
    <cellStyle name="常规 11" xfId="731"/>
    <cellStyle name="标题 2 3 2" xfId="732"/>
    <cellStyle name="常规 11 2" xfId="733"/>
    <cellStyle name="标题 2 3 2 2" xfId="734"/>
    <cellStyle name="标题 2 4" xfId="735"/>
    <cellStyle name="标题 2 4 2 2" xfId="736"/>
    <cellStyle name="标题 2 4 3" xfId="737"/>
    <cellStyle name="好 5 2" xfId="738"/>
    <cellStyle name="标题 3 2 2 2" xfId="739"/>
    <cellStyle name="标题 2 4 4" xfId="740"/>
    <cellStyle name="标题 2 5" xfId="741"/>
    <cellStyle name="常规 18 3" xfId="742"/>
    <cellStyle name="标题 2 7" xfId="743"/>
    <cellStyle name="标题 2 5 2" xfId="744"/>
    <cellStyle name="标题 2 5 3" xfId="745"/>
    <cellStyle name="常规 5 42" xfId="746"/>
    <cellStyle name="常规 18 2" xfId="747"/>
    <cellStyle name="标题 2 6" xfId="748"/>
    <cellStyle name="好 5" xfId="749"/>
    <cellStyle name="标题 3 2 2" xfId="750"/>
    <cellStyle name="好 6" xfId="751"/>
    <cellStyle name="标题 3 2 3" xfId="752"/>
    <cellStyle name="标题 3 4 3" xfId="753"/>
    <cellStyle name="标题 3 3 2 2" xfId="754"/>
    <cellStyle name="标题 3 3 3" xfId="755"/>
    <cellStyle name="商品名称 3 2" xfId="756"/>
    <cellStyle name="标题 3 3 4" xfId="757"/>
    <cellStyle name="标题 3 4" xfId="758"/>
    <cellStyle name="标题 3 4 2" xfId="759"/>
    <cellStyle name="标题 4 4 3" xfId="760"/>
    <cellStyle name="标题 3 4 2 2" xfId="761"/>
    <cellStyle name="标题 3 5" xfId="762"/>
    <cellStyle name="标题 3 5 2" xfId="763"/>
    <cellStyle name="常规 9" xfId="764"/>
    <cellStyle name="标题 3 5 3" xfId="765"/>
    <cellStyle name="常规 19 2" xfId="766"/>
    <cellStyle name="标题 3 6" xfId="767"/>
    <cellStyle name="常规 19 3" xfId="768"/>
    <cellStyle name="数量 2 2 2" xfId="769"/>
    <cellStyle name="标题 3 7" xfId="770"/>
    <cellStyle name="千位分隔 3 2" xfId="771"/>
    <cellStyle name="标题 4 2 2" xfId="772"/>
    <cellStyle name="千位分隔 3 2 2" xfId="773"/>
    <cellStyle name="标题 4 2 2 2" xfId="774"/>
    <cellStyle name="千位分隔 3 3" xfId="775"/>
    <cellStyle name="标题 4 2 3" xfId="776"/>
    <cellStyle name="标题 4 2 4" xfId="777"/>
    <cellStyle name="千位分隔 4" xfId="778"/>
    <cellStyle name="标题 4 3" xfId="779"/>
    <cellStyle name="千位分隔 4 2" xfId="780"/>
    <cellStyle name="标题 4 3 2" xfId="781"/>
    <cellStyle name="标题 4 3 2 2" xfId="782"/>
    <cellStyle name="标题 4 3 3" xfId="783"/>
    <cellStyle name="标题 4 3 4" xfId="784"/>
    <cellStyle name="千位分隔 5 2" xfId="785"/>
    <cellStyle name="标题 4 4 2" xfId="786"/>
    <cellStyle name="标题 4 4 4" xfId="787"/>
    <cellStyle name="千位分隔 6" xfId="788"/>
    <cellStyle name="标题 4 5" xfId="789"/>
    <cellStyle name="差_1110洱源" xfId="790"/>
    <cellStyle name="常规 25 2" xfId="791"/>
    <cellStyle name="千位分隔 7" xfId="792"/>
    <cellStyle name="标题 4 6" xfId="793"/>
    <cellStyle name="千位分隔 8" xfId="794"/>
    <cellStyle name="标题 4 7" xfId="795"/>
    <cellStyle name="标题 5 2 2" xfId="796"/>
    <cellStyle name="标题 5 3" xfId="797"/>
    <cellStyle name="标题 6 4" xfId="798"/>
    <cellStyle name="标题 7" xfId="799"/>
    <cellStyle name="标题 7 2" xfId="800"/>
    <cellStyle name="标题 7 2 2" xfId="801"/>
    <cellStyle name="标题 7 3" xfId="802"/>
    <cellStyle name="标题 8" xfId="803"/>
    <cellStyle name="常规 2 7" xfId="804"/>
    <cellStyle name="标题 8 2" xfId="805"/>
    <cellStyle name="输入 2" xfId="806"/>
    <cellStyle name="常规 2 8" xfId="807"/>
    <cellStyle name="标题 8 3" xfId="808"/>
    <cellStyle name="标题 9" xfId="809"/>
    <cellStyle name="常规 2 2 2 2 2 2" xfId="810"/>
    <cellStyle name="标题1" xfId="811"/>
    <cellStyle name="标题1 2" xfId="812"/>
    <cellStyle name="好_0605石屏 3" xfId="813"/>
    <cellStyle name="标题1 2 2" xfId="814"/>
    <cellStyle name="标题1 2 2 2" xfId="815"/>
    <cellStyle name="差 5 2" xfId="816"/>
    <cellStyle name="标题1 2 3" xfId="817"/>
    <cellStyle name="标题1 3" xfId="818"/>
    <cellStyle name="标题1 3 2" xfId="819"/>
    <cellStyle name="表标题" xfId="820"/>
    <cellStyle name="表标题 2" xfId="821"/>
    <cellStyle name="常规 2 2" xfId="822"/>
    <cellStyle name="部门" xfId="823"/>
    <cellStyle name="常规 2 2 2" xfId="824"/>
    <cellStyle name="部门 2" xfId="825"/>
    <cellStyle name="常规 10 41" xfId="826"/>
    <cellStyle name="常规 2 2 2 2 2" xfId="827"/>
    <cellStyle name="部门 2 2 2" xfId="828"/>
    <cellStyle name="常规 2 2 2 3" xfId="829"/>
    <cellStyle name="部门 2 3" xfId="830"/>
    <cellStyle name="常规 2 2 3" xfId="831"/>
    <cellStyle name="部门 3" xfId="832"/>
    <cellStyle name="解释性文本 5 2" xfId="833"/>
    <cellStyle name="差 2 2" xfId="834"/>
    <cellStyle name="差 2 2 2" xfId="835"/>
    <cellStyle name="解释性文本 5 3" xfId="836"/>
    <cellStyle name="差 2 3" xfId="837"/>
    <cellStyle name="差 2 4" xfId="838"/>
    <cellStyle name="差 3 2" xfId="839"/>
    <cellStyle name="差_0605石屏县" xfId="840"/>
    <cellStyle name="警告文本 6" xfId="841"/>
    <cellStyle name="差 3 2 2" xfId="842"/>
    <cellStyle name="差 3 3" xfId="843"/>
    <cellStyle name="差 3 4" xfId="844"/>
    <cellStyle name="差 4 3" xfId="845"/>
    <cellStyle name="差 4 4" xfId="846"/>
    <cellStyle name="差 5" xfId="847"/>
    <cellStyle name="差 5 3" xfId="848"/>
    <cellStyle name="差_0502通海县 2 2" xfId="849"/>
    <cellStyle name="差 6" xfId="850"/>
    <cellStyle name="常规 5 2 3" xfId="851"/>
    <cellStyle name="差 8" xfId="852"/>
    <cellStyle name="差_0502通海县" xfId="853"/>
    <cellStyle name="差_0502通海县 2" xfId="854"/>
    <cellStyle name="差_0605石屏县 2" xfId="855"/>
    <cellStyle name="差_0605石屏县 2 2" xfId="856"/>
    <cellStyle name="差_0605石屏县 3" xfId="857"/>
    <cellStyle name="差_1110洱源 2 2" xfId="858"/>
    <cellStyle name="差_11大理" xfId="859"/>
    <cellStyle name="差_11大理 2" xfId="860"/>
    <cellStyle name="差_11大理 3" xfId="861"/>
    <cellStyle name="常规 2 2 3 2 2" xfId="862"/>
    <cellStyle name="差_2007年地州资金往来对账表" xfId="863"/>
    <cellStyle name="差_2007年地州资金往来对账表 2" xfId="864"/>
    <cellStyle name="差_2007年地州资金往来对账表 2 2" xfId="865"/>
    <cellStyle name="差_2007年地州资金往来对账表 3" xfId="866"/>
    <cellStyle name="常规 28" xfId="867"/>
    <cellStyle name="差_2008年地州对账表(国库资金）" xfId="868"/>
    <cellStyle name="差_2008年地州对账表(国库资金） 2" xfId="869"/>
    <cellStyle name="适中 3" xfId="870"/>
    <cellStyle name="差_2008年地州对账表(国库资金） 2 2" xfId="871"/>
    <cellStyle name="差_Book1" xfId="872"/>
    <cellStyle name="差_M01-1" xfId="873"/>
    <cellStyle name="输入 3 2" xfId="874"/>
    <cellStyle name="常规 2 9 2" xfId="875"/>
    <cellStyle name="常规 2 3" xfId="876"/>
    <cellStyle name="昗弨_Pacific Region P&amp;L" xfId="877"/>
    <cellStyle name="差_M01-1 2" xfId="878"/>
    <cellStyle name="输入 3 2 2" xfId="879"/>
    <cellStyle name="常规 2 9 2 2" xfId="880"/>
    <cellStyle name="常规 2 3 2" xfId="881"/>
    <cellStyle name="常规 2 3 2 2" xfId="882"/>
    <cellStyle name="差_M01-1 2 2" xfId="883"/>
    <cellStyle name="常规 2 3 3" xfId="884"/>
    <cellStyle name="差_M01-1 3" xfId="885"/>
    <cellStyle name="常规 10 2" xfId="886"/>
    <cellStyle name="常规 10 2 2" xfId="887"/>
    <cellStyle name="常规 3 3 2 3" xfId="888"/>
    <cellStyle name="常规 10 2 2 2" xfId="889"/>
    <cellStyle name="汇总 6 2" xfId="890"/>
    <cellStyle name="常规 10 2 3" xfId="891"/>
    <cellStyle name="常规 10 2_报预算局：2016年云南省及省本级1-7月社保基金预算执行情况表（0823）" xfId="892"/>
    <cellStyle name="常规 10 3" xfId="893"/>
    <cellStyle name="常规 11 2 2" xfId="894"/>
    <cellStyle name="常规 11 3" xfId="895"/>
    <cellStyle name="常规 11 3 2" xfId="896"/>
    <cellStyle name="常规 430" xfId="897"/>
    <cellStyle name="常规 13 2" xfId="898"/>
    <cellStyle name="好 4 4" xfId="899"/>
    <cellStyle name="常规 14" xfId="900"/>
    <cellStyle name="常规 14 2" xfId="901"/>
    <cellStyle name="检查单元格 2 2 2" xfId="902"/>
    <cellStyle name="常规 21" xfId="903"/>
    <cellStyle name="常规 16" xfId="904"/>
    <cellStyle name="分级显示行_1_Book1" xfId="905"/>
    <cellStyle name="常规 6 4 2" xfId="906"/>
    <cellStyle name="常规 4 2 2 2 2" xfId="907"/>
    <cellStyle name="注释 4 2" xfId="908"/>
    <cellStyle name="常规 22" xfId="909"/>
    <cellStyle name="常规 17" xfId="910"/>
    <cellStyle name="注释 4 3" xfId="911"/>
    <cellStyle name="常规 23" xfId="912"/>
    <cellStyle name="常规 18" xfId="913"/>
    <cellStyle name="常规 5 42 2" xfId="914"/>
    <cellStyle name="常规 18 2 2" xfId="915"/>
    <cellStyle name="注释 4 4" xfId="916"/>
    <cellStyle name="常规 24" xfId="917"/>
    <cellStyle name="常规 19" xfId="918"/>
    <cellStyle name="常规 19 10" xfId="919"/>
    <cellStyle name="常规 19 2 2" xfId="920"/>
    <cellStyle name="适中 3 3" xfId="921"/>
    <cellStyle name="强调文字颜色 3 3 2" xfId="922"/>
    <cellStyle name="常规 2 10 2" xfId="923"/>
    <cellStyle name="常规 2 11" xfId="924"/>
    <cellStyle name="适中 4 3" xfId="925"/>
    <cellStyle name="常规 2 11 2" xfId="926"/>
    <cellStyle name="常规 2 12" xfId="927"/>
    <cellStyle name="常规 2 13" xfId="928"/>
    <cellStyle name="常规 2 13 2" xfId="929"/>
    <cellStyle name="常规 2 2 2 2 3" xfId="930"/>
    <cellStyle name="强调文字颜色 1 2" xfId="931"/>
    <cellStyle name="常规 2 2 2 4 2" xfId="932"/>
    <cellStyle name="常规 2 2 3 3 2" xfId="933"/>
    <cellStyle name="常规 2 2 5" xfId="934"/>
    <cellStyle name="数量" xfId="935"/>
    <cellStyle name="常规 2 3 2 2 2" xfId="936"/>
    <cellStyle name="数量 2" xfId="937"/>
    <cellStyle name="常规 2 3 2 2 2 2" xfId="938"/>
    <cellStyle name="常规 2 3 2 2 3" xfId="939"/>
    <cellStyle name="常规 2 3 2 3" xfId="940"/>
    <cellStyle name="常规 2 3 5" xfId="941"/>
    <cellStyle name="常规 2 3 5 2" xfId="942"/>
    <cellStyle name="常规 2 4 2 2" xfId="943"/>
    <cellStyle name="常规 2 4 2 2 2" xfId="944"/>
    <cellStyle name="输出 2 2 2" xfId="945"/>
    <cellStyle name="常规 2 4 2 3" xfId="946"/>
    <cellStyle name="常规 2 4 2 3 2" xfId="947"/>
    <cellStyle name="常规 2 4 3" xfId="948"/>
    <cellStyle name="常规 2 4 3 2" xfId="949"/>
    <cellStyle name="常规 2 4 4" xfId="950"/>
    <cellStyle name="常规 2 4 4 2" xfId="951"/>
    <cellStyle name="常规 7 2 2" xfId="952"/>
    <cellStyle name="常规 2 4 5" xfId="953"/>
    <cellStyle name="输入 3 4" xfId="954"/>
    <cellStyle name="好_2008年地州对账表(国库资金） 2" xfId="955"/>
    <cellStyle name="常规 2 9 4" xfId="956"/>
    <cellStyle name="常规 2 5" xfId="957"/>
    <cellStyle name="常规 2 5 2" xfId="958"/>
    <cellStyle name="检查单元格 6" xfId="959"/>
    <cellStyle name="常规 2 5 2 2" xfId="960"/>
    <cellStyle name="常规 2 5 2 2 2" xfId="961"/>
    <cellStyle name="输出 3 2 2" xfId="962"/>
    <cellStyle name="检查单元格 7" xfId="963"/>
    <cellStyle name="常规 2 5 2 3" xfId="964"/>
    <cellStyle name="千位分隔 2" xfId="965"/>
    <cellStyle name="常规 7 3 2" xfId="966"/>
    <cellStyle name="常规 2 5 5" xfId="967"/>
    <cellStyle name="常规 2 6" xfId="968"/>
    <cellStyle name="常规 2 6 2" xfId="969"/>
    <cellStyle name="常规 2 6 2 2" xfId="970"/>
    <cellStyle name="常规 2 6 2 2 2" xfId="971"/>
    <cellStyle name="常规 2 6 3 2" xfId="972"/>
    <cellStyle name="检查单元格 3 2 2" xfId="973"/>
    <cellStyle name="常规 2 6 4" xfId="974"/>
    <cellStyle name="常规 2 6 4 2" xfId="975"/>
    <cellStyle name="常规 2 7 3" xfId="976"/>
    <cellStyle name="输入 2 2" xfId="977"/>
    <cellStyle name="常规 2 8 2" xfId="978"/>
    <cellStyle name="常规 30" xfId="979"/>
    <cellStyle name="常规 25" xfId="980"/>
    <cellStyle name="常规 26" xfId="981"/>
    <cellStyle name="常规 27" xfId="982"/>
    <cellStyle name="常规 29" xfId="983"/>
    <cellStyle name="输出 4 2" xfId="984"/>
    <cellStyle name="常规 3" xfId="985"/>
    <cellStyle name="输出 4 2 2" xfId="986"/>
    <cellStyle name="常规 3 2" xfId="987"/>
    <cellStyle name="适中 4" xfId="988"/>
    <cellStyle name="常规 3 2 2" xfId="989"/>
    <cellStyle name="适中 4 2" xfId="990"/>
    <cellStyle name="常规 3 2 2 2" xfId="991"/>
    <cellStyle name="适中 6" xfId="992"/>
    <cellStyle name="常规 3 2 4" xfId="993"/>
    <cellStyle name="常规 3 2 4 2" xfId="994"/>
    <cellStyle name="常规 3 3 2 2" xfId="995"/>
    <cellStyle name="常规 3 3 2 2 2" xfId="996"/>
    <cellStyle name="常规 3 3 3 2" xfId="997"/>
    <cellStyle name="常规_2007年云南省向人大报送政府收支预算表格式编制过程表 2" xfId="998"/>
    <cellStyle name="常规 3 3 4" xfId="999"/>
    <cellStyle name="强调 3" xfId="1000"/>
    <cellStyle name="常规 3 3 4 2" xfId="1001"/>
    <cellStyle name="常规 3 4 2" xfId="1002"/>
    <cellStyle name="检查单元格 2 4" xfId="1003"/>
    <cellStyle name="常规 3 4 2 2" xfId="1004"/>
    <cellStyle name="常规 3 5" xfId="1005"/>
    <cellStyle name="常规 3 5 2" xfId="1006"/>
    <cellStyle name="常规 3 6" xfId="1007"/>
    <cellStyle name="常规 3 6 2" xfId="1008"/>
    <cellStyle name="常规 3 7" xfId="1009"/>
    <cellStyle name="常规 3 8" xfId="1010"/>
    <cellStyle name="常规 3_Book1" xfId="1011"/>
    <cellStyle name="输出 4 3" xfId="1012"/>
    <cellStyle name="常规 4" xfId="1013"/>
    <cellStyle name="常规 4 2" xfId="1014"/>
    <cellStyle name="常规 4 4" xfId="1015"/>
    <cellStyle name="常规 4 2 2" xfId="1016"/>
    <cellStyle name="常规 6 4" xfId="1017"/>
    <cellStyle name="常规 4 2 2 2" xfId="1018"/>
    <cellStyle name="常规 4 5" xfId="1019"/>
    <cellStyle name="常规 4 2 3" xfId="1020"/>
    <cellStyle name="常规 7 4" xfId="1021"/>
    <cellStyle name="常规 4 2 3 2" xfId="1022"/>
    <cellStyle name="常规 4 6" xfId="1023"/>
    <cellStyle name="常规 4 2 4" xfId="1024"/>
    <cellStyle name="常规 8 4" xfId="1025"/>
    <cellStyle name="常规 444" xfId="1026"/>
    <cellStyle name="常规 439" xfId="1027"/>
    <cellStyle name="常规 4 6 2" xfId="1028"/>
    <cellStyle name="常规 4 2 4 2" xfId="1029"/>
    <cellStyle name="常规 4 7" xfId="1030"/>
    <cellStyle name="常规 4 2 5" xfId="1031"/>
    <cellStyle name="常规 4 3" xfId="1032"/>
    <cellStyle name="常规 5 4" xfId="1033"/>
    <cellStyle name="常规 4 3 2" xfId="1034"/>
    <cellStyle name="常规 5 4 2" xfId="1035"/>
    <cellStyle name="常规 4 3 2 2" xfId="1036"/>
    <cellStyle name="常规 4 3 2 2 2" xfId="1037"/>
    <cellStyle name="常规 4 3 2 3" xfId="1038"/>
    <cellStyle name="常规 5 5" xfId="1039"/>
    <cellStyle name="常规 4 3 3" xfId="1040"/>
    <cellStyle name="常规 4 3 3 2" xfId="1041"/>
    <cellStyle name="常规 4 3 4" xfId="1042"/>
    <cellStyle name="常规 431" xfId="1043"/>
    <cellStyle name="链接单元格 2" xfId="1044"/>
    <cellStyle name="常规 432" xfId="1045"/>
    <cellStyle name="好_1110洱源 2 2" xfId="1046"/>
    <cellStyle name="常规 448" xfId="1047"/>
    <cellStyle name="常规 449" xfId="1048"/>
    <cellStyle name="常规 452" xfId="1049"/>
    <cellStyle name="常规 5 2 3 2" xfId="1050"/>
    <cellStyle name="常规 5 2 4" xfId="1051"/>
    <cellStyle name="常规 5 3 2" xfId="1052"/>
    <cellStyle name="常规 6 2 2" xfId="1053"/>
    <cellStyle name="常规 6 3" xfId="1054"/>
    <cellStyle name="常规 6 3 2" xfId="1055"/>
    <cellStyle name="常规 6 3 2 2" xfId="1056"/>
    <cellStyle name="常规 6 3 3" xfId="1057"/>
    <cellStyle name="常规 7" xfId="1058"/>
    <cellStyle name="常规 7 2" xfId="1059"/>
    <cellStyle name="常规 8" xfId="1060"/>
    <cellStyle name="注释 7" xfId="1061"/>
    <cellStyle name="常规 9 2 2" xfId="1062"/>
    <cellStyle name="常规 9 2 2 2" xfId="1063"/>
    <cellStyle name="注释 8" xfId="1064"/>
    <cellStyle name="常规 9 2 3" xfId="1065"/>
    <cellStyle name="常规 9 3 2" xfId="1066"/>
    <cellStyle name="常规 9 4" xfId="1067"/>
    <cellStyle name="常规 9 5" xfId="1068"/>
    <cellStyle name="常规 95" xfId="1069"/>
    <cellStyle name="常规_2004年基金预算(二稿)" xfId="1070"/>
    <cellStyle name="计算 2 3" xfId="1071"/>
    <cellStyle name="常规_2007年云南省向人大报送政府收支预算表格式编制过程表 2 2" xfId="1072"/>
    <cellStyle name="数量 4" xfId="1073"/>
    <cellStyle name="常规_2007年云南省向人大报送政府收支预算表格式编制过程表 2 2 2" xfId="1074"/>
    <cellStyle name="计算 2 4" xfId="1075"/>
    <cellStyle name="常规_2007年云南省向人大报送政府收支预算表格式编制过程表 2 3" xfId="1076"/>
    <cellStyle name="常规_2007年云南省向人大报送政府收支预算表格式编制过程表 2 4 2" xfId="1077"/>
    <cellStyle name="超级链接 3" xfId="1078"/>
    <cellStyle name="超链接 2" xfId="1079"/>
    <cellStyle name="超链接 2 2" xfId="1080"/>
    <cellStyle name="超链接 2 2 2" xfId="1081"/>
    <cellStyle name="超链接 3" xfId="1082"/>
    <cellStyle name="超链接 3 2" xfId="1083"/>
    <cellStyle name="超链接 4" xfId="1084"/>
    <cellStyle name="常规_市本级公共财政完成" xfId="1085"/>
    <cellStyle name="超链接 4 2" xfId="1086"/>
    <cellStyle name="好 2" xfId="1087"/>
    <cellStyle name="好 2 2" xfId="1088"/>
    <cellStyle name="好 2 2 2" xfId="1089"/>
    <cellStyle name="好 3" xfId="1090"/>
    <cellStyle name="好 3 2" xfId="1091"/>
    <cellStyle name="好 4" xfId="1092"/>
    <cellStyle name="好 5 3" xfId="1093"/>
    <cellStyle name="好_2008年地州对账表(国库资金） 2 2" xfId="1094"/>
    <cellStyle name="商品名称 2 3" xfId="1095"/>
    <cellStyle name="好 8" xfId="1096"/>
    <cellStyle name="好_0502通海县 2" xfId="1097"/>
    <cellStyle name="好_0502通海县 2 2" xfId="1098"/>
    <cellStyle name="好_0502通海县 3" xfId="1099"/>
    <cellStyle name="好_0605石屏" xfId="1100"/>
    <cellStyle name="好_0605石屏 2" xfId="1101"/>
    <cellStyle name="好_0605石屏 2 2" xfId="1102"/>
    <cellStyle name="好_0605石屏县" xfId="1103"/>
    <cellStyle name="好_0605石屏县 2" xfId="1104"/>
    <cellStyle name="好_0605石屏县 3" xfId="1105"/>
    <cellStyle name="好_1110洱源" xfId="1106"/>
    <cellStyle name="好_1110洱源 2" xfId="1107"/>
    <cellStyle name="解释性文本 4 3" xfId="1108"/>
    <cellStyle name="好_1110洱源 3" xfId="1109"/>
    <cellStyle name="解释性文本 4 4" xfId="1110"/>
    <cellStyle name="好_11大理" xfId="1111"/>
    <cellStyle name="好_11大理 2" xfId="1112"/>
    <cellStyle name="好_11大理 2 2" xfId="1113"/>
    <cellStyle name="好_M01-1 2" xfId="1114"/>
    <cellStyle name="好_11大理 3" xfId="1115"/>
    <cellStyle name="好_2007年地州资金往来对账表" xfId="1116"/>
    <cellStyle name="好_2007年地州资金往来对账表 2" xfId="1117"/>
    <cellStyle name="好_2007年地州资金往来对账表 2 2" xfId="1118"/>
    <cellStyle name="好_2008年地州对账表(国库资金） 3" xfId="1119"/>
    <cellStyle name="好_Book1" xfId="1120"/>
    <cellStyle name="好_Book1 2" xfId="1121"/>
    <cellStyle name="好_M01-1" xfId="1122"/>
    <cellStyle name="好_M01-1 2 2" xfId="1123"/>
    <cellStyle name="后继超级链接" xfId="1124"/>
    <cellStyle name="后继超级链接 2" xfId="1125"/>
    <cellStyle name="后继超级链接 2 2" xfId="1126"/>
    <cellStyle name="后继超级链接 3" xfId="1127"/>
    <cellStyle name="汇总 2 2 2" xfId="1128"/>
    <cellStyle name="汇总 2 2 2 2" xfId="1129"/>
    <cellStyle name="汇总 8" xfId="1130"/>
    <cellStyle name="汇总 2 2 3" xfId="1131"/>
    <cellStyle name="警告文本 2 2 2" xfId="1132"/>
    <cellStyle name="检查单元格 2" xfId="1133"/>
    <cellStyle name="汇总 2 3" xfId="1134"/>
    <cellStyle name="检查单元格 2 2" xfId="1135"/>
    <cellStyle name="汇总 2 3 2" xfId="1136"/>
    <cellStyle name="检查单元格 3" xfId="1137"/>
    <cellStyle name="汇总 2 4" xfId="1138"/>
    <cellStyle name="检查单元格 3 2" xfId="1139"/>
    <cellStyle name="汇总 2 4 2" xfId="1140"/>
    <cellStyle name="检查单元格 4" xfId="1141"/>
    <cellStyle name="汇总 2 5" xfId="1142"/>
    <cellStyle name="汇总 3 2" xfId="1143"/>
    <cellStyle name="汇总 3 2 2" xfId="1144"/>
    <cellStyle name="汇总 3 2 2 2" xfId="1145"/>
    <cellStyle name="汇总 3 2 3" xfId="1146"/>
    <cellStyle name="警告文本 3 2 2" xfId="1147"/>
    <cellStyle name="汇总 3 3 2" xfId="1148"/>
    <cellStyle name="汇总 3 4" xfId="1149"/>
    <cellStyle name="汇总 3 4 2" xfId="1150"/>
    <cellStyle name="汇总 3 5" xfId="1151"/>
    <cellStyle name="汇总 4 2" xfId="1152"/>
    <cellStyle name="汇总 4 2 2" xfId="1153"/>
    <cellStyle name="汇总 4 2 2 2" xfId="1154"/>
    <cellStyle name="汇总 4 2 3" xfId="1155"/>
    <cellStyle name="警告文本 4 2 2" xfId="1156"/>
    <cellStyle name="汇总 4 3" xfId="1157"/>
    <cellStyle name="汇总 4 3 2" xfId="1158"/>
    <cellStyle name="汇总 4 4" xfId="1159"/>
    <cellStyle name="汇总 4 4 2" xfId="1160"/>
    <cellStyle name="汇总 4 5" xfId="1161"/>
    <cellStyle name="汇总 5 2" xfId="1162"/>
    <cellStyle name="汇总 5 2 2" xfId="1163"/>
    <cellStyle name="汇总 5 3" xfId="1164"/>
    <cellStyle name="汇总 5 3 2" xfId="1165"/>
    <cellStyle name="汇总 5 4" xfId="1166"/>
    <cellStyle name="千分位_97-917" xfId="1167"/>
    <cellStyle name="汇总 7 2" xfId="1168"/>
    <cellStyle name="汇总 8 2" xfId="1169"/>
    <cellStyle name="计算 2" xfId="1170"/>
    <cellStyle name="计算 2 2" xfId="1171"/>
    <cellStyle name="计算 2 2 2" xfId="1172"/>
    <cellStyle name="计算 3" xfId="1173"/>
    <cellStyle name="计算 3 2" xfId="1174"/>
    <cellStyle name="计算 3 2 2" xfId="1175"/>
    <cellStyle name="计算 3 4" xfId="1176"/>
    <cellStyle name="计算 4 2" xfId="1177"/>
    <cellStyle name="计算 4 3" xfId="1178"/>
    <cellStyle name="计算 4 4" xfId="1179"/>
    <cellStyle name="计算 5" xfId="1180"/>
    <cellStyle name="计算 5 2" xfId="1181"/>
    <cellStyle name="计算 5 3" xfId="1182"/>
    <cellStyle name="计算 6" xfId="1183"/>
    <cellStyle name="计算 7" xfId="1184"/>
    <cellStyle name="计算 8" xfId="1185"/>
    <cellStyle name="检查单元格 2 3" xfId="1186"/>
    <cellStyle name="检查单元格 3 3" xfId="1187"/>
    <cellStyle name="检查单元格 4 2" xfId="1188"/>
    <cellStyle name="检查单元格 4 2 2" xfId="1189"/>
    <cellStyle name="检查单元格 4 3" xfId="1190"/>
    <cellStyle name="检查单元格 4 4" xfId="1191"/>
    <cellStyle name="检查单元格 5" xfId="1192"/>
    <cellStyle name="检查单元格 5 2" xfId="1193"/>
    <cellStyle name="检查单元格 5 3" xfId="1194"/>
    <cellStyle name="检查单元格 8" xfId="1195"/>
    <cellStyle name="解释性文本 3 3" xfId="1196"/>
    <cellStyle name="解释性文本 3 4" xfId="1197"/>
    <cellStyle name="解释性文本 4 2" xfId="1198"/>
    <cellStyle name="解释性文本 4 2 2" xfId="1199"/>
    <cellStyle name="借出原因 2" xfId="1200"/>
    <cellStyle name="借出原因 2 2" xfId="1201"/>
    <cellStyle name="借出原因 2 2 2" xfId="1202"/>
    <cellStyle name="借出原因 2 3" xfId="1203"/>
    <cellStyle name="借出原因 3" xfId="1204"/>
    <cellStyle name="借出原因 3 2" xfId="1205"/>
    <cellStyle name="借出原因 4" xfId="1206"/>
    <cellStyle name="警告文本 2" xfId="1207"/>
    <cellStyle name="警告文本 2 2" xfId="1208"/>
    <cellStyle name="警告文本 2 3" xfId="1209"/>
    <cellStyle name="警告文本 2 4" xfId="1210"/>
    <cellStyle name="警告文本 3" xfId="1211"/>
    <cellStyle name="警告文本 3 2" xfId="1212"/>
    <cellStyle name="警告文本 3 3" xfId="1213"/>
    <cellStyle name="警告文本 3 4" xfId="1214"/>
    <cellStyle name="警告文本 4" xfId="1215"/>
    <cellStyle name="警告文本 4 3" xfId="1216"/>
    <cellStyle name="警告文本 4 4" xfId="1217"/>
    <cellStyle name="警告文本 5" xfId="1218"/>
    <cellStyle name="警告文本 5 2" xfId="1219"/>
    <cellStyle name="警告文本 5 3" xfId="1220"/>
    <cellStyle name="警告文本 7" xfId="1221"/>
    <cellStyle name="链接单元格 2 2" xfId="1222"/>
    <cellStyle name="链接单元格 2 2 2" xfId="1223"/>
    <cellStyle name="链接单元格 2 3" xfId="1224"/>
    <cellStyle name="链接单元格 2 4" xfId="1225"/>
    <cellStyle name="链接单元格 3 2" xfId="1226"/>
    <cellStyle name="链接单元格 3 3" xfId="1227"/>
    <cellStyle name="链接单元格 3 4" xfId="1228"/>
    <cellStyle name="链接单元格 4 2" xfId="1229"/>
    <cellStyle name="链接单元格 4 2 2" xfId="1230"/>
    <cellStyle name="链接单元格 4 3" xfId="1231"/>
    <cellStyle name="链接单元格 4 4" xfId="1232"/>
    <cellStyle name="链接单元格 5 2" xfId="1233"/>
    <cellStyle name="链接单元格 5 3" xfId="1234"/>
    <cellStyle name="普通_97-917" xfId="1235"/>
    <cellStyle name="千位分隔 11" xfId="1236"/>
    <cellStyle name="千分位[0]_laroux" xfId="1237"/>
    <cellStyle name="输入 8" xfId="1238"/>
    <cellStyle name="常规_表样--2016年1至7月云南省及省本级地方财政收支执行情况（国资预算）全省数据与国库一致send预算局826" xfId="1239"/>
    <cellStyle name="千位[0]_ 方正PC" xfId="1240"/>
    <cellStyle name="千位_ 方正PC" xfId="1241"/>
    <cellStyle name="千位分隔 11 2" xfId="1242"/>
    <cellStyle name="千位分隔 2 2 2" xfId="1243"/>
    <cellStyle name="千位分隔 4 6" xfId="1244"/>
    <cellStyle name="千位分隔 4 6 2" xfId="1245"/>
    <cellStyle name="千位分隔 7 2" xfId="1246"/>
    <cellStyle name="千位分隔 8 2" xfId="1247"/>
    <cellStyle name="强调文字颜色 4 2 2 2" xfId="1248"/>
    <cellStyle name="千位分隔 9" xfId="1249"/>
    <cellStyle name="强调 1" xfId="1250"/>
    <cellStyle name="强调 1 2" xfId="1251"/>
    <cellStyle name="强调 2" xfId="1252"/>
    <cellStyle name="强调 3 2" xfId="1253"/>
    <cellStyle name="强调文字颜色 1 2 2" xfId="1254"/>
    <cellStyle name="强调文字颜色 1 2 2 2" xfId="1255"/>
    <cellStyle name="强调文字颜色 1 2 3" xfId="1256"/>
    <cellStyle name="强调文字颜色 6 2 2 2" xfId="1257"/>
    <cellStyle name="强调文字颜色 1 3" xfId="1258"/>
    <cellStyle name="强调文字颜色 1 3 2" xfId="1259"/>
    <cellStyle name="强调文字颜色 2 2" xfId="1260"/>
    <cellStyle name="强调文字颜色 2 2 3" xfId="1261"/>
    <cellStyle name="强调文字颜色 2 3" xfId="1262"/>
    <cellStyle name="强调文字颜色 3 2" xfId="1263"/>
    <cellStyle name="适中 2 3" xfId="1264"/>
    <cellStyle name="强调文字颜色 3 2 2" xfId="1265"/>
    <cellStyle name="强调文字颜色 3 2 2 2" xfId="1266"/>
    <cellStyle name="适中 2 4" xfId="1267"/>
    <cellStyle name="强调文字颜色 3 2 3" xfId="1268"/>
    <cellStyle name="强调文字颜色 4 2 2" xfId="1269"/>
    <cellStyle name="强调文字颜色 4 2 3" xfId="1270"/>
    <cellStyle name="强调文字颜色 5 2" xfId="1271"/>
    <cellStyle name="强调文字颜色 5 3" xfId="1272"/>
    <cellStyle name="强调文字颜色 5 3 2" xfId="1273"/>
    <cellStyle name="强调文字颜色 6 2" xfId="1274"/>
    <cellStyle name="强调文字颜色 6 2 2" xfId="1275"/>
    <cellStyle name="强调文字颜色 6 2 3" xfId="1276"/>
    <cellStyle name="强调文字颜色 6 3" xfId="1277"/>
    <cellStyle name="强调文字颜色 6 3 2" xfId="1278"/>
    <cellStyle name="日期 2 2 2" xfId="1279"/>
    <cellStyle name="日期 2 3" xfId="1280"/>
    <cellStyle name="日期 3 2" xfId="1281"/>
    <cellStyle name="日期 4" xfId="1282"/>
    <cellStyle name="商品名称" xfId="1283"/>
    <cellStyle name="商品名称 2" xfId="1284"/>
    <cellStyle name="商品名称 2 2 2" xfId="1285"/>
    <cellStyle name="商品名称 3" xfId="1286"/>
    <cellStyle name="适中 2" xfId="1287"/>
    <cellStyle name="适中 3 2" xfId="1288"/>
    <cellStyle name="适中 3 2 2" xfId="1289"/>
    <cellStyle name="适中 3 4" xfId="1290"/>
    <cellStyle name="适中 4 2 2" xfId="1291"/>
    <cellStyle name="适中 4 4" xfId="1292"/>
    <cellStyle name="输出 2" xfId="1293"/>
    <cellStyle name="输出 2 2" xfId="1294"/>
    <cellStyle name="输出 2 3" xfId="1295"/>
    <cellStyle name="输出 2 4" xfId="1296"/>
    <cellStyle name="输出 3" xfId="1297"/>
    <cellStyle name="输出 3 2" xfId="1298"/>
    <cellStyle name="输出 4" xfId="1299"/>
    <cellStyle name="输出 5" xfId="1300"/>
    <cellStyle name="寘嬫愗傝_Region Orders (2)" xfId="1301"/>
    <cellStyle name="输出 5 2" xfId="1302"/>
    <cellStyle name="输出 5 3" xfId="1303"/>
    <cellStyle name="输出 6" xfId="1304"/>
    <cellStyle name="输出 7" xfId="1305"/>
    <cellStyle name="输出 8" xfId="1306"/>
    <cellStyle name="输入 2 2 2" xfId="1307"/>
    <cellStyle name="输入 2 3" xfId="1308"/>
    <cellStyle name="输入 4 4" xfId="1309"/>
    <cellStyle name="输入 5" xfId="1310"/>
    <cellStyle name="输入 5 2" xfId="1311"/>
    <cellStyle name="输入 5 3" xfId="1312"/>
    <cellStyle name="输入 6" xfId="1313"/>
    <cellStyle name="输入 7" xfId="1314"/>
    <cellStyle name="数量 2 2" xfId="1315"/>
    <cellStyle name="数量 2 3" xfId="1316"/>
    <cellStyle name="未定义" xfId="1317"/>
    <cellStyle name="样式 1" xfId="1318"/>
    <cellStyle name="寘嬫愗傝 [0.00]_Region Orders (2)" xfId="1319"/>
    <cellStyle name="注释 2 2" xfId="1320"/>
    <cellStyle name="注释 2 2 2" xfId="1321"/>
    <cellStyle name="注释 2 3" xfId="1322"/>
    <cellStyle name="注释 2 4" xfId="1323"/>
    <cellStyle name="注释 3" xfId="1324"/>
    <cellStyle name="注释 3 2" xfId="1325"/>
    <cellStyle name="注释 3 2 2" xfId="1326"/>
    <cellStyle name="注释 3 3" xfId="1327"/>
    <cellStyle name="注释 3 4" xfId="1328"/>
    <cellStyle name="注释 4" xfId="1329"/>
    <cellStyle name="注释 5" xfId="1330"/>
    <cellStyle name="注释 5 2" xfId="1331"/>
    <cellStyle name="注释 5 3" xfId="1332"/>
    <cellStyle name="注释 6" xfId="1333"/>
    <cellStyle name="Normal" xfId="1334"/>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externalLink" Target="externalLinks/externalLink2.xml"/><Relationship Id="rId35" Type="http://schemas.openxmlformats.org/officeDocument/2006/relationships/externalLink" Target="externalLinks/externalLink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7"/>
  <sheetViews>
    <sheetView tabSelected="1" workbookViewId="0">
      <selection activeCell="B10" sqref="B10"/>
    </sheetView>
  </sheetViews>
  <sheetFormatPr defaultColWidth="8.89090909090909" defaultRowHeight="14" outlineLevelCol="2"/>
  <cols>
    <col min="1" max="1" width="6.22727272727273" customWidth="1"/>
    <col min="2" max="2" width="70.2272727272727" customWidth="1"/>
    <col min="3" max="3" width="10.5545454545455" customWidth="1"/>
  </cols>
  <sheetData>
    <row r="1" ht="43.95" customHeight="1" spans="1:3">
      <c r="A1" s="531" t="s">
        <v>0</v>
      </c>
      <c r="B1" s="531"/>
      <c r="C1" s="531"/>
    </row>
    <row r="2" ht="37.95" customHeight="1" spans="1:3">
      <c r="A2" s="532" t="s">
        <v>1</v>
      </c>
      <c r="B2" s="532" t="s">
        <v>2</v>
      </c>
      <c r="C2" s="532" t="s">
        <v>3</v>
      </c>
    </row>
    <row r="3" ht="37.95" customHeight="1" spans="1:3">
      <c r="A3" s="532" t="s">
        <v>4</v>
      </c>
      <c r="B3" s="533" t="s">
        <v>5</v>
      </c>
      <c r="C3" s="532"/>
    </row>
    <row r="4" ht="37.95" customHeight="1" spans="1:3">
      <c r="A4" s="532" t="s">
        <v>6</v>
      </c>
      <c r="B4" s="533" t="s">
        <v>7</v>
      </c>
      <c r="C4" s="532"/>
    </row>
    <row r="5" ht="37.95" customHeight="1" spans="1:3">
      <c r="A5" s="532" t="s">
        <v>8</v>
      </c>
      <c r="B5" s="534" t="s">
        <v>9</v>
      </c>
      <c r="C5" s="535"/>
    </row>
    <row r="6" ht="37.95" customHeight="1" spans="1:3">
      <c r="A6" s="532"/>
      <c r="B6" s="536" t="s">
        <v>10</v>
      </c>
      <c r="C6" s="535"/>
    </row>
    <row r="7" ht="37.95" customHeight="1" spans="1:3">
      <c r="A7" s="532"/>
      <c r="B7" s="536" t="s">
        <v>11</v>
      </c>
      <c r="C7" s="535"/>
    </row>
    <row r="8" ht="37.95" customHeight="1" spans="1:3">
      <c r="A8" s="532"/>
      <c r="B8" s="536" t="s">
        <v>12</v>
      </c>
      <c r="C8" s="535"/>
    </row>
    <row r="9" ht="37.95" customHeight="1" spans="1:3">
      <c r="A9" s="532"/>
      <c r="B9" s="537" t="s">
        <v>13</v>
      </c>
      <c r="C9" s="535"/>
    </row>
    <row r="10" ht="37.95" customHeight="1" spans="1:3">
      <c r="A10" s="532"/>
      <c r="B10" s="537" t="s">
        <v>14</v>
      </c>
      <c r="C10" s="535"/>
    </row>
    <row r="11" ht="37.95" customHeight="1" spans="1:3">
      <c r="A11" s="532"/>
      <c r="B11" s="537" t="s">
        <v>15</v>
      </c>
      <c r="C11" s="535"/>
    </row>
    <row r="12" ht="37.95" customHeight="1" spans="1:3">
      <c r="A12" s="532"/>
      <c r="B12" s="536" t="s">
        <v>16</v>
      </c>
      <c r="C12" s="535"/>
    </row>
    <row r="13" ht="37.95" customHeight="1" spans="1:3">
      <c r="A13" s="532" t="s">
        <v>17</v>
      </c>
      <c r="B13" s="538" t="s">
        <v>18</v>
      </c>
      <c r="C13" s="535"/>
    </row>
    <row r="14" ht="37.95" customHeight="1" spans="1:3">
      <c r="A14" s="532"/>
      <c r="B14" s="538" t="s">
        <v>19</v>
      </c>
      <c r="C14" s="535"/>
    </row>
    <row r="15" ht="37.95" customHeight="1" spans="1:3">
      <c r="A15" s="532"/>
      <c r="B15" s="538" t="s">
        <v>20</v>
      </c>
      <c r="C15" s="535"/>
    </row>
    <row r="16" ht="37.95" customHeight="1" spans="1:3">
      <c r="A16" s="532"/>
      <c r="B16" s="536" t="s">
        <v>21</v>
      </c>
      <c r="C16" s="535"/>
    </row>
    <row r="17" ht="37.95" customHeight="1" spans="1:3">
      <c r="A17" s="532"/>
      <c r="B17" s="536" t="s">
        <v>22</v>
      </c>
      <c r="C17" s="535"/>
    </row>
    <row r="18" ht="37.95" customHeight="1" spans="1:3">
      <c r="A18" s="532" t="s">
        <v>23</v>
      </c>
      <c r="B18" s="538" t="s">
        <v>24</v>
      </c>
      <c r="C18" s="535"/>
    </row>
    <row r="19" ht="37.95" customHeight="1" spans="1:3">
      <c r="A19" s="532"/>
      <c r="B19" s="538" t="s">
        <v>25</v>
      </c>
      <c r="C19" s="535"/>
    </row>
    <row r="20" ht="37.95" customHeight="1" spans="1:3">
      <c r="A20" s="532"/>
      <c r="B20" s="536" t="s">
        <v>26</v>
      </c>
      <c r="C20" s="535"/>
    </row>
    <row r="21" ht="37.95" customHeight="1" spans="1:3">
      <c r="A21" s="532"/>
      <c r="B21" s="536" t="s">
        <v>27</v>
      </c>
      <c r="C21" s="535"/>
    </row>
    <row r="22" ht="37.95" customHeight="1" spans="1:3">
      <c r="A22" s="532"/>
      <c r="B22" s="536" t="s">
        <v>28</v>
      </c>
      <c r="C22" s="535"/>
    </row>
    <row r="23" ht="37.95" customHeight="1" spans="1:3">
      <c r="A23" s="532"/>
      <c r="B23" s="536" t="s">
        <v>29</v>
      </c>
      <c r="C23" s="535"/>
    </row>
    <row r="24" ht="37.95" customHeight="1" spans="1:3">
      <c r="A24" s="532" t="s">
        <v>30</v>
      </c>
      <c r="B24" s="538" t="s">
        <v>31</v>
      </c>
      <c r="C24" s="535"/>
    </row>
    <row r="25" ht="37.95" customHeight="1" spans="1:3">
      <c r="A25" s="532"/>
      <c r="B25" s="538" t="s">
        <v>32</v>
      </c>
      <c r="C25" s="535"/>
    </row>
    <row r="26" ht="37.95" customHeight="1" spans="1:3">
      <c r="A26" s="532"/>
      <c r="B26" s="538" t="s">
        <v>33</v>
      </c>
      <c r="C26" s="535"/>
    </row>
    <row r="27" ht="37.95" customHeight="1" spans="1:3">
      <c r="A27" s="532"/>
      <c r="B27" s="538" t="s">
        <v>34</v>
      </c>
      <c r="C27" s="535"/>
    </row>
    <row r="28" ht="37.95" customHeight="1" spans="1:3">
      <c r="A28" s="532" t="s">
        <v>35</v>
      </c>
      <c r="B28" s="538" t="s">
        <v>36</v>
      </c>
      <c r="C28" s="535"/>
    </row>
    <row r="29" ht="37.95" customHeight="1" spans="1:3">
      <c r="A29" s="532"/>
      <c r="B29" s="538" t="s">
        <v>37</v>
      </c>
      <c r="C29" s="535"/>
    </row>
    <row r="30" ht="37.95" customHeight="1" spans="1:3">
      <c r="A30" s="532"/>
      <c r="B30" s="535" t="s">
        <v>38</v>
      </c>
      <c r="C30" s="535"/>
    </row>
    <row r="31" ht="37.95" customHeight="1" spans="1:3">
      <c r="A31" s="532"/>
      <c r="B31" s="535" t="s">
        <v>39</v>
      </c>
      <c r="C31" s="535"/>
    </row>
    <row r="32" ht="37.95" customHeight="1" spans="1:3">
      <c r="A32" s="532"/>
      <c r="B32" s="535" t="s">
        <v>40</v>
      </c>
      <c r="C32" s="535"/>
    </row>
    <row r="33" ht="37.95" customHeight="1" spans="1:3">
      <c r="A33" s="532"/>
      <c r="B33" s="539" t="s">
        <v>41</v>
      </c>
      <c r="C33" s="535"/>
    </row>
    <row r="34" ht="37.95" customHeight="1" spans="1:3">
      <c r="A34" s="532"/>
      <c r="B34" s="539" t="s">
        <v>42</v>
      </c>
      <c r="C34" s="535"/>
    </row>
    <row r="35" ht="37.95" customHeight="1" spans="1:3">
      <c r="A35" s="532"/>
      <c r="B35" s="540" t="s">
        <v>43</v>
      </c>
      <c r="C35" s="535"/>
    </row>
    <row r="36" ht="37.95" customHeight="1" spans="1:3">
      <c r="A36" s="532" t="s">
        <v>44</v>
      </c>
      <c r="B36" s="540" t="s">
        <v>45</v>
      </c>
      <c r="C36" s="535"/>
    </row>
    <row r="37" ht="37.95" customHeight="1" spans="1:3">
      <c r="A37" s="532"/>
      <c r="B37" s="535" t="s">
        <v>46</v>
      </c>
      <c r="C37" s="535"/>
    </row>
  </sheetData>
  <mergeCells count="1">
    <mergeCell ref="A1:C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54"/>
  <sheetViews>
    <sheetView showGridLines="0" showZeros="0" view="pageBreakPreview" zoomScale="70" zoomScaleNormal="90" topLeftCell="B1" workbookViewId="0">
      <pane ySplit="2052" topLeftCell="A32" activePane="bottomLeft"/>
      <selection/>
      <selection pane="bottomLeft" activeCell="E38" sqref="E38"/>
    </sheetView>
  </sheetViews>
  <sheetFormatPr defaultColWidth="9" defaultRowHeight="15" outlineLevelCol="4"/>
  <cols>
    <col min="1" max="1" width="17.6363636363636" style="517" customWidth="1"/>
    <col min="2" max="2" width="50.7545454545455" style="517" customWidth="1"/>
    <col min="3" max="4" width="20.6363636363636" style="517" customWidth="1"/>
    <col min="5" max="5" width="20.6363636363636" style="518" customWidth="1"/>
    <col min="6" max="16384" width="9" style="446"/>
  </cols>
  <sheetData>
    <row r="1" ht="23" spans="2:2">
      <c r="B1" s="519" t="s">
        <v>47</v>
      </c>
    </row>
    <row r="2" ht="45" customHeight="1" spans="1:5">
      <c r="A2" s="448"/>
      <c r="B2" s="448" t="s">
        <v>9</v>
      </c>
      <c r="C2" s="448"/>
      <c r="D2" s="448"/>
      <c r="E2" s="448"/>
    </row>
    <row r="3" ht="18.95" customHeight="1" spans="1:5">
      <c r="A3" s="315"/>
      <c r="B3" s="520"/>
      <c r="C3" s="521"/>
      <c r="D3" s="315"/>
      <c r="E3" s="320" t="s">
        <v>48</v>
      </c>
    </row>
    <row r="4" s="514" customFormat="1" ht="45" customHeight="1" spans="1:5">
      <c r="A4" s="321" t="s">
        <v>49</v>
      </c>
      <c r="B4" s="522" t="s">
        <v>50</v>
      </c>
      <c r="C4" s="323" t="s">
        <v>51</v>
      </c>
      <c r="D4" s="323" t="s">
        <v>52</v>
      </c>
      <c r="E4" s="522" t="s">
        <v>53</v>
      </c>
    </row>
    <row r="5" ht="37.5" customHeight="1" spans="1:5">
      <c r="A5" s="493" t="s">
        <v>54</v>
      </c>
      <c r="B5" s="494" t="s">
        <v>55</v>
      </c>
      <c r="C5" s="385">
        <v>253796</v>
      </c>
      <c r="D5" s="385">
        <f>SUM(D6:D20)</f>
        <v>300090</v>
      </c>
      <c r="E5" s="360">
        <f>(D5-C5)/C5</f>
        <v>0.182</v>
      </c>
    </row>
    <row r="6" ht="37.5" customHeight="1" spans="1:5">
      <c r="A6" s="391" t="s">
        <v>56</v>
      </c>
      <c r="B6" s="342" t="s">
        <v>57</v>
      </c>
      <c r="C6" s="383">
        <v>76880</v>
      </c>
      <c r="D6" s="383">
        <v>82533</v>
      </c>
      <c r="E6" s="360">
        <f t="shared" ref="E6:E31" si="0">(D6-C6)/C6</f>
        <v>0.074</v>
      </c>
    </row>
    <row r="7" ht="37.5" customHeight="1" spans="1:5">
      <c r="A7" s="391" t="s">
        <v>58</v>
      </c>
      <c r="B7" s="342" t="s">
        <v>59</v>
      </c>
      <c r="C7" s="383">
        <v>9882</v>
      </c>
      <c r="D7" s="383">
        <v>10400</v>
      </c>
      <c r="E7" s="360">
        <f t="shared" si="0"/>
        <v>0.052</v>
      </c>
    </row>
    <row r="8" ht="37.5" customHeight="1" spans="1:5">
      <c r="A8" s="391" t="s">
        <v>60</v>
      </c>
      <c r="B8" s="342" t="s">
        <v>61</v>
      </c>
      <c r="C8" s="383">
        <v>8046</v>
      </c>
      <c r="D8" s="383">
        <v>8500</v>
      </c>
      <c r="E8" s="360">
        <f t="shared" si="0"/>
        <v>0.056</v>
      </c>
    </row>
    <row r="9" ht="37.5" customHeight="1" spans="1:5">
      <c r="A9" s="391" t="s">
        <v>62</v>
      </c>
      <c r="B9" s="342" t="s">
        <v>63</v>
      </c>
      <c r="C9" s="383">
        <v>91</v>
      </c>
      <c r="D9" s="383">
        <v>100</v>
      </c>
      <c r="E9" s="360">
        <f t="shared" si="0"/>
        <v>0.099</v>
      </c>
    </row>
    <row r="10" ht="37.5" customHeight="1" spans="1:5">
      <c r="A10" s="391" t="s">
        <v>64</v>
      </c>
      <c r="B10" s="342" t="s">
        <v>65</v>
      </c>
      <c r="C10" s="383">
        <v>31410</v>
      </c>
      <c r="D10" s="383">
        <v>32000</v>
      </c>
      <c r="E10" s="360">
        <f t="shared" si="0"/>
        <v>0.019</v>
      </c>
    </row>
    <row r="11" ht="37.5" customHeight="1" spans="1:5">
      <c r="A11" s="391" t="s">
        <v>66</v>
      </c>
      <c r="B11" s="342" t="s">
        <v>67</v>
      </c>
      <c r="C11" s="383">
        <v>11639</v>
      </c>
      <c r="D11" s="383">
        <v>20000</v>
      </c>
      <c r="E11" s="360">
        <f t="shared" si="0"/>
        <v>0.718</v>
      </c>
    </row>
    <row r="12" ht="37.5" customHeight="1" spans="1:5">
      <c r="A12" s="391" t="s">
        <v>68</v>
      </c>
      <c r="B12" s="342" t="s">
        <v>69</v>
      </c>
      <c r="C12" s="383">
        <v>15987</v>
      </c>
      <c r="D12" s="383">
        <v>16300</v>
      </c>
      <c r="E12" s="360">
        <f t="shared" si="0"/>
        <v>0.02</v>
      </c>
    </row>
    <row r="13" ht="37.5" customHeight="1" spans="1:5">
      <c r="A13" s="391" t="s">
        <v>70</v>
      </c>
      <c r="B13" s="342" t="s">
        <v>71</v>
      </c>
      <c r="C13" s="383">
        <v>2934</v>
      </c>
      <c r="D13" s="383">
        <v>5000</v>
      </c>
      <c r="E13" s="360">
        <f t="shared" si="0"/>
        <v>0.704</v>
      </c>
    </row>
    <row r="14" ht="37.5" customHeight="1" spans="1:5">
      <c r="A14" s="391" t="s">
        <v>72</v>
      </c>
      <c r="B14" s="342" t="s">
        <v>73</v>
      </c>
      <c r="C14" s="383">
        <v>63938</v>
      </c>
      <c r="D14" s="383">
        <v>86000</v>
      </c>
      <c r="E14" s="360">
        <f t="shared" si="0"/>
        <v>0.345</v>
      </c>
    </row>
    <row r="15" ht="37.5" customHeight="1" spans="1:5">
      <c r="A15" s="391" t="s">
        <v>74</v>
      </c>
      <c r="B15" s="342" t="s">
        <v>75</v>
      </c>
      <c r="C15" s="383">
        <v>6440</v>
      </c>
      <c r="D15" s="383">
        <v>6500</v>
      </c>
      <c r="E15" s="360">
        <f t="shared" si="0"/>
        <v>0.009</v>
      </c>
    </row>
    <row r="16" ht="37.5" customHeight="1" spans="1:5">
      <c r="A16" s="391" t="s">
        <v>76</v>
      </c>
      <c r="B16" s="342" t="s">
        <v>77</v>
      </c>
      <c r="C16" s="383">
        <v>6</v>
      </c>
      <c r="D16" s="383">
        <v>7</v>
      </c>
      <c r="E16" s="360">
        <f t="shared" si="0"/>
        <v>0.167</v>
      </c>
    </row>
    <row r="17" ht="37.5" customHeight="1" spans="1:5">
      <c r="A17" s="391" t="s">
        <v>78</v>
      </c>
      <c r="B17" s="342" t="s">
        <v>79</v>
      </c>
      <c r="C17" s="383">
        <v>23909</v>
      </c>
      <c r="D17" s="383">
        <v>30000</v>
      </c>
      <c r="E17" s="360">
        <f t="shared" si="0"/>
        <v>0.255</v>
      </c>
    </row>
    <row r="18" ht="37.5" customHeight="1" spans="1:5">
      <c r="A18" s="391" t="s">
        <v>80</v>
      </c>
      <c r="B18" s="342" t="s">
        <v>81</v>
      </c>
      <c r="C18" s="383">
        <v>2385</v>
      </c>
      <c r="D18" s="383">
        <v>2500</v>
      </c>
      <c r="E18" s="360">
        <f t="shared" si="0"/>
        <v>0.048</v>
      </c>
    </row>
    <row r="19" ht="37.5" customHeight="1" spans="1:5">
      <c r="A19" s="391" t="s">
        <v>82</v>
      </c>
      <c r="B19" s="342" t="s">
        <v>83</v>
      </c>
      <c r="C19" s="383">
        <v>162</v>
      </c>
      <c r="D19" s="383">
        <v>165</v>
      </c>
      <c r="E19" s="360">
        <f t="shared" si="0"/>
        <v>0.019</v>
      </c>
    </row>
    <row r="20" ht="37.5" customHeight="1" spans="1:5">
      <c r="A20" s="541" t="s">
        <v>84</v>
      </c>
      <c r="B20" s="342" t="s">
        <v>85</v>
      </c>
      <c r="C20" s="383">
        <v>87</v>
      </c>
      <c r="D20" s="383">
        <v>85</v>
      </c>
      <c r="E20" s="360">
        <f t="shared" si="0"/>
        <v>-0.023</v>
      </c>
    </row>
    <row r="21" ht="37.5" customHeight="1" spans="1:5">
      <c r="A21" s="389" t="s">
        <v>86</v>
      </c>
      <c r="B21" s="494" t="s">
        <v>87</v>
      </c>
      <c r="C21" s="385">
        <v>37036</v>
      </c>
      <c r="D21" s="385">
        <f>SUM(D22:D29)</f>
        <v>30004</v>
      </c>
      <c r="E21" s="360">
        <f t="shared" si="0"/>
        <v>-0.19</v>
      </c>
    </row>
    <row r="22" ht="37.5" customHeight="1" spans="1:5">
      <c r="A22" s="523" t="s">
        <v>88</v>
      </c>
      <c r="B22" s="342" t="s">
        <v>89</v>
      </c>
      <c r="C22" s="383">
        <v>18824</v>
      </c>
      <c r="D22" s="383">
        <v>12994</v>
      </c>
      <c r="E22" s="360">
        <f t="shared" si="0"/>
        <v>-0.31</v>
      </c>
    </row>
    <row r="23" ht="37.5" customHeight="1" spans="1:5">
      <c r="A23" s="391" t="s">
        <v>90</v>
      </c>
      <c r="B23" s="524" t="s">
        <v>91</v>
      </c>
      <c r="C23" s="383">
        <v>2218</v>
      </c>
      <c r="D23" s="383">
        <v>2100</v>
      </c>
      <c r="E23" s="360">
        <f t="shared" si="0"/>
        <v>-0.053</v>
      </c>
    </row>
    <row r="24" ht="37.5" customHeight="1" spans="1:5">
      <c r="A24" s="391" t="s">
        <v>92</v>
      </c>
      <c r="B24" s="342" t="s">
        <v>93</v>
      </c>
      <c r="C24" s="383">
        <v>5264</v>
      </c>
      <c r="D24" s="383">
        <v>4500</v>
      </c>
      <c r="E24" s="360">
        <f t="shared" si="0"/>
        <v>-0.145</v>
      </c>
    </row>
    <row r="25" ht="37.5" customHeight="1" spans="1:5">
      <c r="A25" s="391" t="s">
        <v>94</v>
      </c>
      <c r="B25" s="342" t="s">
        <v>95</v>
      </c>
      <c r="C25" s="383"/>
      <c r="D25" s="383"/>
      <c r="E25" s="360"/>
    </row>
    <row r="26" ht="37.5" customHeight="1" spans="1:5">
      <c r="A26" s="391" t="s">
        <v>96</v>
      </c>
      <c r="B26" s="342" t="s">
        <v>97</v>
      </c>
      <c r="C26" s="383">
        <v>8404</v>
      </c>
      <c r="D26" s="383">
        <v>8404</v>
      </c>
      <c r="E26" s="360">
        <f>(D26-C26)/C26</f>
        <v>0</v>
      </c>
    </row>
    <row r="27" ht="37.5" customHeight="1" spans="1:5">
      <c r="A27" s="391" t="s">
        <v>98</v>
      </c>
      <c r="B27" s="342" t="s">
        <v>99</v>
      </c>
      <c r="C27" s="383"/>
      <c r="D27" s="383">
        <v>6</v>
      </c>
      <c r="E27" s="360"/>
    </row>
    <row r="28" ht="37.5" customHeight="1" spans="1:5">
      <c r="A28" s="391" t="s">
        <v>100</v>
      </c>
      <c r="B28" s="342" t="s">
        <v>101</v>
      </c>
      <c r="C28" s="383">
        <v>2434</v>
      </c>
      <c r="D28" s="383">
        <v>2000</v>
      </c>
      <c r="E28" s="360">
        <f t="shared" si="0"/>
        <v>-0.178</v>
      </c>
    </row>
    <row r="29" ht="37.5" customHeight="1" spans="1:5">
      <c r="A29" s="391" t="s">
        <v>102</v>
      </c>
      <c r="B29" s="342" t="s">
        <v>103</v>
      </c>
      <c r="C29" s="383">
        <v>-108</v>
      </c>
      <c r="D29" s="383"/>
      <c r="E29" s="360">
        <f t="shared" si="0"/>
        <v>-1</v>
      </c>
    </row>
    <row r="30" ht="37.5" customHeight="1" spans="1:5">
      <c r="A30" s="391"/>
      <c r="B30" s="342"/>
      <c r="C30" s="383"/>
      <c r="D30" s="383"/>
      <c r="E30" s="360"/>
    </row>
    <row r="31" s="515" customFormat="1" ht="37.5" customHeight="1" spans="1:5">
      <c r="A31" s="525"/>
      <c r="B31" s="492" t="s">
        <v>104</v>
      </c>
      <c r="C31" s="385">
        <v>290832</v>
      </c>
      <c r="D31" s="385">
        <f>D5+D21</f>
        <v>330094</v>
      </c>
      <c r="E31" s="360">
        <f t="shared" si="0"/>
        <v>0.135</v>
      </c>
    </row>
    <row r="32" ht="37.5" customHeight="1" spans="1:5">
      <c r="A32" s="389">
        <v>105</v>
      </c>
      <c r="B32" s="341" t="s">
        <v>105</v>
      </c>
      <c r="C32" s="385"/>
      <c r="D32" s="385"/>
      <c r="E32" s="526"/>
    </row>
    <row r="33" ht="37.5" customHeight="1" spans="1:5">
      <c r="A33" s="493">
        <v>110</v>
      </c>
      <c r="B33" s="494" t="s">
        <v>106</v>
      </c>
      <c r="C33" s="385">
        <f>SUM(C34:C40)</f>
        <v>333500</v>
      </c>
      <c r="D33" s="385">
        <f>SUM(D34:D40)</f>
        <v>297354</v>
      </c>
      <c r="E33" s="360">
        <f t="shared" ref="E33:E38" si="1">(D33-C33)/C33</f>
        <v>-0.108</v>
      </c>
    </row>
    <row r="34" ht="37.5" customHeight="1" spans="1:5">
      <c r="A34" s="391">
        <v>11001</v>
      </c>
      <c r="B34" s="342" t="s">
        <v>107</v>
      </c>
      <c r="C34" s="383">
        <v>53277</v>
      </c>
      <c r="D34" s="383">
        <v>55035</v>
      </c>
      <c r="E34" s="360">
        <f t="shared" si="1"/>
        <v>0.033</v>
      </c>
    </row>
    <row r="35" ht="37.5" customHeight="1" spans="1:5">
      <c r="A35" s="391"/>
      <c r="B35" s="342" t="s">
        <v>108</v>
      </c>
      <c r="C35" s="383">
        <v>175373</v>
      </c>
      <c r="D35" s="383">
        <v>115000</v>
      </c>
      <c r="E35" s="360">
        <f t="shared" si="1"/>
        <v>-0.344</v>
      </c>
    </row>
    <row r="36" ht="37.5" customHeight="1" spans="1:5">
      <c r="A36" s="391">
        <v>11008</v>
      </c>
      <c r="B36" s="342" t="s">
        <v>109</v>
      </c>
      <c r="C36" s="383">
        <v>35844</v>
      </c>
      <c r="D36" s="383">
        <v>65171</v>
      </c>
      <c r="E36" s="360">
        <f t="shared" si="1"/>
        <v>0.818</v>
      </c>
    </row>
    <row r="37" ht="37.5" customHeight="1" spans="1:5">
      <c r="A37" s="391">
        <v>11009</v>
      </c>
      <c r="B37" s="342" t="s">
        <v>110</v>
      </c>
      <c r="C37" s="383">
        <v>35030</v>
      </c>
      <c r="D37" s="383">
        <v>54346</v>
      </c>
      <c r="E37" s="360">
        <f t="shared" si="1"/>
        <v>0.551</v>
      </c>
    </row>
    <row r="38" customFormat="1" ht="37.5" customHeight="1" spans="1:5">
      <c r="A38" s="391"/>
      <c r="B38" s="342" t="s">
        <v>111</v>
      </c>
      <c r="C38" s="383">
        <v>28300</v>
      </c>
      <c r="D38" s="383">
        <v>2970</v>
      </c>
      <c r="E38" s="360">
        <f t="shared" si="1"/>
        <v>-0.895</v>
      </c>
    </row>
    <row r="39" s="516" customFormat="1" ht="37.5" customHeight="1" spans="1:5">
      <c r="A39" s="527">
        <v>11013</v>
      </c>
      <c r="B39" s="345" t="s">
        <v>112</v>
      </c>
      <c r="C39" s="383"/>
      <c r="D39" s="383"/>
      <c r="E39" s="496"/>
    </row>
    <row r="40" s="516" customFormat="1" ht="37.5" customHeight="1" spans="1:5">
      <c r="A40" s="527">
        <v>11015</v>
      </c>
      <c r="B40" s="345" t="s">
        <v>113</v>
      </c>
      <c r="C40" s="383">
        <v>5676</v>
      </c>
      <c r="D40" s="383">
        <v>4832</v>
      </c>
      <c r="E40" s="360">
        <f>(D40-C40)/C40</f>
        <v>-0.149</v>
      </c>
    </row>
    <row r="41" ht="37.5" customHeight="1" spans="1:5">
      <c r="A41" s="528"/>
      <c r="B41" s="529" t="s">
        <v>114</v>
      </c>
      <c r="C41" s="385">
        <f>C31+C32+C33</f>
        <v>624332</v>
      </c>
      <c r="D41" s="385">
        <f>D31+D32+D33</f>
        <v>627448</v>
      </c>
      <c r="E41" s="360">
        <f>(D41-C41)/C41</f>
        <v>0.005</v>
      </c>
    </row>
    <row r="42" spans="3:4">
      <c r="C42" s="530"/>
      <c r="D42" s="530"/>
    </row>
    <row r="43" spans="4:4">
      <c r="D43" s="530"/>
    </row>
    <row r="44" spans="3:4">
      <c r="C44" s="530"/>
      <c r="D44" s="530"/>
    </row>
    <row r="45" spans="4:4">
      <c r="D45" s="530"/>
    </row>
    <row r="46" spans="3:4">
      <c r="C46" s="530"/>
      <c r="D46" s="530"/>
    </row>
    <row r="47" spans="3:4">
      <c r="C47" s="530"/>
      <c r="D47" s="530"/>
    </row>
    <row r="48" spans="4:4">
      <c r="D48" s="530"/>
    </row>
    <row r="49" spans="3:4">
      <c r="C49" s="530"/>
      <c r="D49" s="530"/>
    </row>
    <row r="50" spans="3:4">
      <c r="C50" s="530"/>
      <c r="D50" s="530"/>
    </row>
    <row r="51" spans="3:4">
      <c r="C51" s="530"/>
      <c r="D51" s="530"/>
    </row>
    <row r="52" spans="3:4">
      <c r="C52" s="530"/>
      <c r="D52" s="530"/>
    </row>
    <row r="53" spans="4:4">
      <c r="D53" s="530"/>
    </row>
    <row r="54" spans="3:4">
      <c r="C54" s="530"/>
      <c r="D54" s="530"/>
    </row>
  </sheetData>
  <autoFilter xmlns:etc="http://www.wps.cn/officeDocument/2017/etCustomData" ref="A4:E41" etc:filterBottomFollowUsedRange="0">
    <extLst/>
  </autoFilter>
  <mergeCells count="1">
    <mergeCell ref="B2:E2"/>
  </mergeCells>
  <conditionalFormatting sqref="E3">
    <cfRule type="cellIs" dxfId="0" priority="38" stopIfTrue="1" operator="lessThanOrEqual">
      <formula>-1</formula>
    </cfRule>
  </conditionalFormatting>
  <conditionalFormatting sqref="A32:B32">
    <cfRule type="expression" dxfId="1" priority="44" stopIfTrue="1">
      <formula>"len($A:$A)=3"</formula>
    </cfRule>
  </conditionalFormatting>
  <conditionalFormatting sqref="C32">
    <cfRule type="expression" dxfId="1" priority="29" stopIfTrue="1">
      <formula>"len($A:$A)=3"</formula>
    </cfRule>
  </conditionalFormatting>
  <conditionalFormatting sqref="D32">
    <cfRule type="expression" dxfId="1" priority="18" stopIfTrue="1">
      <formula>"len($A:$A)=3"</formula>
    </cfRule>
  </conditionalFormatting>
  <conditionalFormatting sqref="E32">
    <cfRule type="cellIs" dxfId="2" priority="59" stopIfTrue="1" operator="lessThan">
      <formula>0</formula>
    </cfRule>
    <cfRule type="cellIs" dxfId="0" priority="60" stopIfTrue="1" operator="greaterThan">
      <formula>5</formula>
    </cfRule>
  </conditionalFormatting>
  <conditionalFormatting sqref="D40">
    <cfRule type="expression" dxfId="1" priority="21" stopIfTrue="1">
      <formula>"len($A:$A)=3"</formula>
    </cfRule>
  </conditionalFormatting>
  <conditionalFormatting sqref="B8:B9">
    <cfRule type="expression" dxfId="1" priority="52" stopIfTrue="1">
      <formula>"len($A:$A)=3"</formula>
    </cfRule>
  </conditionalFormatting>
  <conditionalFormatting sqref="B33:B35">
    <cfRule type="expression" dxfId="1" priority="13" stopIfTrue="1">
      <formula>"len($A:$A)=3"</formula>
    </cfRule>
  </conditionalFormatting>
  <conditionalFormatting sqref="B39:B41">
    <cfRule type="expression" dxfId="1" priority="7" stopIfTrue="1">
      <formula>"len($A:$A)=3"</formula>
    </cfRule>
    <cfRule type="expression" dxfId="1" priority="8" stopIfTrue="1">
      <formula>"len($A:$A)=3"</formula>
    </cfRule>
  </conditionalFormatting>
  <conditionalFormatting sqref="C5:C30">
    <cfRule type="expression" dxfId="1" priority="30" stopIfTrue="1">
      <formula>"len($A:$A)=3"</formula>
    </cfRule>
  </conditionalFormatting>
  <conditionalFormatting sqref="C5:C7">
    <cfRule type="expression" dxfId="1" priority="33" stopIfTrue="1">
      <formula>"len($A:$A)=3"</formula>
    </cfRule>
  </conditionalFormatting>
  <conditionalFormatting sqref="C8:C9">
    <cfRule type="expression" dxfId="1" priority="31" stopIfTrue="1">
      <formula>"len($A:$A)=3"</formula>
    </cfRule>
  </conditionalFormatting>
  <conditionalFormatting sqref="C34:C35">
    <cfRule type="expression" dxfId="1" priority="27" stopIfTrue="1">
      <formula>"len($A:$A)=3"</formula>
    </cfRule>
  </conditionalFormatting>
  <conditionalFormatting sqref="C36:C38">
    <cfRule type="expression" dxfId="1" priority="25" stopIfTrue="1">
      <formula>"len($A:$A)=3"</formula>
    </cfRule>
  </conditionalFormatting>
  <conditionalFormatting sqref="D5:D30">
    <cfRule type="expression" dxfId="1" priority="19" stopIfTrue="1">
      <formula>"len($A:$A)=3"</formula>
    </cfRule>
  </conditionalFormatting>
  <conditionalFormatting sqref="D5:D7">
    <cfRule type="expression" dxfId="1" priority="22" stopIfTrue="1">
      <formula>"len($A:$A)=3"</formula>
    </cfRule>
  </conditionalFormatting>
  <conditionalFormatting sqref="D8:D9">
    <cfRule type="expression" dxfId="1" priority="20" stopIfTrue="1">
      <formula>"len($A:$A)=3"</formula>
    </cfRule>
  </conditionalFormatting>
  <conditionalFormatting sqref="D34:D35">
    <cfRule type="expression" dxfId="1" priority="16" stopIfTrue="1">
      <formula>"len($A:$A)=3"</formula>
    </cfRule>
  </conditionalFormatting>
  <conditionalFormatting sqref="D36:D38">
    <cfRule type="expression" dxfId="1" priority="14" stopIfTrue="1">
      <formula>"len($A:$A)=3"</formula>
    </cfRule>
  </conditionalFormatting>
  <conditionalFormatting sqref="D39:D40">
    <cfRule type="expression" dxfId="1" priority="24" stopIfTrue="1">
      <formula>"len($A:$A)=3"</formula>
    </cfRule>
  </conditionalFormatting>
  <conditionalFormatting sqref="A5:B30">
    <cfRule type="expression" dxfId="1" priority="49" stopIfTrue="1">
      <formula>"len($A:$A)=3"</formula>
    </cfRule>
  </conditionalFormatting>
  <conditionalFormatting sqref="B5:B7 B32 B41">
    <cfRule type="expression" dxfId="1" priority="58" stopIfTrue="1">
      <formula>"len($A:$A)=3"</formula>
    </cfRule>
  </conditionalFormatting>
  <conditionalFormatting sqref="C32:C33 C34:D35 D33">
    <cfRule type="expression" dxfId="1" priority="34" stopIfTrue="1">
      <formula>"len($A:$A)=3"</formula>
    </cfRule>
  </conditionalFormatting>
  <conditionalFormatting sqref="D32 D34:D35">
    <cfRule type="expression" dxfId="1" priority="23" stopIfTrue="1">
      <formula>"len($A:$A)=3"</formula>
    </cfRule>
  </conditionalFormatting>
  <conditionalFormatting sqref="A33:B35 B40:B41">
    <cfRule type="expression" dxfId="1" priority="12" stopIfTrue="1">
      <formula>"len($A:$A)=3"</formula>
    </cfRule>
  </conditionalFormatting>
  <conditionalFormatting sqref="C33:D35">
    <cfRule type="expression" dxfId="1" priority="28" stopIfTrue="1">
      <formula>"len($A:$A)=3"</formula>
    </cfRule>
  </conditionalFormatting>
  <conditionalFormatting sqref="A34:B35">
    <cfRule type="expression" dxfId="1" priority="11" stopIfTrue="1">
      <formula>"len($A:$A)=3"</formula>
    </cfRule>
  </conditionalFormatting>
  <conditionalFormatting sqref="A36:D36 B41">
    <cfRule type="expression" dxfId="1" priority="56" stopIfTrue="1">
      <formula>"len($A:$A)=3"</formula>
    </cfRule>
  </conditionalFormatting>
  <conditionalFormatting sqref="A36:B38">
    <cfRule type="expression" dxfId="1" priority="9" stopIfTrue="1">
      <formula>"len($A:$A)=3"</formula>
    </cfRule>
  </conditionalFormatting>
  <conditionalFormatting sqref="C39:C41 D41">
    <cfRule type="expression" dxfId="1" priority="35" stopIfTrue="1">
      <formula>"len($A:$A)=3"</formula>
    </cfRule>
  </conditionalFormatting>
  <conditionalFormatting sqref="C40:C41 D41">
    <cfRule type="expression" dxfId="1" priority="32" stopIfTrue="1">
      <formula>"len($A:$A)=3"</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51"/>
  <sheetViews>
    <sheetView showGridLines="0" showZeros="0" view="pageBreakPreview" zoomScale="70" zoomScaleNormal="90" workbookViewId="0">
      <pane ySplit="1728" topLeftCell="A31" activePane="bottomLeft"/>
      <selection/>
      <selection pane="bottomLeft" activeCell="E38" sqref="E38"/>
    </sheetView>
  </sheetViews>
  <sheetFormatPr defaultColWidth="9" defaultRowHeight="15" outlineLevelCol="4"/>
  <cols>
    <col min="1" max="1" width="12.7545454545455" style="197" customWidth="1"/>
    <col min="2" max="2" width="27.2636363636364" style="197" customWidth="1"/>
    <col min="3" max="5" width="20.6363636363636" style="197" customWidth="1"/>
    <col min="6" max="16384" width="9" style="296"/>
  </cols>
  <sheetData>
    <row r="1" s="446" customFormat="1" ht="45" customHeight="1" spans="1:5">
      <c r="A1" s="448"/>
      <c r="B1" s="448" t="s">
        <v>9</v>
      </c>
      <c r="C1" s="448"/>
      <c r="D1" s="448"/>
      <c r="E1" s="448"/>
    </row>
    <row r="2" ht="18.95" customHeight="1" spans="1:5">
      <c r="A2" s="500"/>
      <c r="B2" s="482"/>
      <c r="C2" s="356"/>
      <c r="E2" s="483" t="s">
        <v>48</v>
      </c>
    </row>
    <row r="3" s="479" customFormat="1" ht="45" customHeight="1" spans="1:5">
      <c r="A3" s="501" t="s">
        <v>49</v>
      </c>
      <c r="B3" s="478" t="s">
        <v>50</v>
      </c>
      <c r="C3" s="217" t="s">
        <v>51</v>
      </c>
      <c r="D3" s="217" t="s">
        <v>52</v>
      </c>
      <c r="E3" s="478" t="s">
        <v>53</v>
      </c>
    </row>
    <row r="4" ht="37.5" customHeight="1" spans="1:5">
      <c r="A4" s="366" t="s">
        <v>115</v>
      </c>
      <c r="B4" s="502" t="s">
        <v>116</v>
      </c>
      <c r="C4" s="369">
        <v>44238</v>
      </c>
      <c r="D4" s="369">
        <v>70142</v>
      </c>
      <c r="E4" s="503">
        <f>(D4-C4)/C4</f>
        <v>0.586</v>
      </c>
    </row>
    <row r="5" ht="37.5" customHeight="1" spans="1:5">
      <c r="A5" s="366" t="s">
        <v>117</v>
      </c>
      <c r="B5" s="504" t="s">
        <v>118</v>
      </c>
      <c r="C5" s="369"/>
      <c r="D5" s="369"/>
      <c r="E5" s="503"/>
    </row>
    <row r="6" ht="37.5" customHeight="1" spans="1:5">
      <c r="A6" s="366" t="s">
        <v>119</v>
      </c>
      <c r="B6" s="504" t="s">
        <v>120</v>
      </c>
      <c r="C6" s="369">
        <v>558</v>
      </c>
      <c r="D6" s="369">
        <v>504</v>
      </c>
      <c r="E6" s="503">
        <f t="shared" ref="E5:E32" si="0">(D6-C6)/C6</f>
        <v>-0.097</v>
      </c>
    </row>
    <row r="7" ht="37.5" customHeight="1" spans="1:5">
      <c r="A7" s="366" t="s">
        <v>121</v>
      </c>
      <c r="B7" s="504" t="s">
        <v>122</v>
      </c>
      <c r="C7" s="369">
        <v>43132</v>
      </c>
      <c r="D7" s="369">
        <v>45961</v>
      </c>
      <c r="E7" s="503">
        <f t="shared" si="0"/>
        <v>0.066</v>
      </c>
    </row>
    <row r="8" ht="37.5" customHeight="1" spans="1:5">
      <c r="A8" s="366" t="s">
        <v>123</v>
      </c>
      <c r="B8" s="504" t="s">
        <v>124</v>
      </c>
      <c r="C8" s="369">
        <v>116191</v>
      </c>
      <c r="D8" s="369">
        <v>121931</v>
      </c>
      <c r="E8" s="503">
        <f t="shared" si="0"/>
        <v>0.049</v>
      </c>
    </row>
    <row r="9" ht="37.5" customHeight="1" spans="1:5">
      <c r="A9" s="366" t="s">
        <v>125</v>
      </c>
      <c r="B9" s="504" t="s">
        <v>126</v>
      </c>
      <c r="C9" s="369">
        <v>2357</v>
      </c>
      <c r="D9" s="369">
        <v>5162</v>
      </c>
      <c r="E9" s="503">
        <f t="shared" si="0"/>
        <v>1.19</v>
      </c>
    </row>
    <row r="10" ht="37.5" customHeight="1" spans="1:5">
      <c r="A10" s="366" t="s">
        <v>127</v>
      </c>
      <c r="B10" s="504" t="s">
        <v>128</v>
      </c>
      <c r="C10" s="369">
        <v>3349</v>
      </c>
      <c r="D10" s="369">
        <v>6254</v>
      </c>
      <c r="E10" s="503">
        <f t="shared" si="0"/>
        <v>0.867</v>
      </c>
    </row>
    <row r="11" ht="37.5" customHeight="1" spans="1:5">
      <c r="A11" s="366" t="s">
        <v>129</v>
      </c>
      <c r="B11" s="504" t="s">
        <v>130</v>
      </c>
      <c r="C11" s="369">
        <v>107962</v>
      </c>
      <c r="D11" s="369">
        <v>119184</v>
      </c>
      <c r="E11" s="503">
        <f t="shared" si="0"/>
        <v>0.104</v>
      </c>
    </row>
    <row r="12" ht="37.5" customHeight="1" spans="1:5">
      <c r="A12" s="366" t="s">
        <v>131</v>
      </c>
      <c r="B12" s="504" t="s">
        <v>132</v>
      </c>
      <c r="C12" s="369">
        <v>42325</v>
      </c>
      <c r="D12" s="369">
        <v>52286</v>
      </c>
      <c r="E12" s="503">
        <f t="shared" si="0"/>
        <v>0.235</v>
      </c>
    </row>
    <row r="13" ht="37.5" customHeight="1" spans="1:5">
      <c r="A13" s="366" t="s">
        <v>133</v>
      </c>
      <c r="B13" s="504" t="s">
        <v>134</v>
      </c>
      <c r="C13" s="369">
        <v>8532</v>
      </c>
      <c r="D13" s="369">
        <v>14197</v>
      </c>
      <c r="E13" s="503">
        <f t="shared" si="0"/>
        <v>0.664</v>
      </c>
    </row>
    <row r="14" ht="37.5" customHeight="1" spans="1:5">
      <c r="A14" s="366" t="s">
        <v>135</v>
      </c>
      <c r="B14" s="504" t="s">
        <v>136</v>
      </c>
      <c r="C14" s="369">
        <v>33873</v>
      </c>
      <c r="D14" s="369">
        <v>51330</v>
      </c>
      <c r="E14" s="503">
        <f t="shared" si="0"/>
        <v>0.515</v>
      </c>
    </row>
    <row r="15" ht="37.5" customHeight="1" spans="1:5">
      <c r="A15" s="366" t="s">
        <v>137</v>
      </c>
      <c r="B15" s="504" t="s">
        <v>138</v>
      </c>
      <c r="C15" s="369">
        <v>17908</v>
      </c>
      <c r="D15" s="369">
        <v>23167</v>
      </c>
      <c r="E15" s="503">
        <f t="shared" si="0"/>
        <v>0.294</v>
      </c>
    </row>
    <row r="16" ht="37.5" customHeight="1" spans="1:5">
      <c r="A16" s="366" t="s">
        <v>139</v>
      </c>
      <c r="B16" s="504" t="s">
        <v>140</v>
      </c>
      <c r="C16" s="369">
        <v>931</v>
      </c>
      <c r="D16" s="369">
        <v>1842</v>
      </c>
      <c r="E16" s="503">
        <f t="shared" si="0"/>
        <v>0.979</v>
      </c>
    </row>
    <row r="17" ht="37.5" customHeight="1" spans="1:5">
      <c r="A17" s="366" t="s">
        <v>141</v>
      </c>
      <c r="B17" s="504" t="s">
        <v>142</v>
      </c>
      <c r="C17" s="369">
        <v>789</v>
      </c>
      <c r="D17" s="369">
        <v>1288</v>
      </c>
      <c r="E17" s="503">
        <f t="shared" si="0"/>
        <v>0.632</v>
      </c>
    </row>
    <row r="18" ht="37.5" customHeight="1" spans="1:5">
      <c r="A18" s="366" t="s">
        <v>143</v>
      </c>
      <c r="B18" s="504" t="s">
        <v>144</v>
      </c>
      <c r="C18" s="369">
        <v>2242</v>
      </c>
      <c r="D18" s="369">
        <v>765</v>
      </c>
      <c r="E18" s="503">
        <f t="shared" si="0"/>
        <v>-0.659</v>
      </c>
    </row>
    <row r="19" ht="37.5" customHeight="1" spans="1:5">
      <c r="A19" s="366" t="s">
        <v>145</v>
      </c>
      <c r="B19" s="504" t="s">
        <v>146</v>
      </c>
      <c r="C19" s="369">
        <v>17</v>
      </c>
      <c r="D19" s="369"/>
      <c r="E19" s="503">
        <f t="shared" si="0"/>
        <v>-1</v>
      </c>
    </row>
    <row r="20" ht="37.5" customHeight="1" spans="1:5">
      <c r="A20" s="366" t="s">
        <v>147</v>
      </c>
      <c r="B20" s="504" t="s">
        <v>148</v>
      </c>
      <c r="C20" s="369"/>
      <c r="D20" s="369"/>
      <c r="E20" s="503"/>
    </row>
    <row r="21" ht="37.5" customHeight="1" spans="1:5">
      <c r="A21" s="366" t="s">
        <v>149</v>
      </c>
      <c r="B21" s="504" t="s">
        <v>150</v>
      </c>
      <c r="C21" s="369">
        <v>4676</v>
      </c>
      <c r="D21" s="369">
        <v>2356</v>
      </c>
      <c r="E21" s="503">
        <f t="shared" si="0"/>
        <v>-0.496</v>
      </c>
    </row>
    <row r="22" ht="37.5" customHeight="1" spans="1:5">
      <c r="A22" s="366" t="s">
        <v>151</v>
      </c>
      <c r="B22" s="504" t="s">
        <v>152</v>
      </c>
      <c r="C22" s="369">
        <v>33128</v>
      </c>
      <c r="D22" s="369">
        <v>30660</v>
      </c>
      <c r="E22" s="503">
        <f t="shared" si="0"/>
        <v>-0.074</v>
      </c>
    </row>
    <row r="23" ht="37.5" customHeight="1" spans="1:5">
      <c r="A23" s="366" t="s">
        <v>153</v>
      </c>
      <c r="B23" s="504" t="s">
        <v>154</v>
      </c>
      <c r="C23" s="369">
        <v>1779</v>
      </c>
      <c r="D23" s="369">
        <v>1676</v>
      </c>
      <c r="E23" s="503">
        <f t="shared" si="0"/>
        <v>-0.058</v>
      </c>
    </row>
    <row r="24" ht="37.5" customHeight="1" spans="1:5">
      <c r="A24" s="366" t="s">
        <v>155</v>
      </c>
      <c r="B24" s="504" t="s">
        <v>156</v>
      </c>
      <c r="C24" s="369">
        <v>3614</v>
      </c>
      <c r="D24" s="369">
        <v>3872</v>
      </c>
      <c r="E24" s="503">
        <f t="shared" si="0"/>
        <v>0.071</v>
      </c>
    </row>
    <row r="25" ht="37.5" customHeight="1" spans="1:5">
      <c r="A25" s="366" t="s">
        <v>157</v>
      </c>
      <c r="B25" s="504" t="s">
        <v>158</v>
      </c>
      <c r="C25" s="369"/>
      <c r="D25" s="369">
        <v>7000</v>
      </c>
      <c r="E25" s="503"/>
    </row>
    <row r="26" ht="37.5" customHeight="1" spans="1:5">
      <c r="A26" s="366" t="s">
        <v>159</v>
      </c>
      <c r="B26" s="504" t="s">
        <v>160</v>
      </c>
      <c r="C26" s="369">
        <v>306</v>
      </c>
      <c r="D26" s="369">
        <v>1102</v>
      </c>
      <c r="E26" s="503">
        <f t="shared" si="0"/>
        <v>2.601</v>
      </c>
    </row>
    <row r="27" ht="37.5" customHeight="1" spans="1:5">
      <c r="A27" s="366" t="s">
        <v>161</v>
      </c>
      <c r="B27" s="504" t="s">
        <v>162</v>
      </c>
      <c r="C27" s="369">
        <v>28</v>
      </c>
      <c r="D27" s="369">
        <v>3</v>
      </c>
      <c r="E27" s="503">
        <f t="shared" si="0"/>
        <v>-0.893</v>
      </c>
    </row>
    <row r="28" ht="37.5" customHeight="1" spans="1:5">
      <c r="A28" s="366" t="s">
        <v>163</v>
      </c>
      <c r="B28" s="504" t="s">
        <v>164</v>
      </c>
      <c r="C28" s="369">
        <v>12</v>
      </c>
      <c r="D28" s="369"/>
      <c r="E28" s="503">
        <f t="shared" si="0"/>
        <v>-1</v>
      </c>
    </row>
    <row r="29" ht="37.5" customHeight="1" spans="1:5">
      <c r="A29" s="366"/>
      <c r="B29" s="504"/>
      <c r="C29" s="369"/>
      <c r="D29" s="369"/>
      <c r="E29" s="503"/>
    </row>
    <row r="30" s="355" customFormat="1" ht="37.5" customHeight="1" spans="1:5">
      <c r="A30" s="491"/>
      <c r="B30" s="492" t="s">
        <v>165</v>
      </c>
      <c r="C30" s="461">
        <v>467947</v>
      </c>
      <c r="D30" s="461">
        <f>SUM(D4:D29)</f>
        <v>560682</v>
      </c>
      <c r="E30" s="503">
        <f t="shared" si="0"/>
        <v>0.198</v>
      </c>
    </row>
    <row r="31" ht="37.5" customHeight="1" spans="1:5">
      <c r="A31" s="363">
        <v>230</v>
      </c>
      <c r="B31" s="505" t="s">
        <v>166</v>
      </c>
      <c r="C31" s="461">
        <f>SUM(C32:C35)</f>
        <v>62518</v>
      </c>
      <c r="D31" s="461">
        <v>63466</v>
      </c>
      <c r="E31" s="503">
        <f t="shared" si="0"/>
        <v>0.015</v>
      </c>
    </row>
    <row r="32" ht="37.5" customHeight="1" spans="1:5">
      <c r="A32" s="506">
        <v>23006</v>
      </c>
      <c r="B32" s="507" t="s">
        <v>167</v>
      </c>
      <c r="C32" s="369">
        <v>57686</v>
      </c>
      <c r="D32" s="369">
        <v>63466</v>
      </c>
      <c r="E32" s="503">
        <f t="shared" si="0"/>
        <v>0.1</v>
      </c>
    </row>
    <row r="33" ht="36" customHeight="1" spans="1:5">
      <c r="A33" s="366">
        <v>23008</v>
      </c>
      <c r="B33" s="507" t="s">
        <v>168</v>
      </c>
      <c r="C33" s="369">
        <v>0</v>
      </c>
      <c r="D33" s="369"/>
      <c r="E33" s="508" t="str">
        <f>IF(C33&lt;&gt;0,IF((D33/C33-1)&lt;-30%,"",IF((D33/C33-1)&gt;150%,"",D33/C33-1)),"")</f>
        <v/>
      </c>
    </row>
    <row r="34" ht="37.5" customHeight="1" spans="1:5">
      <c r="A34" s="509">
        <v>23015</v>
      </c>
      <c r="B34" s="490" t="s">
        <v>169</v>
      </c>
      <c r="C34" s="369">
        <v>4832</v>
      </c>
      <c r="D34" s="369"/>
      <c r="E34" s="503">
        <f t="shared" ref="E34:E38" si="1">(D34-C34)/C34</f>
        <v>-1</v>
      </c>
    </row>
    <row r="35" s="481" customFormat="1" ht="36" customHeight="1" spans="1:5">
      <c r="A35" s="509">
        <v>23016</v>
      </c>
      <c r="B35" s="490" t="s">
        <v>170</v>
      </c>
      <c r="C35" s="369"/>
      <c r="D35" s="369"/>
      <c r="E35" s="510"/>
    </row>
    <row r="36" s="481" customFormat="1" ht="37.5" customHeight="1" spans="1:5">
      <c r="A36" s="363">
        <v>231</v>
      </c>
      <c r="B36" s="231" t="s">
        <v>171</v>
      </c>
      <c r="C36" s="461">
        <v>28696</v>
      </c>
      <c r="D36" s="461">
        <v>3300</v>
      </c>
      <c r="E36" s="503">
        <f t="shared" si="1"/>
        <v>-0.885</v>
      </c>
    </row>
    <row r="37" s="481" customFormat="1" ht="37.5" customHeight="1" spans="1:5">
      <c r="A37" s="363">
        <v>23009</v>
      </c>
      <c r="B37" s="511" t="s">
        <v>172</v>
      </c>
      <c r="C37" s="461">
        <v>65171</v>
      </c>
      <c r="D37" s="461"/>
      <c r="E37" s="503">
        <f t="shared" si="1"/>
        <v>-1</v>
      </c>
    </row>
    <row r="38" ht="37.5" customHeight="1" spans="1:5">
      <c r="A38" s="491"/>
      <c r="B38" s="498" t="s">
        <v>173</v>
      </c>
      <c r="C38" s="461">
        <f>C30+C31+C36+C37</f>
        <v>624332</v>
      </c>
      <c r="D38" s="461">
        <f>D30+D31+D36+D37</f>
        <v>627448</v>
      </c>
      <c r="E38" s="503">
        <f t="shared" si="1"/>
        <v>0.005</v>
      </c>
    </row>
    <row r="39" spans="2:4">
      <c r="B39" s="512"/>
      <c r="D39" s="513"/>
    </row>
    <row r="41" spans="4:4">
      <c r="D41" s="513"/>
    </row>
    <row r="43" spans="4:4">
      <c r="D43" s="513"/>
    </row>
    <row r="44" spans="4:4">
      <c r="D44" s="513"/>
    </row>
    <row r="46" spans="4:4">
      <c r="D46" s="513"/>
    </row>
    <row r="47" spans="4:4">
      <c r="D47" s="513"/>
    </row>
    <row r="48" spans="4:4">
      <c r="D48" s="513"/>
    </row>
    <row r="49" spans="4:4">
      <c r="D49" s="513"/>
    </row>
    <row r="51" spans="4:4">
      <c r="D51" s="513"/>
    </row>
  </sheetData>
  <autoFilter xmlns:etc="http://www.wps.cn/officeDocument/2017/etCustomData" ref="A3:E39" etc:filterBottomFollowUsedRange="0">
    <extLst/>
  </autoFilter>
  <mergeCells count="1">
    <mergeCell ref="B1:E1"/>
  </mergeCells>
  <conditionalFormatting sqref="C34">
    <cfRule type="expression" dxfId="1" priority="14" stopIfTrue="1">
      <formula>"len($A:$A)=3"</formula>
    </cfRule>
  </conditionalFormatting>
  <conditionalFormatting sqref="D37">
    <cfRule type="cellIs" dxfId="2" priority="1" stopIfTrue="1" operator="lessThan">
      <formula>0</formula>
    </cfRule>
    <cfRule type="cellIs" dxfId="0" priority="2" stopIfTrue="1" operator="greaterThan">
      <formula>5</formula>
    </cfRule>
  </conditionalFormatting>
  <conditionalFormatting sqref="E2 D32 D39:E44">
    <cfRule type="cellIs" dxfId="0" priority="27" stopIfTrue="1" operator="lessThanOrEqual">
      <formula>-1</formula>
    </cfRule>
  </conditionalFormatting>
  <conditionalFormatting sqref="D33:E33 D34">
    <cfRule type="cellIs" dxfId="2" priority="29" stopIfTrue="1" operator="lessThan">
      <formula>0</formula>
    </cfRule>
    <cfRule type="cellIs" dxfId="0" priority="30" stopIfTrue="1" operator="greaterThan">
      <formula>5</formula>
    </cfRule>
  </conditionalFormatting>
  <conditionalFormatting sqref="A34:B35">
    <cfRule type="expression" dxfId="1" priority="9"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44"/>
  <sheetViews>
    <sheetView showGridLines="0" showZeros="0" view="pageBreakPreview" zoomScale="80" zoomScaleNormal="90" topLeftCell="B1" workbookViewId="0">
      <pane ySplit="3" topLeftCell="A23" activePane="bottomLeft" state="frozen"/>
      <selection/>
      <selection pane="bottomLeft" activeCell="F1" sqref="F$1:F$1048576"/>
    </sheetView>
  </sheetViews>
  <sheetFormatPr defaultColWidth="9" defaultRowHeight="15" outlineLevelCol="4"/>
  <cols>
    <col min="1" max="1" width="14.5" style="197" customWidth="1"/>
    <col min="2" max="2" width="50.7545454545455" style="197" customWidth="1"/>
    <col min="3" max="5" width="20.6363636363636" style="197" customWidth="1"/>
    <col min="6" max="16384" width="9" style="296"/>
  </cols>
  <sheetData>
    <row r="1" s="446" customFormat="1" ht="45" customHeight="1" spans="1:5">
      <c r="A1" s="448"/>
      <c r="B1" s="448" t="s">
        <v>11</v>
      </c>
      <c r="C1" s="448"/>
      <c r="D1" s="448"/>
      <c r="E1" s="448"/>
    </row>
    <row r="2" ht="18.95" customHeight="1" spans="2:5">
      <c r="B2" s="482"/>
      <c r="C2" s="356"/>
      <c r="D2" s="356"/>
      <c r="E2" s="483" t="s">
        <v>48</v>
      </c>
    </row>
    <row r="3" s="479" customFormat="1" ht="45" customHeight="1" spans="1:5">
      <c r="A3" s="484" t="s">
        <v>49</v>
      </c>
      <c r="B3" s="359" t="s">
        <v>50</v>
      </c>
      <c r="C3" s="217" t="s">
        <v>174</v>
      </c>
      <c r="D3" s="217" t="s">
        <v>52</v>
      </c>
      <c r="E3" s="217" t="s">
        <v>175</v>
      </c>
    </row>
    <row r="4" ht="32.1" customHeight="1" spans="1:5">
      <c r="A4" s="485" t="s">
        <v>54</v>
      </c>
      <c r="B4" s="486" t="s">
        <v>55</v>
      </c>
      <c r="C4" s="134">
        <f>SUM(C5:C19)</f>
        <v>330000</v>
      </c>
      <c r="D4" s="134">
        <f>SUM(D5:D19)</f>
        <v>300090</v>
      </c>
      <c r="E4" s="335">
        <f>(D4-C4)/C4</f>
        <v>-0.091</v>
      </c>
    </row>
    <row r="5" ht="32.1" customHeight="1" spans="1:5">
      <c r="A5" s="366" t="s">
        <v>56</v>
      </c>
      <c r="B5" s="487" t="s">
        <v>57</v>
      </c>
      <c r="C5" s="156">
        <v>71140</v>
      </c>
      <c r="D5" s="369">
        <v>82533</v>
      </c>
      <c r="E5" s="335">
        <f t="shared" ref="E5:E30" si="0">(D5-C5)/C5</f>
        <v>0.16</v>
      </c>
    </row>
    <row r="6" ht="32.1" customHeight="1" spans="1:5">
      <c r="A6" s="366" t="s">
        <v>58</v>
      </c>
      <c r="B6" s="487" t="s">
        <v>59</v>
      </c>
      <c r="C6" s="156">
        <v>10000</v>
      </c>
      <c r="D6" s="369">
        <v>10400</v>
      </c>
      <c r="E6" s="335">
        <f t="shared" si="0"/>
        <v>0.04</v>
      </c>
    </row>
    <row r="7" ht="32.1" customHeight="1" spans="1:5">
      <c r="A7" s="366" t="s">
        <v>60</v>
      </c>
      <c r="B7" s="487" t="s">
        <v>61</v>
      </c>
      <c r="C7" s="156">
        <v>8500</v>
      </c>
      <c r="D7" s="369">
        <v>8500</v>
      </c>
      <c r="E7" s="335">
        <f t="shared" si="0"/>
        <v>0</v>
      </c>
    </row>
    <row r="8" customFormat="1" ht="32.1" customHeight="1" spans="1:5">
      <c r="A8" s="488" t="s">
        <v>62</v>
      </c>
      <c r="B8" s="487" t="s">
        <v>63</v>
      </c>
      <c r="C8" s="156">
        <v>150</v>
      </c>
      <c r="D8" s="369">
        <v>100</v>
      </c>
      <c r="E8" s="335">
        <f t="shared" si="0"/>
        <v>-0.333</v>
      </c>
    </row>
    <row r="9" ht="32.1" customHeight="1" spans="1:5">
      <c r="A9" s="366" t="s">
        <v>64</v>
      </c>
      <c r="B9" s="487" t="s">
        <v>65</v>
      </c>
      <c r="C9" s="156">
        <v>40000</v>
      </c>
      <c r="D9" s="369">
        <v>32000</v>
      </c>
      <c r="E9" s="335">
        <f t="shared" si="0"/>
        <v>-0.2</v>
      </c>
    </row>
    <row r="10" customFormat="1" ht="32.1" customHeight="1" spans="1:5">
      <c r="A10" s="488" t="s">
        <v>66</v>
      </c>
      <c r="B10" s="487" t="s">
        <v>67</v>
      </c>
      <c r="C10" s="156">
        <v>21000</v>
      </c>
      <c r="D10" s="369">
        <v>20000</v>
      </c>
      <c r="E10" s="335">
        <f t="shared" si="0"/>
        <v>-0.048</v>
      </c>
    </row>
    <row r="11" customFormat="1" ht="32.1" customHeight="1" spans="1:5">
      <c r="A11" s="488" t="s">
        <v>68</v>
      </c>
      <c r="B11" s="487" t="s">
        <v>69</v>
      </c>
      <c r="C11" s="156">
        <v>16000</v>
      </c>
      <c r="D11" s="369">
        <v>16300</v>
      </c>
      <c r="E11" s="335">
        <f t="shared" si="0"/>
        <v>0.019</v>
      </c>
    </row>
    <row r="12" customFormat="1" ht="32.1" customHeight="1" spans="1:5">
      <c r="A12" s="488" t="s">
        <v>70</v>
      </c>
      <c r="B12" s="487" t="s">
        <v>71</v>
      </c>
      <c r="C12" s="156">
        <v>8000</v>
      </c>
      <c r="D12" s="369">
        <v>5000</v>
      </c>
      <c r="E12" s="335">
        <f t="shared" si="0"/>
        <v>-0.375</v>
      </c>
    </row>
    <row r="13" customFormat="1" ht="32.1" customHeight="1" spans="1:5">
      <c r="A13" s="488" t="s">
        <v>72</v>
      </c>
      <c r="B13" s="487" t="s">
        <v>73</v>
      </c>
      <c r="C13" s="156">
        <v>95000</v>
      </c>
      <c r="D13" s="369">
        <v>86000</v>
      </c>
      <c r="E13" s="335">
        <f t="shared" si="0"/>
        <v>-0.095</v>
      </c>
    </row>
    <row r="14" customFormat="1" ht="32.1" customHeight="1" spans="1:5">
      <c r="A14" s="488" t="s">
        <v>74</v>
      </c>
      <c r="B14" s="487" t="s">
        <v>75</v>
      </c>
      <c r="C14" s="156">
        <v>5000</v>
      </c>
      <c r="D14" s="369">
        <v>6500</v>
      </c>
      <c r="E14" s="335">
        <f t="shared" si="0"/>
        <v>0.3</v>
      </c>
    </row>
    <row r="15" ht="32.1" customHeight="1" spans="1:5">
      <c r="A15" s="366" t="s">
        <v>76</v>
      </c>
      <c r="B15" s="487" t="s">
        <v>77</v>
      </c>
      <c r="C15" s="156">
        <v>45</v>
      </c>
      <c r="D15" s="369">
        <v>7</v>
      </c>
      <c r="E15" s="335">
        <f t="shared" si="0"/>
        <v>-0.844</v>
      </c>
    </row>
    <row r="16" customFormat="1" ht="32.1" customHeight="1" spans="1:5">
      <c r="A16" s="488" t="s">
        <v>78</v>
      </c>
      <c r="B16" s="487" t="s">
        <v>79</v>
      </c>
      <c r="C16" s="156">
        <v>52450</v>
      </c>
      <c r="D16" s="369">
        <v>30000</v>
      </c>
      <c r="E16" s="335">
        <f t="shared" si="0"/>
        <v>-0.428</v>
      </c>
    </row>
    <row r="17" customFormat="1" ht="32.1" customHeight="1" spans="1:5">
      <c r="A17" s="488" t="s">
        <v>80</v>
      </c>
      <c r="B17" s="487" t="s">
        <v>81</v>
      </c>
      <c r="C17" s="156">
        <v>2500</v>
      </c>
      <c r="D17" s="369">
        <v>2500</v>
      </c>
      <c r="E17" s="335">
        <f t="shared" si="0"/>
        <v>0</v>
      </c>
    </row>
    <row r="18" customFormat="1" ht="32.1" customHeight="1" spans="1:5">
      <c r="A18" s="488" t="s">
        <v>82</v>
      </c>
      <c r="B18" s="487" t="s">
        <v>83</v>
      </c>
      <c r="C18" s="156">
        <v>130</v>
      </c>
      <c r="D18" s="369">
        <v>165</v>
      </c>
      <c r="E18" s="335">
        <f t="shared" si="0"/>
        <v>0.269</v>
      </c>
    </row>
    <row r="19" customFormat="1" ht="32.1" customHeight="1" spans="1:5">
      <c r="A19" s="542" t="s">
        <v>176</v>
      </c>
      <c r="B19" s="487" t="s">
        <v>85</v>
      </c>
      <c r="C19" s="156">
        <v>85</v>
      </c>
      <c r="D19" s="369">
        <v>85</v>
      </c>
      <c r="E19" s="335">
        <f t="shared" si="0"/>
        <v>0</v>
      </c>
    </row>
    <row r="20" ht="32.1" customHeight="1" spans="1:5">
      <c r="A20" s="363" t="s">
        <v>86</v>
      </c>
      <c r="B20" s="486" t="s">
        <v>87</v>
      </c>
      <c r="C20" s="134">
        <f>SUM(C21:C28)</f>
        <v>65000</v>
      </c>
      <c r="D20" s="134">
        <f>SUM(D21:D28)</f>
        <v>30004</v>
      </c>
      <c r="E20" s="335">
        <f t="shared" si="0"/>
        <v>-0.538</v>
      </c>
    </row>
    <row r="21" ht="32.1" customHeight="1" spans="1:5">
      <c r="A21" s="489" t="s">
        <v>88</v>
      </c>
      <c r="B21" s="487" t="s">
        <v>89</v>
      </c>
      <c r="C21" s="156">
        <v>43644</v>
      </c>
      <c r="D21" s="369">
        <v>12994</v>
      </c>
      <c r="E21" s="335">
        <f t="shared" si="0"/>
        <v>-0.702</v>
      </c>
    </row>
    <row r="22" ht="32.1" customHeight="1" spans="1:5">
      <c r="A22" s="366" t="s">
        <v>90</v>
      </c>
      <c r="B22" s="490" t="s">
        <v>91</v>
      </c>
      <c r="C22" s="156">
        <v>3500</v>
      </c>
      <c r="D22" s="369">
        <v>2100</v>
      </c>
      <c r="E22" s="335">
        <f t="shared" si="0"/>
        <v>-0.4</v>
      </c>
    </row>
    <row r="23" ht="32.1" customHeight="1" spans="1:5">
      <c r="A23" s="366" t="s">
        <v>92</v>
      </c>
      <c r="B23" s="487" t="s">
        <v>93</v>
      </c>
      <c r="C23" s="156">
        <v>5500</v>
      </c>
      <c r="D23" s="369">
        <v>4500</v>
      </c>
      <c r="E23" s="335">
        <f t="shared" si="0"/>
        <v>-0.182</v>
      </c>
    </row>
    <row r="24" ht="32.1" customHeight="1" spans="1:5">
      <c r="A24" s="366" t="s">
        <v>94</v>
      </c>
      <c r="B24" s="487" t="s">
        <v>95</v>
      </c>
      <c r="C24" s="156"/>
      <c r="D24" s="369"/>
      <c r="E24" s="335"/>
    </row>
    <row r="25" ht="32.1" customHeight="1" spans="1:5">
      <c r="A25" s="366" t="s">
        <v>96</v>
      </c>
      <c r="B25" s="487" t="s">
        <v>97</v>
      </c>
      <c r="C25" s="156">
        <v>10000</v>
      </c>
      <c r="D25" s="369">
        <v>8404</v>
      </c>
      <c r="E25" s="335">
        <f t="shared" si="0"/>
        <v>-0.16</v>
      </c>
    </row>
    <row r="26" customFormat="1" ht="32.1" customHeight="1" spans="1:5">
      <c r="A26" s="488" t="s">
        <v>98</v>
      </c>
      <c r="B26" s="487" t="s">
        <v>99</v>
      </c>
      <c r="C26" s="156">
        <v>6</v>
      </c>
      <c r="D26" s="369">
        <v>6</v>
      </c>
      <c r="E26" s="335">
        <f t="shared" si="0"/>
        <v>0</v>
      </c>
    </row>
    <row r="27" ht="32.1" customHeight="1" spans="1:5">
      <c r="A27" s="366" t="s">
        <v>100</v>
      </c>
      <c r="B27" s="487" t="s">
        <v>101</v>
      </c>
      <c r="C27" s="156">
        <v>2000</v>
      </c>
      <c r="D27" s="369">
        <v>2000</v>
      </c>
      <c r="E27" s="335">
        <f t="shared" si="0"/>
        <v>0</v>
      </c>
    </row>
    <row r="28" ht="32.1" customHeight="1" spans="1:5">
      <c r="A28" s="366" t="s">
        <v>102</v>
      </c>
      <c r="B28" s="487" t="s">
        <v>103</v>
      </c>
      <c r="C28" s="156">
        <v>350</v>
      </c>
      <c r="D28" s="369"/>
      <c r="E28" s="335">
        <f t="shared" si="0"/>
        <v>-1</v>
      </c>
    </row>
    <row r="29" ht="32.1" customHeight="1" spans="1:5">
      <c r="A29" s="366"/>
      <c r="B29" s="487"/>
      <c r="C29" s="156"/>
      <c r="D29" s="369"/>
      <c r="E29" s="335"/>
    </row>
    <row r="30" s="355" customFormat="1" ht="32.1" customHeight="1" spans="1:5">
      <c r="A30" s="491"/>
      <c r="B30" s="492" t="s">
        <v>177</v>
      </c>
      <c r="C30" s="134">
        <f>C4+C20</f>
        <v>395000</v>
      </c>
      <c r="D30" s="134">
        <f>D4+D20</f>
        <v>330094</v>
      </c>
      <c r="E30" s="335">
        <f t="shared" si="0"/>
        <v>-0.164</v>
      </c>
    </row>
    <row r="31" ht="32.1" customHeight="1" spans="1:5">
      <c r="A31" s="363">
        <v>105</v>
      </c>
      <c r="B31" s="231" t="s">
        <v>105</v>
      </c>
      <c r="C31" s="156"/>
      <c r="D31" s="461"/>
      <c r="E31" s="388"/>
    </row>
    <row r="32" ht="32.1" customHeight="1" spans="1:5">
      <c r="A32" s="493">
        <v>110</v>
      </c>
      <c r="B32" s="494" t="s">
        <v>106</v>
      </c>
      <c r="C32" s="134"/>
      <c r="D32" s="461"/>
      <c r="E32" s="388"/>
    </row>
    <row r="33" ht="32.1" customHeight="1" spans="1:5">
      <c r="A33" s="391">
        <v>11001</v>
      </c>
      <c r="B33" s="342" t="s">
        <v>107</v>
      </c>
      <c r="C33" s="156"/>
      <c r="D33" s="369"/>
      <c r="E33" s="393"/>
    </row>
    <row r="34" ht="32.1" customHeight="1" spans="1:5">
      <c r="A34" s="391"/>
      <c r="B34" s="342" t="s">
        <v>108</v>
      </c>
      <c r="C34" s="156"/>
      <c r="D34" s="369"/>
      <c r="E34" s="393"/>
    </row>
    <row r="35" ht="32.1" customHeight="1" spans="1:5">
      <c r="A35" s="391">
        <v>11006</v>
      </c>
      <c r="B35" s="342" t="s">
        <v>178</v>
      </c>
      <c r="C35" s="156"/>
      <c r="D35" s="369"/>
      <c r="E35" s="393"/>
    </row>
    <row r="36" ht="32.1" customHeight="1" spans="1:5">
      <c r="A36" s="391">
        <v>11008</v>
      </c>
      <c r="B36" s="342" t="s">
        <v>109</v>
      </c>
      <c r="C36" s="156"/>
      <c r="D36" s="369"/>
      <c r="E36" s="393"/>
    </row>
    <row r="37" ht="32.1" customHeight="1" spans="1:5">
      <c r="A37" s="391">
        <v>11009</v>
      </c>
      <c r="B37" s="342" t="s">
        <v>110</v>
      </c>
      <c r="C37" s="156"/>
      <c r="D37" s="369"/>
      <c r="E37" s="393"/>
    </row>
    <row r="38" s="480" customFormat="1" ht="32.1" customHeight="1" spans="1:5">
      <c r="A38" s="495">
        <v>11013</v>
      </c>
      <c r="B38" s="345" t="s">
        <v>112</v>
      </c>
      <c r="C38" s="156">
        <v>0</v>
      </c>
      <c r="D38" s="369"/>
      <c r="E38" s="393"/>
    </row>
    <row r="39" s="481" customFormat="1" ht="32.1" customHeight="1" spans="1:5">
      <c r="A39" s="391">
        <v>11015</v>
      </c>
      <c r="B39" s="345" t="s">
        <v>113</v>
      </c>
      <c r="C39" s="156"/>
      <c r="D39" s="369"/>
      <c r="E39" s="496"/>
    </row>
    <row r="40" ht="32.1" customHeight="1" spans="1:5">
      <c r="A40" s="497"/>
      <c r="B40" s="498" t="s">
        <v>114</v>
      </c>
      <c r="C40" s="134"/>
      <c r="D40" s="461"/>
      <c r="E40" s="388"/>
    </row>
    <row r="41" spans="4:4">
      <c r="D41" s="499"/>
    </row>
    <row r="42" spans="4:4">
      <c r="D42" s="499"/>
    </row>
    <row r="43" spans="4:4">
      <c r="D43" s="499"/>
    </row>
    <row r="44" spans="4:4">
      <c r="D44" s="499"/>
    </row>
  </sheetData>
  <autoFilter xmlns:etc="http://www.wps.cn/officeDocument/2017/etCustomData" ref="A3:E40" etc:filterBottomFollowUsedRange="0">
    <extLst/>
  </autoFilter>
  <mergeCells count="1">
    <mergeCell ref="B1:E1"/>
  </mergeCells>
  <conditionalFormatting sqref="E2">
    <cfRule type="cellIs" dxfId="0" priority="33" stopIfTrue="1" operator="lessThanOrEqual">
      <formula>-1</formula>
    </cfRule>
  </conditionalFormatting>
  <conditionalFormatting sqref="A31:B31">
    <cfRule type="expression" dxfId="1" priority="39" stopIfTrue="1">
      <formula>"len($A:$A)=3"</formula>
    </cfRule>
  </conditionalFormatting>
  <conditionalFormatting sqref="C31">
    <cfRule type="expression" dxfId="1" priority="2" stopIfTrue="1">
      <formula>"len($A:$A)=3"</formula>
    </cfRule>
    <cfRule type="expression" dxfId="1" priority="1" stopIfTrue="1">
      <formula>"len($A:$A)=3"</formula>
    </cfRule>
  </conditionalFormatting>
  <conditionalFormatting sqref="B38:B39">
    <cfRule type="expression" dxfId="1" priority="7" stopIfTrue="1">
      <formula>"len($A:$A)=3"</formula>
    </cfRule>
    <cfRule type="expression" dxfId="1" priority="8" stopIfTrue="1">
      <formula>"len($A:$A)=3"</formula>
    </cfRule>
  </conditionalFormatting>
  <conditionalFormatting sqref="C33:C34">
    <cfRule type="expression" dxfId="1" priority="37" stopIfTrue="1">
      <formula>"len($A:$A)=3"</formula>
    </cfRule>
  </conditionalFormatting>
  <conditionalFormatting sqref="C36:C39">
    <cfRule type="expression" dxfId="1" priority="35" stopIfTrue="1">
      <formula>"len($A:$A)=3"</formula>
    </cfRule>
  </conditionalFormatting>
  <conditionalFormatting sqref="A4:C28 D4 D20">
    <cfRule type="expression" dxfId="1" priority="29" stopIfTrue="1">
      <formula>"len($A:$A)=3"</formula>
    </cfRule>
  </conditionalFormatting>
  <conditionalFormatting sqref="B4:C6 D4">
    <cfRule type="expression" dxfId="1" priority="32" stopIfTrue="1">
      <formula>"len($A:$A)=3"</formula>
    </cfRule>
  </conditionalFormatting>
  <conditionalFormatting sqref="B7:C8">
    <cfRule type="expression" dxfId="1" priority="31" stopIfTrue="1">
      <formula>"len($A:$A)=3"</formula>
    </cfRule>
  </conditionalFormatting>
  <conditionalFormatting sqref="A29:C29 C39 B40:C58 D40:D44">
    <cfRule type="expression" dxfId="1" priority="40" stopIfTrue="1">
      <formula>"len($A:$A)=3"</formula>
    </cfRule>
  </conditionalFormatting>
  <conditionalFormatting sqref="B29:C29 B31 C32:C34 D32 C38:C39">
    <cfRule type="expression" dxfId="1" priority="52" stopIfTrue="1">
      <formula>"len($A:$A)=3"</formula>
    </cfRule>
  </conditionalFormatting>
  <conditionalFormatting sqref="A32:B32 A35:C35">
    <cfRule type="expression" dxfId="1" priority="12" stopIfTrue="1">
      <formula>"len($A:$A)=3"</formula>
    </cfRule>
  </conditionalFormatting>
  <conditionalFormatting sqref="B32:B34 B39">
    <cfRule type="expression" dxfId="1" priority="13" stopIfTrue="1">
      <formula>"len($A:$A)=3"</formula>
    </cfRule>
  </conditionalFormatting>
  <conditionalFormatting sqref="C32:C34 D32">
    <cfRule type="expression" dxfId="1" priority="38" stopIfTrue="1">
      <formula>"len($A:$A)=3"</formula>
    </cfRule>
  </conditionalFormatting>
  <conditionalFormatting sqref="A33:B34">
    <cfRule type="expression" dxfId="1" priority="11" stopIfTrue="1">
      <formula>"len($A:$A)=3"</formula>
    </cfRule>
  </conditionalFormatting>
  <conditionalFormatting sqref="A36:B44">
    <cfRule type="expression" dxfId="1" priority="9" stopIfTrue="1">
      <formula>"len($A:$A)=3"</formula>
    </cfRule>
  </conditionalFormatting>
  <conditionalFormatting sqref="A38:B39">
    <cfRule type="expression" dxfId="1" priority="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E1374"/>
  <sheetViews>
    <sheetView showGridLines="0" showZeros="0" view="pageBreakPreview" zoomScale="60" zoomScaleNormal="100" workbookViewId="0">
      <pane xSplit="1" ySplit="3" topLeftCell="B1350" activePane="bottomRight" state="frozen"/>
      <selection/>
      <selection pane="topRight"/>
      <selection pane="bottomLeft"/>
      <selection pane="bottomRight" activeCell="E126" sqref="E126"/>
    </sheetView>
  </sheetViews>
  <sheetFormatPr defaultColWidth="9" defaultRowHeight="15" outlineLevelCol="4"/>
  <cols>
    <col min="1" max="1" width="23.7" style="195" customWidth="1"/>
    <col min="2" max="2" width="50.6363636363636" style="195" customWidth="1"/>
    <col min="3" max="4" width="20.6363636363636" style="195" customWidth="1"/>
    <col min="5" max="5" width="20.6363636363636" style="353" customWidth="1"/>
    <col min="6" max="16384" width="9" style="195"/>
  </cols>
  <sheetData>
    <row r="1" s="446" customFormat="1" ht="45" customHeight="1" spans="1:5">
      <c r="A1" s="448"/>
      <c r="B1" s="448" t="s">
        <v>179</v>
      </c>
      <c r="C1" s="448"/>
      <c r="D1" s="448"/>
      <c r="E1" s="448"/>
    </row>
    <row r="2" s="264" customFormat="1" ht="20.1" customHeight="1" spans="1:5">
      <c r="A2" s="449"/>
      <c r="B2" s="450"/>
      <c r="C2" s="451"/>
      <c r="D2" s="452"/>
      <c r="E2" s="452" t="s">
        <v>48</v>
      </c>
    </row>
    <row r="3" s="196" customFormat="1" ht="45" customHeight="1" spans="1:5">
      <c r="A3" s="453" t="s">
        <v>49</v>
      </c>
      <c r="B3" s="454" t="s">
        <v>50</v>
      </c>
      <c r="C3" s="453" t="s">
        <v>174</v>
      </c>
      <c r="D3" s="453" t="s">
        <v>52</v>
      </c>
      <c r="E3" s="453" t="s">
        <v>175</v>
      </c>
    </row>
    <row r="4" ht="36" customHeight="1" spans="1:5">
      <c r="A4" s="455" t="s">
        <v>115</v>
      </c>
      <c r="B4" s="325" t="s">
        <v>116</v>
      </c>
      <c r="C4" s="334">
        <f>C5+C17+C26+C37+C48+C59+C70+C83+C92+C105+C115+C124+C135+C148+C155+C163+C169+C176+C183+C190+C197+C204+C212+C218+C224+C231+C250</f>
        <v>49217</v>
      </c>
      <c r="D4" s="334">
        <f>D5+D17+D26+D37+D48+D59+D70+D83+D92+D105+D115+D124+D135+D148+D155+D163+D169+D176+D183+D190+D197+D204+D212+D218+D224+D231+D250+D246</f>
        <v>65844</v>
      </c>
      <c r="E4" s="335">
        <f>(D4-C4)/C4</f>
        <v>0.338</v>
      </c>
    </row>
    <row r="5" ht="36" customHeight="1" spans="1:5">
      <c r="A5" s="455" t="s">
        <v>180</v>
      </c>
      <c r="B5" s="325" t="s">
        <v>181</v>
      </c>
      <c r="C5" s="334">
        <f>SUM(C6:C16)</f>
        <v>1051</v>
      </c>
      <c r="D5" s="334">
        <f>SUM(D6:D16)</f>
        <v>1210</v>
      </c>
      <c r="E5" s="335">
        <f t="shared" ref="E5:E13" si="0">(D5-C5)/C5</f>
        <v>0.151</v>
      </c>
    </row>
    <row r="6" ht="36" customHeight="1" spans="1:5">
      <c r="A6" s="456" t="s">
        <v>182</v>
      </c>
      <c r="B6" s="328" t="s">
        <v>183</v>
      </c>
      <c r="C6" s="330">
        <v>730</v>
      </c>
      <c r="D6" s="330">
        <v>760</v>
      </c>
      <c r="E6" s="335">
        <f t="shared" si="0"/>
        <v>0.041</v>
      </c>
    </row>
    <row r="7" ht="36" customHeight="1" spans="1:5">
      <c r="A7" s="456" t="s">
        <v>184</v>
      </c>
      <c r="B7" s="328" t="s">
        <v>185</v>
      </c>
      <c r="C7" s="330">
        <v>180</v>
      </c>
      <c r="D7" s="330">
        <v>311</v>
      </c>
      <c r="E7" s="335">
        <f t="shared" si="0"/>
        <v>0.728</v>
      </c>
    </row>
    <row r="8" ht="36" customHeight="1" spans="1:5">
      <c r="A8" s="456" t="s">
        <v>186</v>
      </c>
      <c r="B8" s="328" t="s">
        <v>187</v>
      </c>
      <c r="C8" s="330">
        <v>6</v>
      </c>
      <c r="D8" s="330">
        <v>5</v>
      </c>
      <c r="E8" s="335">
        <f t="shared" si="0"/>
        <v>-0.167</v>
      </c>
    </row>
    <row r="9" ht="36" customHeight="1" spans="1:5">
      <c r="A9" s="456" t="s">
        <v>188</v>
      </c>
      <c r="B9" s="328" t="s">
        <v>189</v>
      </c>
      <c r="C9" s="330">
        <v>0</v>
      </c>
      <c r="D9" s="330"/>
      <c r="E9" s="335"/>
    </row>
    <row r="10" ht="36" customHeight="1" spans="1:5">
      <c r="A10" s="456" t="s">
        <v>190</v>
      </c>
      <c r="B10" s="328" t="s">
        <v>191</v>
      </c>
      <c r="C10" s="330">
        <v>0</v>
      </c>
      <c r="D10" s="330"/>
      <c r="E10" s="335"/>
    </row>
    <row r="11" ht="36" customHeight="1" spans="1:5">
      <c r="A11" s="456" t="s">
        <v>192</v>
      </c>
      <c r="B11" s="328" t="s">
        <v>193</v>
      </c>
      <c r="C11" s="330">
        <v>0</v>
      </c>
      <c r="D11" s="330"/>
      <c r="E11" s="335"/>
    </row>
    <row r="12" ht="36" customHeight="1" spans="1:5">
      <c r="A12" s="456" t="s">
        <v>194</v>
      </c>
      <c r="B12" s="328" t="s">
        <v>195</v>
      </c>
      <c r="C12" s="330">
        <v>60</v>
      </c>
      <c r="D12" s="330">
        <v>60</v>
      </c>
      <c r="E12" s="335">
        <f t="shared" si="0"/>
        <v>0</v>
      </c>
    </row>
    <row r="13" ht="36" customHeight="1" spans="1:5">
      <c r="A13" s="456" t="s">
        <v>196</v>
      </c>
      <c r="B13" s="328" t="s">
        <v>197</v>
      </c>
      <c r="C13" s="330">
        <v>75</v>
      </c>
      <c r="D13" s="330">
        <v>74</v>
      </c>
      <c r="E13" s="335">
        <f t="shared" si="0"/>
        <v>-0.013</v>
      </c>
    </row>
    <row r="14" ht="36" customHeight="1" spans="1:5">
      <c r="A14" s="456" t="s">
        <v>198</v>
      </c>
      <c r="B14" s="328" t="s">
        <v>199</v>
      </c>
      <c r="C14" s="330">
        <v>0</v>
      </c>
      <c r="D14" s="330"/>
      <c r="E14" s="335"/>
    </row>
    <row r="15" ht="36" customHeight="1" spans="1:5">
      <c r="A15" s="456" t="s">
        <v>200</v>
      </c>
      <c r="B15" s="328" t="s">
        <v>201</v>
      </c>
      <c r="C15" s="330">
        <v>0</v>
      </c>
      <c r="D15" s="330"/>
      <c r="E15" s="335"/>
    </row>
    <row r="16" ht="36" customHeight="1" spans="1:5">
      <c r="A16" s="456" t="s">
        <v>202</v>
      </c>
      <c r="B16" s="328" t="s">
        <v>203</v>
      </c>
      <c r="C16" s="330">
        <v>0</v>
      </c>
      <c r="D16" s="330"/>
      <c r="E16" s="335"/>
    </row>
    <row r="17" ht="36" customHeight="1" spans="1:5">
      <c r="A17" s="455" t="s">
        <v>204</v>
      </c>
      <c r="B17" s="325" t="s">
        <v>205</v>
      </c>
      <c r="C17" s="334">
        <f>SUM(C18:C25)</f>
        <v>919</v>
      </c>
      <c r="D17" s="334">
        <f>SUM(D18:D25)</f>
        <v>924</v>
      </c>
      <c r="E17" s="335">
        <f t="shared" ref="E14:E25" si="1">(D17-C17)/C17</f>
        <v>0.005</v>
      </c>
    </row>
    <row r="18" ht="36" customHeight="1" spans="1:5">
      <c r="A18" s="456" t="s">
        <v>206</v>
      </c>
      <c r="B18" s="328" t="s">
        <v>183</v>
      </c>
      <c r="C18" s="330">
        <v>631</v>
      </c>
      <c r="D18" s="330">
        <v>630</v>
      </c>
      <c r="E18" s="335">
        <f t="shared" si="1"/>
        <v>-0.002</v>
      </c>
    </row>
    <row r="19" ht="36" customHeight="1" spans="1:5">
      <c r="A19" s="456" t="s">
        <v>207</v>
      </c>
      <c r="B19" s="328" t="s">
        <v>185</v>
      </c>
      <c r="C19" s="330">
        <v>77</v>
      </c>
      <c r="D19" s="330">
        <v>6</v>
      </c>
      <c r="E19" s="335">
        <f t="shared" si="1"/>
        <v>-0.922</v>
      </c>
    </row>
    <row r="20" ht="36" customHeight="1" spans="1:5">
      <c r="A20" s="456" t="s">
        <v>208</v>
      </c>
      <c r="B20" s="328" t="s">
        <v>187</v>
      </c>
      <c r="C20" s="330"/>
      <c r="D20" s="330"/>
      <c r="E20" s="335"/>
    </row>
    <row r="21" ht="36" customHeight="1" spans="1:5">
      <c r="A21" s="456" t="s">
        <v>209</v>
      </c>
      <c r="B21" s="328" t="s">
        <v>210</v>
      </c>
      <c r="C21" s="330">
        <v>59</v>
      </c>
      <c r="D21" s="330"/>
      <c r="E21" s="335">
        <f t="shared" si="1"/>
        <v>-1</v>
      </c>
    </row>
    <row r="22" ht="36" customHeight="1" spans="1:5">
      <c r="A22" s="456" t="s">
        <v>211</v>
      </c>
      <c r="B22" s="328" t="s">
        <v>212</v>
      </c>
      <c r="C22" s="330">
        <v>81</v>
      </c>
      <c r="D22" s="330">
        <v>81</v>
      </c>
      <c r="E22" s="335">
        <f t="shared" si="1"/>
        <v>0</v>
      </c>
    </row>
    <row r="23" ht="36" customHeight="1" spans="1:5">
      <c r="A23" s="456" t="s">
        <v>213</v>
      </c>
      <c r="B23" s="328" t="s">
        <v>214</v>
      </c>
      <c r="C23" s="330">
        <v>71</v>
      </c>
      <c r="D23" s="330">
        <v>199</v>
      </c>
      <c r="E23" s="335">
        <f t="shared" si="1"/>
        <v>1.803</v>
      </c>
    </row>
    <row r="24" ht="36" customHeight="1" spans="1:5">
      <c r="A24" s="456" t="s">
        <v>215</v>
      </c>
      <c r="B24" s="328" t="s">
        <v>201</v>
      </c>
      <c r="C24" s="330"/>
      <c r="D24" s="330"/>
      <c r="E24" s="335"/>
    </row>
    <row r="25" ht="36" customHeight="1" spans="1:5">
      <c r="A25" s="456" t="s">
        <v>216</v>
      </c>
      <c r="B25" s="328" t="s">
        <v>217</v>
      </c>
      <c r="C25" s="330"/>
      <c r="D25" s="330">
        <v>8</v>
      </c>
      <c r="E25" s="335"/>
    </row>
    <row r="26" ht="36" customHeight="1" spans="1:5">
      <c r="A26" s="455" t="s">
        <v>218</v>
      </c>
      <c r="B26" s="325" t="s">
        <v>219</v>
      </c>
      <c r="C26" s="334">
        <f>SUM(C27:C36)</f>
        <v>29687</v>
      </c>
      <c r="D26" s="334">
        <f>SUM(D27:D36)</f>
        <v>29350</v>
      </c>
      <c r="E26" s="335">
        <f t="shared" ref="E26:E39" si="2">(D26-C26)/C26</f>
        <v>-0.011</v>
      </c>
    </row>
    <row r="27" ht="36" customHeight="1" spans="1:5">
      <c r="A27" s="456" t="s">
        <v>220</v>
      </c>
      <c r="B27" s="328" t="s">
        <v>183</v>
      </c>
      <c r="C27" s="330">
        <v>18611</v>
      </c>
      <c r="D27" s="330">
        <v>21955</v>
      </c>
      <c r="E27" s="335">
        <f t="shared" si="2"/>
        <v>0.18</v>
      </c>
    </row>
    <row r="28" ht="36" customHeight="1" spans="1:5">
      <c r="A28" s="456" t="s">
        <v>221</v>
      </c>
      <c r="B28" s="328" t="s">
        <v>185</v>
      </c>
      <c r="C28" s="330">
        <v>10555</v>
      </c>
      <c r="D28" s="330">
        <v>6844</v>
      </c>
      <c r="E28" s="335">
        <f t="shared" si="2"/>
        <v>-0.352</v>
      </c>
    </row>
    <row r="29" ht="36" customHeight="1" spans="1:5">
      <c r="A29" s="456" t="s">
        <v>222</v>
      </c>
      <c r="B29" s="328" t="s">
        <v>187</v>
      </c>
      <c r="C29" s="330"/>
      <c r="D29" s="330"/>
      <c r="E29" s="335"/>
    </row>
    <row r="30" ht="36" customHeight="1" spans="1:5">
      <c r="A30" s="456" t="s">
        <v>223</v>
      </c>
      <c r="B30" s="328" t="s">
        <v>224</v>
      </c>
      <c r="C30" s="330"/>
      <c r="D30" s="330"/>
      <c r="E30" s="335"/>
    </row>
    <row r="31" ht="36" customHeight="1" spans="1:5">
      <c r="A31" s="456" t="s">
        <v>225</v>
      </c>
      <c r="B31" s="328" t="s">
        <v>226</v>
      </c>
      <c r="C31" s="330"/>
      <c r="D31" s="330"/>
      <c r="E31" s="335"/>
    </row>
    <row r="32" ht="36" customHeight="1" spans="1:5">
      <c r="A32" s="456" t="s">
        <v>227</v>
      </c>
      <c r="B32" s="328" t="s">
        <v>228</v>
      </c>
      <c r="C32" s="330"/>
      <c r="D32" s="330"/>
      <c r="E32" s="335"/>
    </row>
    <row r="33" ht="36" customHeight="1" spans="1:5">
      <c r="A33" s="456" t="s">
        <v>229</v>
      </c>
      <c r="B33" s="328" t="s">
        <v>230</v>
      </c>
      <c r="C33" s="330">
        <v>66</v>
      </c>
      <c r="D33" s="330"/>
      <c r="E33" s="335">
        <f t="shared" si="2"/>
        <v>-1</v>
      </c>
    </row>
    <row r="34" ht="36" customHeight="1" spans="1:5">
      <c r="A34" s="456" t="s">
        <v>231</v>
      </c>
      <c r="B34" s="328" t="s">
        <v>232</v>
      </c>
      <c r="C34" s="330"/>
      <c r="D34" s="330"/>
      <c r="E34" s="335"/>
    </row>
    <row r="35" ht="36" customHeight="1" spans="1:5">
      <c r="A35" s="456" t="s">
        <v>233</v>
      </c>
      <c r="B35" s="328" t="s">
        <v>201</v>
      </c>
      <c r="C35" s="330">
        <v>455</v>
      </c>
      <c r="D35" s="330">
        <v>551</v>
      </c>
      <c r="E35" s="335">
        <f t="shared" si="2"/>
        <v>0.211</v>
      </c>
    </row>
    <row r="36" ht="36" customHeight="1" spans="1:5">
      <c r="A36" s="457" t="s">
        <v>234</v>
      </c>
      <c r="B36" s="328" t="s">
        <v>235</v>
      </c>
      <c r="C36" s="330"/>
      <c r="D36" s="330"/>
      <c r="E36" s="335"/>
    </row>
    <row r="37" ht="36" customHeight="1" spans="1:5">
      <c r="A37" s="455" t="s">
        <v>236</v>
      </c>
      <c r="B37" s="325" t="s">
        <v>237</v>
      </c>
      <c r="C37" s="334">
        <f>SUM(C38:C47)</f>
        <v>426</v>
      </c>
      <c r="D37" s="334">
        <f>SUM(D38:D47)</f>
        <v>556</v>
      </c>
      <c r="E37" s="335">
        <f t="shared" si="2"/>
        <v>0.305</v>
      </c>
    </row>
    <row r="38" ht="36" customHeight="1" spans="1:5">
      <c r="A38" s="456" t="s">
        <v>238</v>
      </c>
      <c r="B38" s="328" t="s">
        <v>183</v>
      </c>
      <c r="C38" s="330">
        <v>251</v>
      </c>
      <c r="D38" s="330">
        <v>331</v>
      </c>
      <c r="E38" s="335">
        <f t="shared" si="2"/>
        <v>0.319</v>
      </c>
    </row>
    <row r="39" ht="36" customHeight="1" spans="1:5">
      <c r="A39" s="456" t="s">
        <v>239</v>
      </c>
      <c r="B39" s="328" t="s">
        <v>185</v>
      </c>
      <c r="C39" s="330">
        <v>56</v>
      </c>
      <c r="D39" s="330">
        <v>92</v>
      </c>
      <c r="E39" s="335">
        <f t="shared" si="2"/>
        <v>0.643</v>
      </c>
    </row>
    <row r="40" ht="36" customHeight="1" spans="1:5">
      <c r="A40" s="456" t="s">
        <v>240</v>
      </c>
      <c r="B40" s="328" t="s">
        <v>187</v>
      </c>
      <c r="C40" s="330">
        <v>0</v>
      </c>
      <c r="D40" s="330"/>
      <c r="E40" s="335"/>
    </row>
    <row r="41" ht="36" customHeight="1" spans="1:5">
      <c r="A41" s="456" t="s">
        <v>241</v>
      </c>
      <c r="B41" s="328" t="s">
        <v>242</v>
      </c>
      <c r="C41" s="330">
        <v>0</v>
      </c>
      <c r="D41" s="330"/>
      <c r="E41" s="335"/>
    </row>
    <row r="42" ht="36" customHeight="1" spans="1:5">
      <c r="A42" s="456" t="s">
        <v>243</v>
      </c>
      <c r="B42" s="328" t="s">
        <v>244</v>
      </c>
      <c r="C42" s="330">
        <v>0</v>
      </c>
      <c r="D42" s="330"/>
      <c r="E42" s="335"/>
    </row>
    <row r="43" ht="36" customHeight="1" spans="1:5">
      <c r="A43" s="456" t="s">
        <v>245</v>
      </c>
      <c r="B43" s="328" t="s">
        <v>246</v>
      </c>
      <c r="C43" s="330">
        <v>0</v>
      </c>
      <c r="D43" s="330"/>
      <c r="E43" s="335"/>
    </row>
    <row r="44" ht="36" customHeight="1" spans="1:5">
      <c r="A44" s="456" t="s">
        <v>247</v>
      </c>
      <c r="B44" s="328" t="s">
        <v>248</v>
      </c>
      <c r="C44" s="330">
        <v>0</v>
      </c>
      <c r="D44" s="330"/>
      <c r="E44" s="335"/>
    </row>
    <row r="45" ht="36" customHeight="1" spans="1:5">
      <c r="A45" s="456" t="s">
        <v>249</v>
      </c>
      <c r="B45" s="328" t="s">
        <v>250</v>
      </c>
      <c r="C45" s="330">
        <v>1</v>
      </c>
      <c r="D45" s="330">
        <v>2</v>
      </c>
      <c r="E45" s="335">
        <f>(D45-C45)/C45</f>
        <v>1</v>
      </c>
    </row>
    <row r="46" ht="36" customHeight="1" spans="1:5">
      <c r="A46" s="456" t="s">
        <v>251</v>
      </c>
      <c r="B46" s="328" t="s">
        <v>201</v>
      </c>
      <c r="C46" s="330">
        <v>118</v>
      </c>
      <c r="D46" s="330">
        <v>131</v>
      </c>
      <c r="E46" s="335">
        <f>(D46-C46)/C46</f>
        <v>0.11</v>
      </c>
    </row>
    <row r="47" ht="36" customHeight="1" spans="1:5">
      <c r="A47" s="456" t="s">
        <v>252</v>
      </c>
      <c r="B47" s="328" t="s">
        <v>253</v>
      </c>
      <c r="C47" s="330"/>
      <c r="D47" s="330"/>
      <c r="E47" s="335"/>
    </row>
    <row r="48" ht="36" customHeight="1" spans="1:5">
      <c r="A48" s="455" t="s">
        <v>254</v>
      </c>
      <c r="B48" s="325" t="s">
        <v>255</v>
      </c>
      <c r="C48" s="334">
        <f>SUM(C49:C58)</f>
        <v>535</v>
      </c>
      <c r="D48" s="334">
        <f>SUM(D49:D58)</f>
        <v>1144</v>
      </c>
      <c r="E48" s="335">
        <f t="shared" ref="E48:E53" si="3">(D48-C48)/C48</f>
        <v>1.138</v>
      </c>
    </row>
    <row r="49" ht="36" customHeight="1" spans="1:5">
      <c r="A49" s="456" t="s">
        <v>256</v>
      </c>
      <c r="B49" s="328" t="s">
        <v>183</v>
      </c>
      <c r="C49" s="330">
        <v>172</v>
      </c>
      <c r="D49" s="330">
        <v>233</v>
      </c>
      <c r="E49" s="335">
        <f t="shared" si="3"/>
        <v>0.355</v>
      </c>
    </row>
    <row r="50" ht="36" customHeight="1" spans="1:5">
      <c r="A50" s="456" t="s">
        <v>257</v>
      </c>
      <c r="B50" s="328" t="s">
        <v>185</v>
      </c>
      <c r="C50" s="330"/>
      <c r="D50" s="330"/>
      <c r="E50" s="335"/>
    </row>
    <row r="51" ht="36" customHeight="1" spans="1:5">
      <c r="A51" s="456" t="s">
        <v>258</v>
      </c>
      <c r="B51" s="328" t="s">
        <v>187</v>
      </c>
      <c r="C51" s="330"/>
      <c r="D51" s="330"/>
      <c r="E51" s="335"/>
    </row>
    <row r="52" ht="36" customHeight="1" spans="1:5">
      <c r="A52" s="456" t="s">
        <v>259</v>
      </c>
      <c r="B52" s="328" t="s">
        <v>260</v>
      </c>
      <c r="C52" s="330"/>
      <c r="D52" s="330">
        <v>0</v>
      </c>
      <c r="E52" s="335"/>
    </row>
    <row r="53" ht="36" customHeight="1" spans="1:5">
      <c r="A53" s="456" t="s">
        <v>261</v>
      </c>
      <c r="B53" s="328" t="s">
        <v>262</v>
      </c>
      <c r="C53" s="330">
        <v>81</v>
      </c>
      <c r="D53" s="330">
        <v>44</v>
      </c>
      <c r="E53" s="335">
        <f t="shared" si="3"/>
        <v>-0.457</v>
      </c>
    </row>
    <row r="54" ht="36" customHeight="1" spans="1:5">
      <c r="A54" s="456" t="s">
        <v>263</v>
      </c>
      <c r="B54" s="328" t="s">
        <v>264</v>
      </c>
      <c r="C54" s="330"/>
      <c r="D54" s="330">
        <v>0</v>
      </c>
      <c r="E54" s="335"/>
    </row>
    <row r="55" ht="36" customHeight="1" spans="1:5">
      <c r="A55" s="456" t="s">
        <v>265</v>
      </c>
      <c r="B55" s="328" t="s">
        <v>266</v>
      </c>
      <c r="C55" s="330"/>
      <c r="D55" s="330">
        <v>518</v>
      </c>
      <c r="E55" s="335"/>
    </row>
    <row r="56" ht="36" customHeight="1" spans="1:5">
      <c r="A56" s="456" t="s">
        <v>267</v>
      </c>
      <c r="B56" s="328" t="s">
        <v>268</v>
      </c>
      <c r="C56" s="330">
        <v>62</v>
      </c>
      <c r="D56" s="330">
        <v>44</v>
      </c>
      <c r="E56" s="335">
        <f>(D56-C56)/C56</f>
        <v>-0.29</v>
      </c>
    </row>
    <row r="57" ht="36" customHeight="1" spans="1:5">
      <c r="A57" s="456" t="s">
        <v>269</v>
      </c>
      <c r="B57" s="328" t="s">
        <v>201</v>
      </c>
      <c r="C57" s="330">
        <v>220</v>
      </c>
      <c r="D57" s="330">
        <v>305</v>
      </c>
      <c r="E57" s="335">
        <f>(D57-C57)/C57</f>
        <v>0.386</v>
      </c>
    </row>
    <row r="58" ht="36" customHeight="1" spans="1:5">
      <c r="A58" s="456" t="s">
        <v>270</v>
      </c>
      <c r="B58" s="328" t="s">
        <v>271</v>
      </c>
      <c r="C58" s="330"/>
      <c r="D58" s="330"/>
      <c r="E58" s="335"/>
    </row>
    <row r="59" ht="36" customHeight="1" spans="1:5">
      <c r="A59" s="455" t="s">
        <v>272</v>
      </c>
      <c r="B59" s="325" t="s">
        <v>273</v>
      </c>
      <c r="C59" s="334">
        <f>SUM(C60:C69)</f>
        <v>1804</v>
      </c>
      <c r="D59" s="334">
        <f>SUM(D60:D69)</f>
        <v>1677</v>
      </c>
      <c r="E59" s="335">
        <f>(D59-C59)/C59</f>
        <v>-0.07</v>
      </c>
    </row>
    <row r="60" ht="36" customHeight="1" spans="1:5">
      <c r="A60" s="456" t="s">
        <v>274</v>
      </c>
      <c r="B60" s="328" t="s">
        <v>183</v>
      </c>
      <c r="C60" s="330">
        <v>1042</v>
      </c>
      <c r="D60" s="330">
        <v>842</v>
      </c>
      <c r="E60" s="335">
        <f>(D60-C60)/C60</f>
        <v>-0.192</v>
      </c>
    </row>
    <row r="61" ht="36" customHeight="1" spans="1:5">
      <c r="A61" s="456" t="s">
        <v>275</v>
      </c>
      <c r="B61" s="328" t="s">
        <v>185</v>
      </c>
      <c r="C61" s="330">
        <v>384</v>
      </c>
      <c r="D61" s="330">
        <v>437</v>
      </c>
      <c r="E61" s="335">
        <f>(D61-C61)/C61</f>
        <v>0.138</v>
      </c>
    </row>
    <row r="62" ht="36" customHeight="1" spans="1:5">
      <c r="A62" s="456" t="s">
        <v>276</v>
      </c>
      <c r="B62" s="328" t="s">
        <v>187</v>
      </c>
      <c r="C62" s="330"/>
      <c r="D62" s="330"/>
      <c r="E62" s="335"/>
    </row>
    <row r="63" ht="36" customHeight="1" spans="1:5">
      <c r="A63" s="456" t="s">
        <v>277</v>
      </c>
      <c r="B63" s="328" t="s">
        <v>278</v>
      </c>
      <c r="C63" s="330"/>
      <c r="D63" s="330"/>
      <c r="E63" s="335"/>
    </row>
    <row r="64" ht="36" customHeight="1" spans="1:5">
      <c r="A64" s="456" t="s">
        <v>279</v>
      </c>
      <c r="B64" s="328" t="s">
        <v>280</v>
      </c>
      <c r="C64" s="330">
        <v>77</v>
      </c>
      <c r="D64" s="330">
        <v>37</v>
      </c>
      <c r="E64" s="335">
        <f>(D64-C64)/C64</f>
        <v>-0.519</v>
      </c>
    </row>
    <row r="65" ht="36" customHeight="1" spans="1:5">
      <c r="A65" s="456" t="s">
        <v>281</v>
      </c>
      <c r="B65" s="328" t="s">
        <v>282</v>
      </c>
      <c r="C65" s="330"/>
      <c r="D65" s="330"/>
      <c r="E65" s="335"/>
    </row>
    <row r="66" ht="36" customHeight="1" spans="1:5">
      <c r="A66" s="456" t="s">
        <v>283</v>
      </c>
      <c r="B66" s="328" t="s">
        <v>284</v>
      </c>
      <c r="C66" s="330"/>
      <c r="D66" s="330"/>
      <c r="E66" s="335"/>
    </row>
    <row r="67" ht="36" customHeight="1" spans="1:5">
      <c r="A67" s="456" t="s">
        <v>285</v>
      </c>
      <c r="B67" s="328" t="s">
        <v>286</v>
      </c>
      <c r="C67" s="330"/>
      <c r="D67" s="330"/>
      <c r="E67" s="335"/>
    </row>
    <row r="68" ht="36" customHeight="1" spans="1:5">
      <c r="A68" s="456" t="s">
        <v>287</v>
      </c>
      <c r="B68" s="328" t="s">
        <v>201</v>
      </c>
      <c r="C68" s="330">
        <v>301</v>
      </c>
      <c r="D68" s="330">
        <v>361</v>
      </c>
      <c r="E68" s="335">
        <f>(D68-C68)/C68</f>
        <v>0.199</v>
      </c>
    </row>
    <row r="69" ht="36" customHeight="1" spans="1:5">
      <c r="A69" s="456" t="s">
        <v>288</v>
      </c>
      <c r="B69" s="328" t="s">
        <v>289</v>
      </c>
      <c r="C69" s="330"/>
      <c r="D69" s="330"/>
      <c r="E69" s="335"/>
    </row>
    <row r="70" ht="36" customHeight="1" spans="1:5">
      <c r="A70" s="455" t="s">
        <v>290</v>
      </c>
      <c r="B70" s="325" t="s">
        <v>291</v>
      </c>
      <c r="C70" s="334"/>
      <c r="D70" s="334"/>
      <c r="E70" s="335"/>
    </row>
    <row r="71" ht="36" customHeight="1" spans="1:5">
      <c r="A71" s="456" t="s">
        <v>292</v>
      </c>
      <c r="B71" s="328" t="s">
        <v>183</v>
      </c>
      <c r="C71" s="330"/>
      <c r="D71" s="330"/>
      <c r="E71" s="335"/>
    </row>
    <row r="72" ht="36" customHeight="1" spans="1:5">
      <c r="A72" s="456" t="s">
        <v>293</v>
      </c>
      <c r="B72" s="328" t="s">
        <v>185</v>
      </c>
      <c r="C72" s="330">
        <v>0</v>
      </c>
      <c r="D72" s="330">
        <v>0</v>
      </c>
      <c r="E72" s="335"/>
    </row>
    <row r="73" ht="36" customHeight="1" spans="1:5">
      <c r="A73" s="456" t="s">
        <v>294</v>
      </c>
      <c r="B73" s="328" t="s">
        <v>187</v>
      </c>
      <c r="C73" s="330">
        <v>0</v>
      </c>
      <c r="D73" s="330">
        <v>0</v>
      </c>
      <c r="E73" s="335"/>
    </row>
    <row r="74" ht="36" customHeight="1" spans="1:5">
      <c r="A74" s="456" t="s">
        <v>295</v>
      </c>
      <c r="B74" s="328" t="s">
        <v>296</v>
      </c>
      <c r="C74" s="330">
        <v>0</v>
      </c>
      <c r="D74" s="330">
        <v>0</v>
      </c>
      <c r="E74" s="335"/>
    </row>
    <row r="75" ht="36" customHeight="1" spans="1:5">
      <c r="A75" s="456" t="s">
        <v>297</v>
      </c>
      <c r="B75" s="328" t="s">
        <v>298</v>
      </c>
      <c r="C75" s="330">
        <v>0</v>
      </c>
      <c r="D75" s="330">
        <v>0</v>
      </c>
      <c r="E75" s="335"/>
    </row>
    <row r="76" ht="36" customHeight="1" spans="1:5">
      <c r="A76" s="456" t="s">
        <v>299</v>
      </c>
      <c r="B76" s="328" t="s">
        <v>300</v>
      </c>
      <c r="C76" s="330"/>
      <c r="D76" s="330"/>
      <c r="E76" s="335"/>
    </row>
    <row r="77" ht="36" customHeight="1" spans="1:5">
      <c r="A77" s="456" t="s">
        <v>301</v>
      </c>
      <c r="B77" s="328" t="s">
        <v>302</v>
      </c>
      <c r="C77" s="330">
        <v>0</v>
      </c>
      <c r="D77" s="330">
        <v>0</v>
      </c>
      <c r="E77" s="335"/>
    </row>
    <row r="78" ht="36" customHeight="1" spans="1:5">
      <c r="A78" s="456" t="s">
        <v>303</v>
      </c>
      <c r="B78" s="328" t="s">
        <v>304</v>
      </c>
      <c r="C78" s="330">
        <v>0</v>
      </c>
      <c r="D78" s="330">
        <v>0</v>
      </c>
      <c r="E78" s="335"/>
    </row>
    <row r="79" ht="36" customHeight="1" spans="1:5">
      <c r="A79" s="456" t="s">
        <v>305</v>
      </c>
      <c r="B79" s="328" t="s">
        <v>284</v>
      </c>
      <c r="C79" s="330">
        <v>0</v>
      </c>
      <c r="D79" s="330">
        <v>0</v>
      </c>
      <c r="E79" s="335"/>
    </row>
    <row r="80" ht="36" customHeight="1" spans="1:5">
      <c r="A80" s="458">
        <v>2010710</v>
      </c>
      <c r="B80" s="328" t="s">
        <v>306</v>
      </c>
      <c r="C80" s="330">
        <v>0</v>
      </c>
      <c r="D80" s="330">
        <v>0</v>
      </c>
      <c r="E80" s="335"/>
    </row>
    <row r="81" ht="36" customHeight="1" spans="1:5">
      <c r="A81" s="456" t="s">
        <v>307</v>
      </c>
      <c r="B81" s="328" t="s">
        <v>201</v>
      </c>
      <c r="C81" s="330"/>
      <c r="D81" s="330"/>
      <c r="E81" s="335"/>
    </row>
    <row r="82" ht="36" customHeight="1" spans="1:5">
      <c r="A82" s="456" t="s">
        <v>308</v>
      </c>
      <c r="B82" s="328" t="s">
        <v>309</v>
      </c>
      <c r="C82" s="330">
        <v>0</v>
      </c>
      <c r="D82" s="330">
        <v>0</v>
      </c>
      <c r="E82" s="335"/>
    </row>
    <row r="83" ht="36" customHeight="1" spans="1:5">
      <c r="A83" s="455" t="s">
        <v>310</v>
      </c>
      <c r="B83" s="325" t="s">
        <v>311</v>
      </c>
      <c r="C83" s="334">
        <f>SUM(C84:C91)</f>
        <v>336</v>
      </c>
      <c r="D83" s="334">
        <f>SUM(D84:D91)</f>
        <v>236</v>
      </c>
      <c r="E83" s="335">
        <f>(D83-C83)/C83</f>
        <v>-0.298</v>
      </c>
    </row>
    <row r="84" ht="36" customHeight="1" spans="1:5">
      <c r="A84" s="456" t="s">
        <v>312</v>
      </c>
      <c r="B84" s="328" t="s">
        <v>183</v>
      </c>
      <c r="C84" s="330"/>
      <c r="D84" s="330"/>
      <c r="E84" s="335"/>
    </row>
    <row r="85" ht="36" customHeight="1" spans="1:5">
      <c r="A85" s="456" t="s">
        <v>313</v>
      </c>
      <c r="B85" s="328" t="s">
        <v>185</v>
      </c>
      <c r="C85" s="330"/>
      <c r="D85" s="330">
        <v>0</v>
      </c>
      <c r="E85" s="335"/>
    </row>
    <row r="86" ht="36" customHeight="1" spans="1:5">
      <c r="A86" s="456" t="s">
        <v>314</v>
      </c>
      <c r="B86" s="328" t="s">
        <v>187</v>
      </c>
      <c r="C86" s="330"/>
      <c r="D86" s="330"/>
      <c r="E86" s="335"/>
    </row>
    <row r="87" ht="36" customHeight="1" spans="1:5">
      <c r="A87" s="456" t="s">
        <v>315</v>
      </c>
      <c r="B87" s="328" t="s">
        <v>316</v>
      </c>
      <c r="C87" s="330"/>
      <c r="D87" s="330"/>
      <c r="E87" s="335"/>
    </row>
    <row r="88" ht="36" customHeight="1" spans="1:5">
      <c r="A88" s="456" t="s">
        <v>317</v>
      </c>
      <c r="B88" s="328" t="s">
        <v>318</v>
      </c>
      <c r="C88" s="330"/>
      <c r="D88" s="330"/>
      <c r="E88" s="335"/>
    </row>
    <row r="89" ht="36" customHeight="1" spans="1:5">
      <c r="A89" s="456" t="s">
        <v>319</v>
      </c>
      <c r="B89" s="328" t="s">
        <v>284</v>
      </c>
      <c r="C89" s="330"/>
      <c r="D89" s="330">
        <v>0</v>
      </c>
      <c r="E89" s="335"/>
    </row>
    <row r="90" ht="36" customHeight="1" spans="1:5">
      <c r="A90" s="456" t="s">
        <v>320</v>
      </c>
      <c r="B90" s="328" t="s">
        <v>201</v>
      </c>
      <c r="C90" s="330"/>
      <c r="D90" s="330"/>
      <c r="E90" s="335"/>
    </row>
    <row r="91" ht="36" customHeight="1" spans="1:5">
      <c r="A91" s="456" t="s">
        <v>321</v>
      </c>
      <c r="B91" s="328" t="s">
        <v>322</v>
      </c>
      <c r="C91" s="330">
        <v>336</v>
      </c>
      <c r="D91" s="330">
        <v>236</v>
      </c>
      <c r="E91" s="335">
        <f>(D91-C91)/C91</f>
        <v>-0.298</v>
      </c>
    </row>
    <row r="92" ht="36" customHeight="1" spans="1:5">
      <c r="A92" s="455" t="s">
        <v>323</v>
      </c>
      <c r="B92" s="325" t="s">
        <v>324</v>
      </c>
      <c r="C92" s="334"/>
      <c r="D92" s="334"/>
      <c r="E92" s="335"/>
    </row>
    <row r="93" ht="36" customHeight="1" spans="1:5">
      <c r="A93" s="456" t="s">
        <v>325</v>
      </c>
      <c r="B93" s="328" t="s">
        <v>183</v>
      </c>
      <c r="C93" s="330">
        <v>0</v>
      </c>
      <c r="D93" s="330">
        <v>0</v>
      </c>
      <c r="E93" s="335"/>
    </row>
    <row r="94" ht="36" customHeight="1" spans="1:5">
      <c r="A94" s="456" t="s">
        <v>326</v>
      </c>
      <c r="B94" s="328" t="s">
        <v>185</v>
      </c>
      <c r="C94" s="330">
        <v>0</v>
      </c>
      <c r="D94" s="330">
        <v>0</v>
      </c>
      <c r="E94" s="335"/>
    </row>
    <row r="95" ht="36" customHeight="1" spans="1:5">
      <c r="A95" s="456" t="s">
        <v>327</v>
      </c>
      <c r="B95" s="328" t="s">
        <v>187</v>
      </c>
      <c r="C95" s="330">
        <v>0</v>
      </c>
      <c r="D95" s="330">
        <v>0</v>
      </c>
      <c r="E95" s="335"/>
    </row>
    <row r="96" ht="36" customHeight="1" spans="1:5">
      <c r="A96" s="456" t="s">
        <v>328</v>
      </c>
      <c r="B96" s="328" t="s">
        <v>329</v>
      </c>
      <c r="C96" s="330"/>
      <c r="D96" s="330"/>
      <c r="E96" s="335"/>
    </row>
    <row r="97" ht="36" customHeight="1" spans="1:5">
      <c r="A97" s="456" t="s">
        <v>330</v>
      </c>
      <c r="B97" s="328" t="s">
        <v>331</v>
      </c>
      <c r="C97" s="330">
        <v>0</v>
      </c>
      <c r="D97" s="330">
        <v>0</v>
      </c>
      <c r="E97" s="335"/>
    </row>
    <row r="98" ht="36" customHeight="1" spans="1:5">
      <c r="A98" s="456" t="s">
        <v>332</v>
      </c>
      <c r="B98" s="328" t="s">
        <v>284</v>
      </c>
      <c r="C98" s="330">
        <v>0</v>
      </c>
      <c r="D98" s="330">
        <v>0</v>
      </c>
      <c r="E98" s="335"/>
    </row>
    <row r="99" ht="36" customHeight="1" spans="1:5">
      <c r="A99" s="456" t="s">
        <v>333</v>
      </c>
      <c r="B99" s="328" t="s">
        <v>334</v>
      </c>
      <c r="C99" s="330">
        <v>0</v>
      </c>
      <c r="D99" s="330">
        <v>0</v>
      </c>
      <c r="E99" s="335"/>
    </row>
    <row r="100" ht="36" customHeight="1" spans="1:5">
      <c r="A100" s="456" t="s">
        <v>335</v>
      </c>
      <c r="B100" s="328" t="s">
        <v>336</v>
      </c>
      <c r="C100" s="330">
        <v>0</v>
      </c>
      <c r="D100" s="330">
        <v>0</v>
      </c>
      <c r="E100" s="335"/>
    </row>
    <row r="101" ht="36" customHeight="1" spans="1:5">
      <c r="A101" s="456" t="s">
        <v>337</v>
      </c>
      <c r="B101" s="328" t="s">
        <v>338</v>
      </c>
      <c r="C101" s="330">
        <v>0</v>
      </c>
      <c r="D101" s="330">
        <v>0</v>
      </c>
      <c r="E101" s="335"/>
    </row>
    <row r="102" ht="36" customHeight="1" spans="1:5">
      <c r="A102" s="456" t="s">
        <v>339</v>
      </c>
      <c r="B102" s="328" t="s">
        <v>340</v>
      </c>
      <c r="C102" s="330">
        <v>0</v>
      </c>
      <c r="D102" s="330">
        <v>0</v>
      </c>
      <c r="E102" s="335"/>
    </row>
    <row r="103" ht="36" customHeight="1" spans="1:5">
      <c r="A103" s="456" t="s">
        <v>341</v>
      </c>
      <c r="B103" s="328" t="s">
        <v>201</v>
      </c>
      <c r="C103" s="330">
        <v>0</v>
      </c>
      <c r="D103" s="330">
        <v>0</v>
      </c>
      <c r="E103" s="335"/>
    </row>
    <row r="104" ht="36" customHeight="1" spans="1:5">
      <c r="A104" s="456" t="s">
        <v>342</v>
      </c>
      <c r="B104" s="328" t="s">
        <v>343</v>
      </c>
      <c r="C104" s="330"/>
      <c r="D104" s="330"/>
      <c r="E104" s="335"/>
    </row>
    <row r="105" ht="36" customHeight="1" spans="1:5">
      <c r="A105" s="455" t="s">
        <v>344</v>
      </c>
      <c r="B105" s="325" t="s">
        <v>345</v>
      </c>
      <c r="C105" s="334"/>
      <c r="D105" s="334"/>
      <c r="E105" s="335"/>
    </row>
    <row r="106" ht="36" customHeight="1" spans="1:5">
      <c r="A106" s="456" t="s">
        <v>346</v>
      </c>
      <c r="B106" s="328" t="s">
        <v>183</v>
      </c>
      <c r="C106" s="330"/>
      <c r="D106" s="330"/>
      <c r="E106" s="335"/>
    </row>
    <row r="107" ht="36" customHeight="1" spans="1:5">
      <c r="A107" s="456" t="s">
        <v>347</v>
      </c>
      <c r="B107" s="328" t="s">
        <v>185</v>
      </c>
      <c r="C107" s="330">
        <v>0</v>
      </c>
      <c r="D107" s="330">
        <v>0</v>
      </c>
      <c r="E107" s="335"/>
    </row>
    <row r="108" ht="36" customHeight="1" spans="1:5">
      <c r="A108" s="456" t="s">
        <v>348</v>
      </c>
      <c r="B108" s="328" t="s">
        <v>187</v>
      </c>
      <c r="C108" s="330">
        <v>0</v>
      </c>
      <c r="D108" s="330">
        <v>0</v>
      </c>
      <c r="E108" s="335"/>
    </row>
    <row r="109" ht="36" customHeight="1" spans="1:5">
      <c r="A109" s="456" t="s">
        <v>349</v>
      </c>
      <c r="B109" s="328" t="s">
        <v>350</v>
      </c>
      <c r="C109" s="330">
        <v>0</v>
      </c>
      <c r="D109" s="330">
        <v>0</v>
      </c>
      <c r="E109" s="335"/>
    </row>
    <row r="110" ht="36" customHeight="1" spans="1:5">
      <c r="A110" s="456" t="s">
        <v>351</v>
      </c>
      <c r="B110" s="328" t="s">
        <v>352</v>
      </c>
      <c r="C110" s="330">
        <v>0</v>
      </c>
      <c r="D110" s="330">
        <v>0</v>
      </c>
      <c r="E110" s="335"/>
    </row>
    <row r="111" ht="36" customHeight="1" spans="1:5">
      <c r="A111" s="456" t="s">
        <v>353</v>
      </c>
      <c r="B111" s="328" t="s">
        <v>354</v>
      </c>
      <c r="C111" s="330">
        <v>0</v>
      </c>
      <c r="D111" s="330">
        <v>0</v>
      </c>
      <c r="E111" s="335"/>
    </row>
    <row r="112" ht="36" customHeight="1" spans="1:5">
      <c r="A112" s="456" t="s">
        <v>355</v>
      </c>
      <c r="B112" s="328" t="s">
        <v>356</v>
      </c>
      <c r="C112" s="330"/>
      <c r="D112" s="330"/>
      <c r="E112" s="335"/>
    </row>
    <row r="113" ht="36" customHeight="1" spans="1:5">
      <c r="A113" s="456" t="s">
        <v>357</v>
      </c>
      <c r="B113" s="328" t="s">
        <v>201</v>
      </c>
      <c r="C113" s="330"/>
      <c r="D113" s="330"/>
      <c r="E113" s="335"/>
    </row>
    <row r="114" ht="36" customHeight="1" spans="1:5">
      <c r="A114" s="456" t="s">
        <v>358</v>
      </c>
      <c r="B114" s="328" t="s">
        <v>359</v>
      </c>
      <c r="C114" s="330"/>
      <c r="D114" s="330"/>
      <c r="E114" s="335"/>
    </row>
    <row r="115" ht="36" customHeight="1" spans="1:5">
      <c r="A115" s="455" t="s">
        <v>360</v>
      </c>
      <c r="B115" s="325" t="s">
        <v>361</v>
      </c>
      <c r="C115" s="334">
        <f>SUM(C116:C123)</f>
        <v>2700</v>
      </c>
      <c r="D115" s="334">
        <f>SUM(D116:D123)</f>
        <v>2428</v>
      </c>
      <c r="E115" s="335">
        <f>(D115-C115)/C115</f>
        <v>-0.101</v>
      </c>
    </row>
    <row r="116" ht="36" customHeight="1" spans="1:5">
      <c r="A116" s="456" t="s">
        <v>362</v>
      </c>
      <c r="B116" s="328" t="s">
        <v>183</v>
      </c>
      <c r="C116" s="330">
        <v>1397</v>
      </c>
      <c r="D116" s="330">
        <v>1600</v>
      </c>
      <c r="E116" s="335">
        <f>(D116-C116)/C116</f>
        <v>0.145</v>
      </c>
    </row>
    <row r="117" ht="36" customHeight="1" spans="1:5">
      <c r="A117" s="456" t="s">
        <v>363</v>
      </c>
      <c r="B117" s="328" t="s">
        <v>185</v>
      </c>
      <c r="C117" s="330">
        <v>759</v>
      </c>
      <c r="D117" s="330">
        <v>252</v>
      </c>
      <c r="E117" s="335">
        <f>(D117-C117)/C117</f>
        <v>-0.668</v>
      </c>
    </row>
    <row r="118" ht="36" customHeight="1" spans="1:5">
      <c r="A118" s="456" t="s">
        <v>364</v>
      </c>
      <c r="B118" s="328" t="s">
        <v>187</v>
      </c>
      <c r="C118" s="330"/>
      <c r="D118" s="330"/>
      <c r="E118" s="335"/>
    </row>
    <row r="119" ht="36" customHeight="1" spans="1:5">
      <c r="A119" s="456" t="s">
        <v>365</v>
      </c>
      <c r="B119" s="328" t="s">
        <v>366</v>
      </c>
      <c r="C119" s="330">
        <v>400</v>
      </c>
      <c r="D119" s="330">
        <v>400</v>
      </c>
      <c r="E119" s="335">
        <f>(D119-C119)/C119</f>
        <v>0</v>
      </c>
    </row>
    <row r="120" ht="36" customHeight="1" spans="1:5">
      <c r="A120" s="456" t="s">
        <v>367</v>
      </c>
      <c r="B120" s="328" t="s">
        <v>368</v>
      </c>
      <c r="C120" s="330">
        <v>10</v>
      </c>
      <c r="D120" s="330"/>
      <c r="E120" s="335">
        <f>(D120-C120)/C120</f>
        <v>-1</v>
      </c>
    </row>
    <row r="121" ht="36" customHeight="1" spans="1:5">
      <c r="A121" s="456" t="s">
        <v>369</v>
      </c>
      <c r="B121" s="328" t="s">
        <v>370</v>
      </c>
      <c r="C121" s="330">
        <v>80</v>
      </c>
      <c r="D121" s="330">
        <v>80</v>
      </c>
      <c r="E121" s="335">
        <f>(D121-C121)/C121</f>
        <v>0</v>
      </c>
    </row>
    <row r="122" ht="36" customHeight="1" spans="1:5">
      <c r="A122" s="456" t="s">
        <v>371</v>
      </c>
      <c r="B122" s="328" t="s">
        <v>201</v>
      </c>
      <c r="C122" s="330">
        <v>54</v>
      </c>
      <c r="D122" s="330">
        <v>96</v>
      </c>
      <c r="E122" s="335">
        <f>(D122-C122)/C122</f>
        <v>0.778</v>
      </c>
    </row>
    <row r="123" ht="36" customHeight="1" spans="1:5">
      <c r="A123" s="456" t="s">
        <v>372</v>
      </c>
      <c r="B123" s="328" t="s">
        <v>373</v>
      </c>
      <c r="C123" s="330"/>
      <c r="D123" s="330"/>
      <c r="E123" s="335"/>
    </row>
    <row r="124" ht="36" customHeight="1" spans="1:5">
      <c r="A124" s="455" t="s">
        <v>374</v>
      </c>
      <c r="B124" s="325" t="s">
        <v>375</v>
      </c>
      <c r="C124" s="334">
        <f>SUM(C125:C134)</f>
        <v>524</v>
      </c>
      <c r="D124" s="334">
        <f>SUM(D125:D134)</f>
        <v>517</v>
      </c>
      <c r="E124" s="335">
        <f>(D124-C124)/C124</f>
        <v>-0.013</v>
      </c>
    </row>
    <row r="125" ht="36" customHeight="1" spans="1:5">
      <c r="A125" s="456" t="s">
        <v>376</v>
      </c>
      <c r="B125" s="328" t="s">
        <v>183</v>
      </c>
      <c r="C125" s="330">
        <v>262</v>
      </c>
      <c r="D125" s="330">
        <v>303</v>
      </c>
      <c r="E125" s="335">
        <f>(D125-C125)/C125</f>
        <v>0.156</v>
      </c>
    </row>
    <row r="126" ht="36" customHeight="1" spans="1:5">
      <c r="A126" s="456" t="s">
        <v>377</v>
      </c>
      <c r="B126" s="328" t="s">
        <v>185</v>
      </c>
      <c r="C126" s="330">
        <v>117</v>
      </c>
      <c r="D126" s="330">
        <v>83</v>
      </c>
      <c r="E126" s="335">
        <f>(D126-C126)/C126</f>
        <v>-0.291</v>
      </c>
    </row>
    <row r="127" ht="36" customHeight="1" spans="1:5">
      <c r="A127" s="456" t="s">
        <v>378</v>
      </c>
      <c r="B127" s="328" t="s">
        <v>187</v>
      </c>
      <c r="C127" s="330">
        <v>0</v>
      </c>
      <c r="D127" s="330"/>
      <c r="E127" s="335"/>
    </row>
    <row r="128" ht="36" customHeight="1" spans="1:5">
      <c r="A128" s="456" t="s">
        <v>379</v>
      </c>
      <c r="B128" s="328" t="s">
        <v>380</v>
      </c>
      <c r="C128" s="330">
        <v>0</v>
      </c>
      <c r="D128" s="330"/>
      <c r="E128" s="335"/>
    </row>
    <row r="129" ht="36" customHeight="1" spans="1:5">
      <c r="A129" s="456" t="s">
        <v>381</v>
      </c>
      <c r="B129" s="328" t="s">
        <v>382</v>
      </c>
      <c r="C129" s="330">
        <v>0</v>
      </c>
      <c r="D129" s="330"/>
      <c r="E129" s="335"/>
    </row>
    <row r="130" ht="36" customHeight="1" spans="1:5">
      <c r="A130" s="456" t="s">
        <v>383</v>
      </c>
      <c r="B130" s="328" t="s">
        <v>384</v>
      </c>
      <c r="C130" s="330">
        <v>0</v>
      </c>
      <c r="D130" s="330"/>
      <c r="E130" s="335"/>
    </row>
    <row r="131" ht="36" customHeight="1" spans="1:5">
      <c r="A131" s="456" t="s">
        <v>385</v>
      </c>
      <c r="B131" s="328" t="s">
        <v>386</v>
      </c>
      <c r="C131" s="330">
        <v>0</v>
      </c>
      <c r="D131" s="330"/>
      <c r="E131" s="335"/>
    </row>
    <row r="132" ht="36" customHeight="1" spans="1:5">
      <c r="A132" s="456" t="s">
        <v>387</v>
      </c>
      <c r="B132" s="328" t="s">
        <v>388</v>
      </c>
      <c r="C132" s="330">
        <v>41</v>
      </c>
      <c r="D132" s="330">
        <v>29</v>
      </c>
      <c r="E132" s="335">
        <f>(D132-C132)/C132</f>
        <v>-0.293</v>
      </c>
    </row>
    <row r="133" ht="36" customHeight="1" spans="1:5">
      <c r="A133" s="456" t="s">
        <v>389</v>
      </c>
      <c r="B133" s="328" t="s">
        <v>201</v>
      </c>
      <c r="C133" s="330">
        <v>104</v>
      </c>
      <c r="D133" s="330">
        <v>102</v>
      </c>
      <c r="E133" s="335">
        <f>(D133-C133)/C133</f>
        <v>-0.019</v>
      </c>
    </row>
    <row r="134" ht="36" customHeight="1" spans="1:5">
      <c r="A134" s="456" t="s">
        <v>390</v>
      </c>
      <c r="B134" s="328" t="s">
        <v>391</v>
      </c>
      <c r="C134" s="330">
        <v>0</v>
      </c>
      <c r="D134" s="330"/>
      <c r="E134" s="335"/>
    </row>
    <row r="135" ht="36" customHeight="1" spans="1:5">
      <c r="A135" s="455" t="s">
        <v>392</v>
      </c>
      <c r="B135" s="325" t="s">
        <v>393</v>
      </c>
      <c r="C135" s="334">
        <f>SUM(C136:C147)</f>
        <v>3</v>
      </c>
      <c r="D135" s="334">
        <f>SUM(D136:D147)</f>
        <v>1</v>
      </c>
      <c r="E135" s="335">
        <f>(D135-C135)/C135</f>
        <v>-0.667</v>
      </c>
    </row>
    <row r="136" ht="36" customHeight="1" spans="1:5">
      <c r="A136" s="456" t="s">
        <v>394</v>
      </c>
      <c r="B136" s="328" t="s">
        <v>183</v>
      </c>
      <c r="C136" s="330"/>
      <c r="D136" s="330"/>
      <c r="E136" s="335"/>
    </row>
    <row r="137" ht="36" customHeight="1" spans="1:5">
      <c r="A137" s="456" t="s">
        <v>395</v>
      </c>
      <c r="B137" s="328" t="s">
        <v>185</v>
      </c>
      <c r="C137" s="330"/>
      <c r="D137" s="330"/>
      <c r="E137" s="335"/>
    </row>
    <row r="138" ht="36" customHeight="1" spans="1:5">
      <c r="A138" s="456" t="s">
        <v>396</v>
      </c>
      <c r="B138" s="328" t="s">
        <v>187</v>
      </c>
      <c r="C138" s="330"/>
      <c r="D138" s="330"/>
      <c r="E138" s="335"/>
    </row>
    <row r="139" ht="36" customHeight="1" spans="1:5">
      <c r="A139" s="456" t="s">
        <v>397</v>
      </c>
      <c r="B139" s="328" t="s">
        <v>398</v>
      </c>
      <c r="C139" s="330"/>
      <c r="D139" s="330"/>
      <c r="E139" s="335"/>
    </row>
    <row r="140" ht="36" customHeight="1" spans="1:5">
      <c r="A140" s="456" t="s">
        <v>399</v>
      </c>
      <c r="B140" s="328" t="s">
        <v>400</v>
      </c>
      <c r="C140" s="330">
        <v>3</v>
      </c>
      <c r="D140" s="330">
        <v>1</v>
      </c>
      <c r="E140" s="335">
        <f>(D140-C140)/C140</f>
        <v>-0.667</v>
      </c>
    </row>
    <row r="141" ht="36" customHeight="1" spans="1:5">
      <c r="A141" s="456" t="s">
        <v>401</v>
      </c>
      <c r="B141" s="328" t="s">
        <v>402</v>
      </c>
      <c r="C141" s="330"/>
      <c r="D141" s="330"/>
      <c r="E141" s="335"/>
    </row>
    <row r="142" ht="36" customHeight="1" spans="1:5">
      <c r="A142" s="456" t="s">
        <v>403</v>
      </c>
      <c r="B142" s="328" t="s">
        <v>404</v>
      </c>
      <c r="C142" s="330"/>
      <c r="D142" s="330"/>
      <c r="E142" s="335"/>
    </row>
    <row r="143" ht="36" customHeight="1" spans="1:5">
      <c r="A143" s="456" t="s">
        <v>405</v>
      </c>
      <c r="B143" s="328" t="s">
        <v>406</v>
      </c>
      <c r="C143" s="330"/>
      <c r="D143" s="330"/>
      <c r="E143" s="335"/>
    </row>
    <row r="144" ht="36" customHeight="1" spans="1:5">
      <c r="A144" s="456" t="s">
        <v>407</v>
      </c>
      <c r="B144" s="328" t="s">
        <v>408</v>
      </c>
      <c r="C144" s="330"/>
      <c r="D144" s="330"/>
      <c r="E144" s="335"/>
    </row>
    <row r="145" ht="36" customHeight="1" spans="1:5">
      <c r="A145" s="456" t="s">
        <v>409</v>
      </c>
      <c r="B145" s="328" t="s">
        <v>410</v>
      </c>
      <c r="C145" s="330"/>
      <c r="D145" s="330"/>
      <c r="E145" s="335"/>
    </row>
    <row r="146" ht="36" customHeight="1" spans="1:5">
      <c r="A146" s="456" t="s">
        <v>411</v>
      </c>
      <c r="B146" s="328" t="s">
        <v>201</v>
      </c>
      <c r="C146" s="330"/>
      <c r="D146" s="330"/>
      <c r="E146" s="335"/>
    </row>
    <row r="147" ht="36" customHeight="1" spans="1:5">
      <c r="A147" s="456" t="s">
        <v>412</v>
      </c>
      <c r="B147" s="328" t="s">
        <v>413</v>
      </c>
      <c r="C147" s="330"/>
      <c r="D147" s="330"/>
      <c r="E147" s="335"/>
    </row>
    <row r="148" ht="36" customHeight="1" spans="1:5">
      <c r="A148" s="455" t="s">
        <v>414</v>
      </c>
      <c r="B148" s="325" t="s">
        <v>415</v>
      </c>
      <c r="C148" s="334">
        <f>SUM(C149:C154)</f>
        <v>94</v>
      </c>
      <c r="D148" s="334">
        <f>SUM(D149:D154)</f>
        <v>102</v>
      </c>
      <c r="E148" s="335">
        <f>(D148-C148)/C148</f>
        <v>0.085</v>
      </c>
    </row>
    <row r="149" ht="36" customHeight="1" spans="1:5">
      <c r="A149" s="456" t="s">
        <v>416</v>
      </c>
      <c r="B149" s="328" t="s">
        <v>183</v>
      </c>
      <c r="C149" s="330">
        <v>52</v>
      </c>
      <c r="D149" s="330">
        <v>50</v>
      </c>
      <c r="E149" s="335">
        <f>(D149-C149)/C149</f>
        <v>-0.038</v>
      </c>
    </row>
    <row r="150" ht="36" customHeight="1" spans="1:5">
      <c r="A150" s="456" t="s">
        <v>417</v>
      </c>
      <c r="B150" s="328" t="s">
        <v>185</v>
      </c>
      <c r="C150" s="330"/>
      <c r="D150" s="330"/>
      <c r="E150" s="335"/>
    </row>
    <row r="151" ht="36" customHeight="1" spans="1:5">
      <c r="A151" s="456" t="s">
        <v>418</v>
      </c>
      <c r="B151" s="328" t="s">
        <v>187</v>
      </c>
      <c r="C151" s="330"/>
      <c r="D151" s="330"/>
      <c r="E151" s="335"/>
    </row>
    <row r="152" ht="36" customHeight="1" spans="1:5">
      <c r="A152" s="456" t="s">
        <v>419</v>
      </c>
      <c r="B152" s="328" t="s">
        <v>420</v>
      </c>
      <c r="C152" s="330">
        <v>16</v>
      </c>
      <c r="D152" s="330">
        <v>12</v>
      </c>
      <c r="E152" s="335">
        <f>(D152-C152)/C152</f>
        <v>-0.25</v>
      </c>
    </row>
    <row r="153" ht="36" customHeight="1" spans="1:5">
      <c r="A153" s="456" t="s">
        <v>421</v>
      </c>
      <c r="B153" s="328" t="s">
        <v>201</v>
      </c>
      <c r="C153" s="330">
        <v>26</v>
      </c>
      <c r="D153" s="330">
        <v>40</v>
      </c>
      <c r="E153" s="335">
        <f>(D153-C153)/C153</f>
        <v>0.538</v>
      </c>
    </row>
    <row r="154" ht="36" customHeight="1" spans="1:5">
      <c r="A154" s="456" t="s">
        <v>422</v>
      </c>
      <c r="B154" s="328" t="s">
        <v>423</v>
      </c>
      <c r="C154" s="330"/>
      <c r="D154" s="330"/>
      <c r="E154" s="335"/>
    </row>
    <row r="155" ht="36" customHeight="1" spans="1:5">
      <c r="A155" s="455" t="s">
        <v>424</v>
      </c>
      <c r="B155" s="325" t="s">
        <v>425</v>
      </c>
      <c r="C155" s="334">
        <f>SUM(C156:C162)</f>
        <v>6</v>
      </c>
      <c r="D155" s="334">
        <f>SUM(D156:D162)</f>
        <v>6</v>
      </c>
      <c r="E155" s="335">
        <f>(D155-C155)/C155</f>
        <v>0</v>
      </c>
    </row>
    <row r="156" ht="36" customHeight="1" spans="1:5">
      <c r="A156" s="456" t="s">
        <v>426</v>
      </c>
      <c r="B156" s="328" t="s">
        <v>183</v>
      </c>
      <c r="C156" s="330"/>
      <c r="D156" s="330"/>
      <c r="E156" s="335"/>
    </row>
    <row r="157" ht="36" customHeight="1" spans="1:5">
      <c r="A157" s="456" t="s">
        <v>427</v>
      </c>
      <c r="B157" s="328" t="s">
        <v>185</v>
      </c>
      <c r="C157" s="330"/>
      <c r="D157" s="330">
        <v>0</v>
      </c>
      <c r="E157" s="335"/>
    </row>
    <row r="158" ht="36" customHeight="1" spans="1:5">
      <c r="A158" s="456" t="s">
        <v>428</v>
      </c>
      <c r="B158" s="328" t="s">
        <v>187</v>
      </c>
      <c r="C158" s="330"/>
      <c r="D158" s="330"/>
      <c r="E158" s="335"/>
    </row>
    <row r="159" ht="36" customHeight="1" spans="1:5">
      <c r="A159" s="456" t="s">
        <v>429</v>
      </c>
      <c r="B159" s="328" t="s">
        <v>430</v>
      </c>
      <c r="C159" s="330"/>
      <c r="D159" s="330">
        <v>0</v>
      </c>
      <c r="E159" s="335"/>
    </row>
    <row r="160" ht="36" customHeight="1" spans="1:5">
      <c r="A160" s="456" t="s">
        <v>431</v>
      </c>
      <c r="B160" s="328" t="s">
        <v>432</v>
      </c>
      <c r="C160" s="330">
        <v>6</v>
      </c>
      <c r="D160" s="330">
        <v>6</v>
      </c>
      <c r="E160" s="335">
        <f>(D160-C160)/C160</f>
        <v>0</v>
      </c>
    </row>
    <row r="161" ht="36" customHeight="1" spans="1:5">
      <c r="A161" s="456" t="s">
        <v>433</v>
      </c>
      <c r="B161" s="328" t="s">
        <v>201</v>
      </c>
      <c r="C161" s="330"/>
      <c r="D161" s="330"/>
      <c r="E161" s="335"/>
    </row>
    <row r="162" ht="36" customHeight="1" spans="1:5">
      <c r="A162" s="456" t="s">
        <v>434</v>
      </c>
      <c r="B162" s="328" t="s">
        <v>435</v>
      </c>
      <c r="C162" s="330"/>
      <c r="D162" s="330">
        <v>0</v>
      </c>
      <c r="E162" s="335"/>
    </row>
    <row r="163" ht="36" customHeight="1" spans="1:5">
      <c r="A163" s="455" t="s">
        <v>436</v>
      </c>
      <c r="B163" s="325" t="s">
        <v>437</v>
      </c>
      <c r="C163" s="334">
        <f>SUM(C164:C168)</f>
        <v>143</v>
      </c>
      <c r="D163" s="334">
        <f>SUM(D164:D168)</f>
        <v>147</v>
      </c>
      <c r="E163" s="335">
        <f>(D163-C163)/C163</f>
        <v>0.028</v>
      </c>
    </row>
    <row r="164" ht="36" customHeight="1" spans="1:5">
      <c r="A164" s="456" t="s">
        <v>438</v>
      </c>
      <c r="B164" s="328" t="s">
        <v>183</v>
      </c>
      <c r="C164" s="330"/>
      <c r="D164" s="330"/>
      <c r="E164" s="335"/>
    </row>
    <row r="165" ht="36" customHeight="1" spans="1:5">
      <c r="A165" s="456" t="s">
        <v>439</v>
      </c>
      <c r="B165" s="328" t="s">
        <v>185</v>
      </c>
      <c r="C165" s="330"/>
      <c r="D165" s="330">
        <v>0</v>
      </c>
      <c r="E165" s="335"/>
    </row>
    <row r="166" ht="36" customHeight="1" spans="1:5">
      <c r="A166" s="456" t="s">
        <v>440</v>
      </c>
      <c r="B166" s="328" t="s">
        <v>187</v>
      </c>
      <c r="C166" s="330"/>
      <c r="D166" s="330">
        <v>0</v>
      </c>
      <c r="E166" s="335"/>
    </row>
    <row r="167" ht="36" customHeight="1" spans="1:5">
      <c r="A167" s="456" t="s">
        <v>441</v>
      </c>
      <c r="B167" s="328" t="s">
        <v>442</v>
      </c>
      <c r="C167" s="330">
        <v>143</v>
      </c>
      <c r="D167" s="330">
        <v>147</v>
      </c>
      <c r="E167" s="335">
        <f>(D167-C167)/C167</f>
        <v>0.028</v>
      </c>
    </row>
    <row r="168" ht="36" customHeight="1" spans="1:5">
      <c r="A168" s="456" t="s">
        <v>443</v>
      </c>
      <c r="B168" s="328" t="s">
        <v>444</v>
      </c>
      <c r="C168" s="330"/>
      <c r="D168" s="330">
        <v>0</v>
      </c>
      <c r="E168" s="335"/>
    </row>
    <row r="169" ht="36" customHeight="1" spans="1:5">
      <c r="A169" s="455" t="s">
        <v>445</v>
      </c>
      <c r="B169" s="325" t="s">
        <v>446</v>
      </c>
      <c r="C169" s="334">
        <f>SUM(C170:C175)</f>
        <v>78</v>
      </c>
      <c r="D169" s="334">
        <f>SUM(D170:D175)</f>
        <v>102</v>
      </c>
      <c r="E169" s="335">
        <f>(D169-C169)/C169</f>
        <v>0.308</v>
      </c>
    </row>
    <row r="170" ht="36" customHeight="1" spans="1:5">
      <c r="A170" s="456" t="s">
        <v>447</v>
      </c>
      <c r="B170" s="328" t="s">
        <v>183</v>
      </c>
      <c r="C170" s="330">
        <v>71</v>
      </c>
      <c r="D170" s="330">
        <v>97</v>
      </c>
      <c r="E170" s="335">
        <f>(D170-C170)/C170</f>
        <v>0.366</v>
      </c>
    </row>
    <row r="171" ht="36" customHeight="1" spans="1:5">
      <c r="A171" s="456" t="s">
        <v>448</v>
      </c>
      <c r="B171" s="328" t="s">
        <v>185</v>
      </c>
      <c r="C171" s="330">
        <v>7</v>
      </c>
      <c r="D171" s="330">
        <v>5</v>
      </c>
      <c r="E171" s="335">
        <f>(D171-C171)/C171</f>
        <v>-0.286</v>
      </c>
    </row>
    <row r="172" ht="36" customHeight="1" spans="1:5">
      <c r="A172" s="456" t="s">
        <v>449</v>
      </c>
      <c r="B172" s="328" t="s">
        <v>187</v>
      </c>
      <c r="C172" s="330"/>
      <c r="D172" s="330">
        <v>0</v>
      </c>
      <c r="E172" s="335"/>
    </row>
    <row r="173" ht="36" customHeight="1" spans="1:5">
      <c r="A173" s="456" t="s">
        <v>450</v>
      </c>
      <c r="B173" s="328" t="s">
        <v>214</v>
      </c>
      <c r="C173" s="330"/>
      <c r="D173" s="330"/>
      <c r="E173" s="335"/>
    </row>
    <row r="174" ht="36" customHeight="1" spans="1:5">
      <c r="A174" s="456" t="s">
        <v>451</v>
      </c>
      <c r="B174" s="328" t="s">
        <v>201</v>
      </c>
      <c r="C174" s="330"/>
      <c r="D174" s="330">
        <v>0</v>
      </c>
      <c r="E174" s="335"/>
    </row>
    <row r="175" ht="36" customHeight="1" spans="1:5">
      <c r="A175" s="456" t="s">
        <v>452</v>
      </c>
      <c r="B175" s="328" t="s">
        <v>453</v>
      </c>
      <c r="C175" s="330"/>
      <c r="D175" s="330"/>
      <c r="E175" s="335"/>
    </row>
    <row r="176" ht="36" customHeight="1" spans="1:5">
      <c r="A176" s="455" t="s">
        <v>454</v>
      </c>
      <c r="B176" s="325" t="s">
        <v>455</v>
      </c>
      <c r="C176" s="334">
        <f>SUM(C177:C182)</f>
        <v>759</v>
      </c>
      <c r="D176" s="334">
        <f>SUM(D177:D182)</f>
        <v>525</v>
      </c>
      <c r="E176" s="335">
        <f>(D176-C176)/C176</f>
        <v>-0.308</v>
      </c>
    </row>
    <row r="177" ht="36" customHeight="1" spans="1:5">
      <c r="A177" s="456" t="s">
        <v>456</v>
      </c>
      <c r="B177" s="328" t="s">
        <v>183</v>
      </c>
      <c r="C177" s="330">
        <v>537</v>
      </c>
      <c r="D177" s="330">
        <v>348</v>
      </c>
      <c r="E177" s="335">
        <f>(D177-C177)/C177</f>
        <v>-0.352</v>
      </c>
    </row>
    <row r="178" ht="36" customHeight="1" spans="1:5">
      <c r="A178" s="456" t="s">
        <v>457</v>
      </c>
      <c r="B178" s="328" t="s">
        <v>185</v>
      </c>
      <c r="C178" s="330">
        <v>171</v>
      </c>
      <c r="D178" s="330">
        <v>120</v>
      </c>
      <c r="E178" s="335">
        <f>(D178-C178)/C178</f>
        <v>-0.298</v>
      </c>
    </row>
    <row r="179" ht="36" customHeight="1" spans="1:5">
      <c r="A179" s="456" t="s">
        <v>458</v>
      </c>
      <c r="B179" s="328" t="s">
        <v>187</v>
      </c>
      <c r="C179" s="330"/>
      <c r="D179" s="330"/>
      <c r="E179" s="335"/>
    </row>
    <row r="180" ht="36" customHeight="1" spans="1:5">
      <c r="A180" s="456">
        <v>2012906</v>
      </c>
      <c r="B180" s="328" t="s">
        <v>459</v>
      </c>
      <c r="C180" s="330"/>
      <c r="D180" s="330">
        <v>0</v>
      </c>
      <c r="E180" s="335"/>
    </row>
    <row r="181" ht="36" customHeight="1" spans="1:5">
      <c r="A181" s="456" t="s">
        <v>460</v>
      </c>
      <c r="B181" s="328" t="s">
        <v>201</v>
      </c>
      <c r="C181" s="330">
        <v>51</v>
      </c>
      <c r="D181" s="330">
        <v>43</v>
      </c>
      <c r="E181" s="335">
        <f>(D181-C181)/C181</f>
        <v>-0.157</v>
      </c>
    </row>
    <row r="182" ht="36" customHeight="1" spans="1:5">
      <c r="A182" s="456" t="s">
        <v>461</v>
      </c>
      <c r="B182" s="328" t="s">
        <v>462</v>
      </c>
      <c r="C182" s="330"/>
      <c r="D182" s="330">
        <v>14</v>
      </c>
      <c r="E182" s="335"/>
    </row>
    <row r="183" ht="36" customHeight="1" spans="1:5">
      <c r="A183" s="455" t="s">
        <v>463</v>
      </c>
      <c r="B183" s="325" t="s">
        <v>464</v>
      </c>
      <c r="C183" s="334">
        <f>SUM(C184:C189)</f>
        <v>1293</v>
      </c>
      <c r="D183" s="334">
        <f>SUM(D184:D189)</f>
        <v>1325</v>
      </c>
      <c r="E183" s="335">
        <f>(D183-C183)/C183</f>
        <v>0.025</v>
      </c>
    </row>
    <row r="184" ht="36" customHeight="1" spans="1:5">
      <c r="A184" s="456" t="s">
        <v>465</v>
      </c>
      <c r="B184" s="328" t="s">
        <v>183</v>
      </c>
      <c r="C184" s="330">
        <v>1147</v>
      </c>
      <c r="D184" s="330">
        <v>1169</v>
      </c>
      <c r="E184" s="335">
        <f>(D184-C184)/C184</f>
        <v>0.019</v>
      </c>
    </row>
    <row r="185" ht="36" customHeight="1" spans="1:5">
      <c r="A185" s="456" t="s">
        <v>466</v>
      </c>
      <c r="B185" s="328" t="s">
        <v>185</v>
      </c>
      <c r="C185" s="330">
        <v>93</v>
      </c>
      <c r="D185" s="330">
        <v>94</v>
      </c>
      <c r="E185" s="335">
        <f>(D185-C185)/C185</f>
        <v>0.011</v>
      </c>
    </row>
    <row r="186" ht="36" customHeight="1" spans="1:5">
      <c r="A186" s="456" t="s">
        <v>467</v>
      </c>
      <c r="B186" s="328" t="s">
        <v>187</v>
      </c>
      <c r="C186" s="330"/>
      <c r="D186" s="330"/>
      <c r="E186" s="335"/>
    </row>
    <row r="187" ht="36" customHeight="1" spans="1:5">
      <c r="A187" s="456" t="s">
        <v>468</v>
      </c>
      <c r="B187" s="328" t="s">
        <v>469</v>
      </c>
      <c r="C187" s="330"/>
      <c r="D187" s="330"/>
      <c r="E187" s="335"/>
    </row>
    <row r="188" ht="36" customHeight="1" spans="1:5">
      <c r="A188" s="456" t="s">
        <v>470</v>
      </c>
      <c r="B188" s="328" t="s">
        <v>201</v>
      </c>
      <c r="C188" s="330">
        <v>53</v>
      </c>
      <c r="D188" s="330">
        <v>62</v>
      </c>
      <c r="E188" s="335">
        <f>(D188-C188)/C188</f>
        <v>0.17</v>
      </c>
    </row>
    <row r="189" ht="36" customHeight="1" spans="1:5">
      <c r="A189" s="456" t="s">
        <v>471</v>
      </c>
      <c r="B189" s="328" t="s">
        <v>472</v>
      </c>
      <c r="C189" s="330"/>
      <c r="D189" s="330"/>
      <c r="E189" s="335"/>
    </row>
    <row r="190" ht="36" customHeight="1" spans="1:5">
      <c r="A190" s="455" t="s">
        <v>473</v>
      </c>
      <c r="B190" s="325" t="s">
        <v>474</v>
      </c>
      <c r="C190" s="334">
        <f>SUM(C191:C196)</f>
        <v>1489</v>
      </c>
      <c r="D190" s="334">
        <f>SUM(D191:D196)</f>
        <v>1416</v>
      </c>
      <c r="E190" s="335">
        <f>(D190-C190)/C190</f>
        <v>-0.049</v>
      </c>
    </row>
    <row r="191" ht="36" customHeight="1" spans="1:5">
      <c r="A191" s="456" t="s">
        <v>475</v>
      </c>
      <c r="B191" s="328" t="s">
        <v>183</v>
      </c>
      <c r="C191" s="330">
        <v>672</v>
      </c>
      <c r="D191" s="330">
        <v>748</v>
      </c>
      <c r="E191" s="335">
        <f>(D191-C191)/C191</f>
        <v>0.113</v>
      </c>
    </row>
    <row r="192" ht="36" customHeight="1" spans="1:5">
      <c r="A192" s="456" t="s">
        <v>476</v>
      </c>
      <c r="B192" s="328" t="s">
        <v>185</v>
      </c>
      <c r="C192" s="330">
        <v>796</v>
      </c>
      <c r="D192" s="330">
        <v>549</v>
      </c>
      <c r="E192" s="335">
        <f>(D192-C192)/C192</f>
        <v>-0.31</v>
      </c>
    </row>
    <row r="193" ht="36" customHeight="1" spans="1:5">
      <c r="A193" s="456" t="s">
        <v>477</v>
      </c>
      <c r="B193" s="328" t="s">
        <v>187</v>
      </c>
      <c r="C193" s="330"/>
      <c r="D193" s="330"/>
      <c r="E193" s="335"/>
    </row>
    <row r="194" ht="36" customHeight="1" spans="1:5">
      <c r="A194" s="456" t="s">
        <v>478</v>
      </c>
      <c r="B194" s="328" t="s">
        <v>479</v>
      </c>
      <c r="C194" s="330">
        <v>21</v>
      </c>
      <c r="D194" s="330">
        <v>0</v>
      </c>
      <c r="E194" s="335">
        <f>(D194-C194)/C194</f>
        <v>-1</v>
      </c>
    </row>
    <row r="195" ht="36" customHeight="1" spans="1:5">
      <c r="A195" s="456" t="s">
        <v>480</v>
      </c>
      <c r="B195" s="328" t="s">
        <v>201</v>
      </c>
      <c r="C195" s="330"/>
      <c r="D195" s="330">
        <v>49</v>
      </c>
      <c r="E195" s="335"/>
    </row>
    <row r="196" ht="36" customHeight="1" spans="1:5">
      <c r="A196" s="456" t="s">
        <v>481</v>
      </c>
      <c r="B196" s="328" t="s">
        <v>482</v>
      </c>
      <c r="C196" s="330"/>
      <c r="D196" s="330">
        <v>70</v>
      </c>
      <c r="E196" s="335"/>
    </row>
    <row r="197" ht="36" customHeight="1" spans="1:5">
      <c r="A197" s="455" t="s">
        <v>483</v>
      </c>
      <c r="B197" s="325" t="s">
        <v>484</v>
      </c>
      <c r="C197" s="334">
        <f>SUM(C198:C203)</f>
        <v>1517</v>
      </c>
      <c r="D197" s="334">
        <f>SUM(D198:D203)</f>
        <v>1270</v>
      </c>
      <c r="E197" s="335">
        <f>(D197-C197)/C197</f>
        <v>-0.163</v>
      </c>
    </row>
    <row r="198" ht="36" customHeight="1" spans="1:5">
      <c r="A198" s="456" t="s">
        <v>485</v>
      </c>
      <c r="B198" s="328" t="s">
        <v>183</v>
      </c>
      <c r="C198" s="330">
        <v>298</v>
      </c>
      <c r="D198" s="330">
        <v>358</v>
      </c>
      <c r="E198" s="335">
        <f>(D198-C198)/C198</f>
        <v>0.201</v>
      </c>
    </row>
    <row r="199" ht="36" customHeight="1" spans="1:5">
      <c r="A199" s="456" t="s">
        <v>486</v>
      </c>
      <c r="B199" s="328" t="s">
        <v>185</v>
      </c>
      <c r="C199" s="330">
        <v>1219</v>
      </c>
      <c r="D199" s="330">
        <v>912</v>
      </c>
      <c r="E199" s="335">
        <f>(D199-C199)/C199</f>
        <v>-0.252</v>
      </c>
    </row>
    <row r="200" ht="36" customHeight="1" spans="1:5">
      <c r="A200" s="456" t="s">
        <v>487</v>
      </c>
      <c r="B200" s="328" t="s">
        <v>187</v>
      </c>
      <c r="C200" s="330"/>
      <c r="D200" s="330"/>
      <c r="E200" s="335"/>
    </row>
    <row r="201" ht="36" customHeight="1" spans="1:5">
      <c r="A201" s="456" t="s">
        <v>488</v>
      </c>
      <c r="B201" s="328" t="s">
        <v>489</v>
      </c>
      <c r="C201" s="330"/>
      <c r="D201" s="330">
        <v>0</v>
      </c>
      <c r="E201" s="335"/>
    </row>
    <row r="202" ht="36" customHeight="1" spans="1:5">
      <c r="A202" s="456" t="s">
        <v>490</v>
      </c>
      <c r="B202" s="328" t="s">
        <v>201</v>
      </c>
      <c r="C202" s="330"/>
      <c r="D202" s="330">
        <v>0</v>
      </c>
      <c r="E202" s="335"/>
    </row>
    <row r="203" ht="36" customHeight="1" spans="1:5">
      <c r="A203" s="456" t="s">
        <v>491</v>
      </c>
      <c r="B203" s="328" t="s">
        <v>492</v>
      </c>
      <c r="C203" s="330"/>
      <c r="D203" s="330"/>
      <c r="E203" s="335"/>
    </row>
    <row r="204" ht="36" customHeight="1" spans="1:5">
      <c r="A204" s="455" t="s">
        <v>493</v>
      </c>
      <c r="B204" s="325" t="s">
        <v>494</v>
      </c>
      <c r="C204" s="334">
        <f>SUM(C205:C211)</f>
        <v>294</v>
      </c>
      <c r="D204" s="334">
        <f>SUM(D205:D211)</f>
        <v>261</v>
      </c>
      <c r="E204" s="335">
        <f>(D204-C204)/C204</f>
        <v>-0.112</v>
      </c>
    </row>
    <row r="205" ht="36" customHeight="1" spans="1:5">
      <c r="A205" s="456" t="s">
        <v>495</v>
      </c>
      <c r="B205" s="328" t="s">
        <v>183</v>
      </c>
      <c r="C205" s="330">
        <v>159</v>
      </c>
      <c r="D205" s="330">
        <v>137</v>
      </c>
      <c r="E205" s="335">
        <f>(D205-C205)/C205</f>
        <v>-0.138</v>
      </c>
    </row>
    <row r="206" ht="36" customHeight="1" spans="1:5">
      <c r="A206" s="456" t="s">
        <v>496</v>
      </c>
      <c r="B206" s="328" t="s">
        <v>185</v>
      </c>
      <c r="C206" s="330">
        <v>68</v>
      </c>
      <c r="D206" s="330">
        <v>70</v>
      </c>
      <c r="E206" s="335">
        <f>(D206-C206)/C206</f>
        <v>0.029</v>
      </c>
    </row>
    <row r="207" ht="36" customHeight="1" spans="1:5">
      <c r="A207" s="456" t="s">
        <v>497</v>
      </c>
      <c r="B207" s="328" t="s">
        <v>187</v>
      </c>
      <c r="C207" s="330"/>
      <c r="D207" s="330">
        <v>0</v>
      </c>
      <c r="E207" s="335"/>
    </row>
    <row r="208" ht="36" customHeight="1" spans="1:5">
      <c r="A208" s="456" t="s">
        <v>498</v>
      </c>
      <c r="B208" s="328" t="s">
        <v>499</v>
      </c>
      <c r="C208" s="330">
        <v>61</v>
      </c>
      <c r="D208" s="330">
        <v>48</v>
      </c>
      <c r="E208" s="335">
        <f>(D208-C208)/C208</f>
        <v>-0.213</v>
      </c>
    </row>
    <row r="209" ht="36" customHeight="1" spans="1:5">
      <c r="A209" s="456" t="s">
        <v>500</v>
      </c>
      <c r="B209" s="328" t="s">
        <v>501</v>
      </c>
      <c r="C209" s="330">
        <v>6</v>
      </c>
      <c r="D209" s="330">
        <v>6</v>
      </c>
      <c r="E209" s="335">
        <f>(D209-C209)/C209</f>
        <v>0</v>
      </c>
    </row>
    <row r="210" ht="36" customHeight="1" spans="1:5">
      <c r="A210" s="456" t="s">
        <v>502</v>
      </c>
      <c r="B210" s="328" t="s">
        <v>201</v>
      </c>
      <c r="C210" s="330"/>
      <c r="D210" s="330">
        <v>0</v>
      </c>
      <c r="E210" s="335"/>
    </row>
    <row r="211" ht="36" customHeight="1" spans="1:5">
      <c r="A211" s="456" t="s">
        <v>503</v>
      </c>
      <c r="B211" s="328" t="s">
        <v>504</v>
      </c>
      <c r="C211" s="330"/>
      <c r="D211" s="330"/>
      <c r="E211" s="335"/>
    </row>
    <row r="212" ht="36" customHeight="1" spans="1:5">
      <c r="A212" s="455" t="s">
        <v>505</v>
      </c>
      <c r="B212" s="325" t="s">
        <v>506</v>
      </c>
      <c r="C212" s="334">
        <f>SUM(C213:C217)</f>
        <v>0</v>
      </c>
      <c r="D212" s="334">
        <f>SUM(D213:D217)</f>
        <v>0</v>
      </c>
      <c r="E212" s="335"/>
    </row>
    <row r="213" ht="36" customHeight="1" spans="1:5">
      <c r="A213" s="456" t="s">
        <v>507</v>
      </c>
      <c r="B213" s="328" t="s">
        <v>183</v>
      </c>
      <c r="C213" s="330">
        <v>0</v>
      </c>
      <c r="D213" s="330">
        <v>0</v>
      </c>
      <c r="E213" s="335"/>
    </row>
    <row r="214" ht="36" customHeight="1" spans="1:5">
      <c r="A214" s="456" t="s">
        <v>508</v>
      </c>
      <c r="B214" s="328" t="s">
        <v>185</v>
      </c>
      <c r="C214" s="330">
        <v>0</v>
      </c>
      <c r="D214" s="330">
        <v>0</v>
      </c>
      <c r="E214" s="335"/>
    </row>
    <row r="215" ht="36" customHeight="1" spans="1:5">
      <c r="A215" s="456" t="s">
        <v>509</v>
      </c>
      <c r="B215" s="328" t="s">
        <v>187</v>
      </c>
      <c r="C215" s="330">
        <v>0</v>
      </c>
      <c r="D215" s="330">
        <v>0</v>
      </c>
      <c r="E215" s="335"/>
    </row>
    <row r="216" ht="36" customHeight="1" spans="1:5">
      <c r="A216" s="456" t="s">
        <v>510</v>
      </c>
      <c r="B216" s="328" t="s">
        <v>201</v>
      </c>
      <c r="C216" s="330">
        <v>0</v>
      </c>
      <c r="D216" s="330">
        <v>0</v>
      </c>
      <c r="E216" s="335"/>
    </row>
    <row r="217" ht="36" customHeight="1" spans="1:5">
      <c r="A217" s="456" t="s">
        <v>511</v>
      </c>
      <c r="B217" s="328" t="s">
        <v>512</v>
      </c>
      <c r="C217" s="330">
        <v>0</v>
      </c>
      <c r="D217" s="330">
        <v>0</v>
      </c>
      <c r="E217" s="335"/>
    </row>
    <row r="218" ht="36" customHeight="1" spans="1:5">
      <c r="A218" s="455" t="s">
        <v>513</v>
      </c>
      <c r="B218" s="325" t="s">
        <v>514</v>
      </c>
      <c r="C218" s="334">
        <f>SUM(C219:C223)</f>
        <v>891</v>
      </c>
      <c r="D218" s="334">
        <f>SUM(D219:D223)</f>
        <v>781</v>
      </c>
      <c r="E218" s="335">
        <f>(D218-C218)/C218</f>
        <v>-0.123</v>
      </c>
    </row>
    <row r="219" ht="36" customHeight="1" spans="1:5">
      <c r="A219" s="456" t="s">
        <v>515</v>
      </c>
      <c r="B219" s="328" t="s">
        <v>183</v>
      </c>
      <c r="C219" s="330">
        <v>301</v>
      </c>
      <c r="D219" s="330">
        <v>300</v>
      </c>
      <c r="E219" s="335">
        <f>(D219-C219)/C219</f>
        <v>-0.003</v>
      </c>
    </row>
    <row r="220" ht="36" customHeight="1" spans="1:5">
      <c r="A220" s="456" t="s">
        <v>516</v>
      </c>
      <c r="B220" s="328" t="s">
        <v>185</v>
      </c>
      <c r="C220" s="330"/>
      <c r="D220" s="330">
        <v>0</v>
      </c>
      <c r="E220" s="335"/>
    </row>
    <row r="221" ht="36" customHeight="1" spans="1:5">
      <c r="A221" s="456" t="s">
        <v>517</v>
      </c>
      <c r="B221" s="328" t="s">
        <v>187</v>
      </c>
      <c r="C221" s="330"/>
      <c r="D221" s="330">
        <v>0</v>
      </c>
      <c r="E221" s="335"/>
    </row>
    <row r="222" ht="36" customHeight="1" spans="1:5">
      <c r="A222" s="456" t="s">
        <v>518</v>
      </c>
      <c r="B222" s="328" t="s">
        <v>201</v>
      </c>
      <c r="C222" s="330">
        <v>85</v>
      </c>
      <c r="D222" s="330">
        <v>131</v>
      </c>
      <c r="E222" s="335">
        <f>(D222-C222)/C222</f>
        <v>0.541</v>
      </c>
    </row>
    <row r="223" ht="36" customHeight="1" spans="1:5">
      <c r="A223" s="456" t="s">
        <v>519</v>
      </c>
      <c r="B223" s="328" t="s">
        <v>520</v>
      </c>
      <c r="C223" s="330">
        <v>505</v>
      </c>
      <c r="D223" s="330">
        <v>350</v>
      </c>
      <c r="E223" s="335">
        <f>(D223-C223)/C223</f>
        <v>-0.307</v>
      </c>
    </row>
    <row r="224" ht="36" customHeight="1" spans="1:5">
      <c r="A224" s="455" t="s">
        <v>521</v>
      </c>
      <c r="B224" s="325" t="s">
        <v>522</v>
      </c>
      <c r="C224" s="334"/>
      <c r="D224" s="334"/>
      <c r="E224" s="335"/>
    </row>
    <row r="225" ht="36" customHeight="1" spans="1:5">
      <c r="A225" s="456" t="s">
        <v>523</v>
      </c>
      <c r="B225" s="328" t="s">
        <v>183</v>
      </c>
      <c r="C225" s="330"/>
      <c r="D225" s="330"/>
      <c r="E225" s="335"/>
    </row>
    <row r="226" ht="36" customHeight="1" spans="1:5">
      <c r="A226" s="456" t="s">
        <v>524</v>
      </c>
      <c r="B226" s="328" t="s">
        <v>185</v>
      </c>
      <c r="C226" s="330">
        <v>0</v>
      </c>
      <c r="D226" s="330">
        <v>0</v>
      </c>
      <c r="E226" s="335"/>
    </row>
    <row r="227" ht="36" customHeight="1" spans="1:5">
      <c r="A227" s="456" t="s">
        <v>525</v>
      </c>
      <c r="B227" s="328" t="s">
        <v>187</v>
      </c>
      <c r="C227" s="330"/>
      <c r="D227" s="330"/>
      <c r="E227" s="335"/>
    </row>
    <row r="228" ht="36" customHeight="1" spans="1:5">
      <c r="A228" s="456" t="s">
        <v>526</v>
      </c>
      <c r="B228" s="328" t="s">
        <v>527</v>
      </c>
      <c r="C228" s="330"/>
      <c r="D228" s="330"/>
      <c r="E228" s="335"/>
    </row>
    <row r="229" ht="36" customHeight="1" spans="1:5">
      <c r="A229" s="456" t="s">
        <v>528</v>
      </c>
      <c r="B229" s="328" t="s">
        <v>201</v>
      </c>
      <c r="C229" s="330">
        <v>0</v>
      </c>
      <c r="D229" s="330">
        <v>0</v>
      </c>
      <c r="E229" s="335"/>
    </row>
    <row r="230" ht="36" customHeight="1" spans="1:5">
      <c r="A230" s="456" t="s">
        <v>529</v>
      </c>
      <c r="B230" s="328" t="s">
        <v>530</v>
      </c>
      <c r="C230" s="330"/>
      <c r="D230" s="330"/>
      <c r="E230" s="335"/>
    </row>
    <row r="231" ht="36" customHeight="1" spans="1:5">
      <c r="A231" s="455" t="s">
        <v>531</v>
      </c>
      <c r="B231" s="325" t="s">
        <v>532</v>
      </c>
      <c r="C231" s="334">
        <f>SUM(C232:C245)</f>
        <v>4316</v>
      </c>
      <c r="D231" s="334">
        <f>SUM(D232:D245)</f>
        <v>4529</v>
      </c>
      <c r="E231" s="335">
        <f>(D231-C231)/C231</f>
        <v>0.049</v>
      </c>
    </row>
    <row r="232" ht="36" customHeight="1" spans="1:5">
      <c r="A232" s="456" t="s">
        <v>533</v>
      </c>
      <c r="B232" s="328" t="s">
        <v>183</v>
      </c>
      <c r="C232" s="330">
        <v>2684</v>
      </c>
      <c r="D232" s="330">
        <v>2928</v>
      </c>
      <c r="E232" s="335">
        <f>(D232-C232)/C232</f>
        <v>0.091</v>
      </c>
    </row>
    <row r="233" ht="36" customHeight="1" spans="1:5">
      <c r="A233" s="456" t="s">
        <v>534</v>
      </c>
      <c r="B233" s="328" t="s">
        <v>185</v>
      </c>
      <c r="C233" s="330">
        <v>483</v>
      </c>
      <c r="D233" s="330">
        <v>508</v>
      </c>
      <c r="E233" s="335">
        <f>(D233-C233)/C233</f>
        <v>0.052</v>
      </c>
    </row>
    <row r="234" ht="36" customHeight="1" spans="1:5">
      <c r="A234" s="456" t="s">
        <v>535</v>
      </c>
      <c r="B234" s="328" t="s">
        <v>187</v>
      </c>
      <c r="C234" s="330">
        <v>0</v>
      </c>
      <c r="D234" s="330"/>
      <c r="E234" s="335"/>
    </row>
    <row r="235" ht="36" customHeight="1" spans="1:5">
      <c r="A235" s="456" t="s">
        <v>536</v>
      </c>
      <c r="B235" s="328" t="s">
        <v>537</v>
      </c>
      <c r="C235" s="330">
        <v>172</v>
      </c>
      <c r="D235" s="330">
        <v>90</v>
      </c>
      <c r="E235" s="335">
        <f>(D235-C235)/C235</f>
        <v>-0.477</v>
      </c>
    </row>
    <row r="236" ht="36" customHeight="1" spans="1:5">
      <c r="A236" s="456" t="s">
        <v>538</v>
      </c>
      <c r="B236" s="328" t="s">
        <v>539</v>
      </c>
      <c r="C236" s="330">
        <v>102</v>
      </c>
      <c r="D236" s="330">
        <v>152</v>
      </c>
      <c r="E236" s="335">
        <f>(D236-C236)/C236</f>
        <v>0.49</v>
      </c>
    </row>
    <row r="237" ht="36" customHeight="1" spans="1:5">
      <c r="A237" s="456" t="s">
        <v>540</v>
      </c>
      <c r="B237" s="328" t="s">
        <v>284</v>
      </c>
      <c r="C237" s="330">
        <v>0</v>
      </c>
      <c r="D237" s="330"/>
      <c r="E237" s="335"/>
    </row>
    <row r="238" ht="36" customHeight="1" spans="1:5">
      <c r="A238" s="456" t="s">
        <v>541</v>
      </c>
      <c r="B238" s="328" t="s">
        <v>542</v>
      </c>
      <c r="C238" s="330">
        <v>0</v>
      </c>
      <c r="D238" s="330"/>
      <c r="E238" s="335"/>
    </row>
    <row r="239" ht="36" customHeight="1" spans="1:5">
      <c r="A239" s="456" t="s">
        <v>543</v>
      </c>
      <c r="B239" s="328" t="s">
        <v>544</v>
      </c>
      <c r="C239" s="330">
        <v>4</v>
      </c>
      <c r="D239" s="330">
        <v>3</v>
      </c>
      <c r="E239" s="335">
        <f>(D239-C239)/C239</f>
        <v>-0.25</v>
      </c>
    </row>
    <row r="240" ht="36" customHeight="1" spans="1:5">
      <c r="A240" s="456" t="s">
        <v>545</v>
      </c>
      <c r="B240" s="328" t="s">
        <v>546</v>
      </c>
      <c r="C240" s="330"/>
      <c r="D240" s="330">
        <v>0</v>
      </c>
      <c r="E240" s="335"/>
    </row>
    <row r="241" ht="36" customHeight="1" spans="1:5">
      <c r="A241" s="456" t="s">
        <v>547</v>
      </c>
      <c r="B241" s="328" t="s">
        <v>548</v>
      </c>
      <c r="C241" s="330">
        <v>6</v>
      </c>
      <c r="D241" s="330">
        <v>3</v>
      </c>
      <c r="E241" s="335">
        <f>(D241-C241)/C241</f>
        <v>-0.5</v>
      </c>
    </row>
    <row r="242" ht="36" customHeight="1" spans="1:5">
      <c r="A242" s="456" t="s">
        <v>549</v>
      </c>
      <c r="B242" s="328" t="s">
        <v>550</v>
      </c>
      <c r="C242" s="330">
        <v>10</v>
      </c>
      <c r="D242" s="330">
        <v>7</v>
      </c>
      <c r="E242" s="335">
        <f>(D242-C242)/C242</f>
        <v>-0.3</v>
      </c>
    </row>
    <row r="243" ht="36" customHeight="1" spans="1:5">
      <c r="A243" s="456" t="s">
        <v>551</v>
      </c>
      <c r="B243" s="328" t="s">
        <v>552</v>
      </c>
      <c r="C243" s="330">
        <v>221</v>
      </c>
      <c r="D243" s="330">
        <v>99</v>
      </c>
      <c r="E243" s="335">
        <f>(D243-C243)/C243</f>
        <v>-0.552</v>
      </c>
    </row>
    <row r="244" ht="36" customHeight="1" spans="1:5">
      <c r="A244" s="456" t="s">
        <v>553</v>
      </c>
      <c r="B244" s="328" t="s">
        <v>201</v>
      </c>
      <c r="C244" s="330">
        <v>612</v>
      </c>
      <c r="D244" s="330">
        <v>736</v>
      </c>
      <c r="E244" s="335">
        <f>(D244-C244)/C244</f>
        <v>0.203</v>
      </c>
    </row>
    <row r="245" ht="36" customHeight="1" spans="1:5">
      <c r="A245" s="456" t="s">
        <v>554</v>
      </c>
      <c r="B245" s="328" t="s">
        <v>555</v>
      </c>
      <c r="C245" s="330">
        <v>22</v>
      </c>
      <c r="D245" s="330">
        <v>3</v>
      </c>
      <c r="E245" s="335">
        <f>(D245-C245)/C245</f>
        <v>-0.864</v>
      </c>
    </row>
    <row r="246" ht="36" customHeight="1" spans="1:5">
      <c r="A246" s="455" t="s">
        <v>556</v>
      </c>
      <c r="B246" s="325" t="s">
        <v>557</v>
      </c>
      <c r="C246" s="330"/>
      <c r="D246" s="334">
        <v>188</v>
      </c>
      <c r="E246" s="335"/>
    </row>
    <row r="247" ht="36" customHeight="1" spans="1:5">
      <c r="A247" s="456" t="s">
        <v>558</v>
      </c>
      <c r="B247" s="328" t="s">
        <v>559</v>
      </c>
      <c r="C247" s="330"/>
      <c r="D247" s="330">
        <v>147</v>
      </c>
      <c r="E247" s="335"/>
    </row>
    <row r="248" ht="36" customHeight="1" spans="1:5">
      <c r="A248" s="456" t="s">
        <v>560</v>
      </c>
      <c r="B248" s="328" t="s">
        <v>561</v>
      </c>
      <c r="C248" s="330"/>
      <c r="D248" s="330">
        <v>40</v>
      </c>
      <c r="E248" s="335"/>
    </row>
    <row r="249" ht="36" customHeight="1" spans="1:5">
      <c r="A249" s="456" t="s">
        <v>562</v>
      </c>
      <c r="B249" s="328" t="s">
        <v>563</v>
      </c>
      <c r="C249" s="330"/>
      <c r="D249" s="330">
        <v>2</v>
      </c>
      <c r="E249" s="335"/>
    </row>
    <row r="250" ht="36" customHeight="1" spans="1:5">
      <c r="A250" s="455" t="s">
        <v>564</v>
      </c>
      <c r="B250" s="325" t="s">
        <v>565</v>
      </c>
      <c r="C250" s="334">
        <f>SUM(C251:C252)</f>
        <v>352</v>
      </c>
      <c r="D250" s="334">
        <f>SUM(D251:D252)</f>
        <v>17149</v>
      </c>
      <c r="E250" s="335">
        <f>(D250-C250)/C250</f>
        <v>47.719</v>
      </c>
    </row>
    <row r="251" ht="36" customHeight="1" spans="1:5">
      <c r="A251" s="456" t="s">
        <v>566</v>
      </c>
      <c r="B251" s="328" t="s">
        <v>567</v>
      </c>
      <c r="C251" s="330"/>
      <c r="D251" s="330"/>
      <c r="E251" s="335"/>
    </row>
    <row r="252" ht="36" customHeight="1" spans="1:5">
      <c r="A252" s="456" t="s">
        <v>568</v>
      </c>
      <c r="B252" s="328" t="s">
        <v>569</v>
      </c>
      <c r="C252" s="330">
        <v>352</v>
      </c>
      <c r="D252" s="330">
        <v>17149</v>
      </c>
      <c r="E252" s="335">
        <f>(D252-C252)/C252</f>
        <v>47.719</v>
      </c>
    </row>
    <row r="253" ht="36" customHeight="1" spans="1:5">
      <c r="A253" s="459" t="s">
        <v>570</v>
      </c>
      <c r="B253" s="460" t="s">
        <v>571</v>
      </c>
      <c r="C253" s="461"/>
      <c r="D253" s="461"/>
      <c r="E253" s="335"/>
    </row>
    <row r="254" ht="36" customHeight="1" spans="1:5">
      <c r="A254" s="455" t="s">
        <v>117</v>
      </c>
      <c r="B254" s="325" t="s">
        <v>118</v>
      </c>
      <c r="C254" s="334"/>
      <c r="D254" s="334"/>
      <c r="E254" s="335"/>
    </row>
    <row r="255" ht="36" customHeight="1" spans="1:5">
      <c r="A255" s="455" t="s">
        <v>572</v>
      </c>
      <c r="B255" s="325" t="s">
        <v>573</v>
      </c>
      <c r="C255" s="334">
        <v>0</v>
      </c>
      <c r="D255" s="334">
        <v>0</v>
      </c>
      <c r="E255" s="335"/>
    </row>
    <row r="256" ht="36" customHeight="1" spans="1:5">
      <c r="A256" s="455" t="s">
        <v>574</v>
      </c>
      <c r="B256" s="325" t="s">
        <v>575</v>
      </c>
      <c r="C256" s="334">
        <v>0</v>
      </c>
      <c r="D256" s="334">
        <v>0</v>
      </c>
      <c r="E256" s="335"/>
    </row>
    <row r="257" ht="36" customHeight="1" spans="1:5">
      <c r="A257" s="455" t="s">
        <v>119</v>
      </c>
      <c r="B257" s="325" t="s">
        <v>120</v>
      </c>
      <c r="C257" s="334">
        <f>C258+C260+C262+C264+C274</f>
        <v>379</v>
      </c>
      <c r="D257" s="334">
        <f>D258+D260+D262+D264+D274</f>
        <v>479</v>
      </c>
      <c r="E257" s="335">
        <f>(D257-C257)/C257</f>
        <v>0.264</v>
      </c>
    </row>
    <row r="258" ht="36" customHeight="1" spans="1:5">
      <c r="A258" s="462" t="s">
        <v>576</v>
      </c>
      <c r="B258" s="325" t="s">
        <v>577</v>
      </c>
      <c r="C258" s="334">
        <f t="shared" ref="C258:C262" si="4">C259</f>
        <v>0</v>
      </c>
      <c r="D258" s="334">
        <f t="shared" ref="D258:D262" si="5">D259</f>
        <v>0</v>
      </c>
      <c r="E258" s="335"/>
    </row>
    <row r="259" ht="36" customHeight="1" spans="1:5">
      <c r="A259" s="463" t="s">
        <v>578</v>
      </c>
      <c r="B259" s="328" t="s">
        <v>579</v>
      </c>
      <c r="C259" s="330">
        <v>0</v>
      </c>
      <c r="D259" s="330">
        <v>0</v>
      </c>
      <c r="E259" s="335"/>
    </row>
    <row r="260" ht="36" customHeight="1" spans="1:5">
      <c r="A260" s="462" t="s">
        <v>580</v>
      </c>
      <c r="B260" s="325" t="s">
        <v>581</v>
      </c>
      <c r="C260" s="334">
        <f t="shared" si="4"/>
        <v>0</v>
      </c>
      <c r="D260" s="334">
        <f t="shared" si="5"/>
        <v>0</v>
      </c>
      <c r="E260" s="335"/>
    </row>
    <row r="261" ht="36" customHeight="1" spans="1:5">
      <c r="A261" s="463" t="s">
        <v>582</v>
      </c>
      <c r="B261" s="328" t="s">
        <v>583</v>
      </c>
      <c r="C261" s="330">
        <v>0</v>
      </c>
      <c r="D261" s="330">
        <v>0</v>
      </c>
      <c r="E261" s="335"/>
    </row>
    <row r="262" ht="36" customHeight="1" spans="1:5">
      <c r="A262" s="462" t="s">
        <v>584</v>
      </c>
      <c r="B262" s="325" t="s">
        <v>585</v>
      </c>
      <c r="C262" s="334">
        <f t="shared" si="4"/>
        <v>0</v>
      </c>
      <c r="D262" s="334">
        <f t="shared" si="5"/>
        <v>0</v>
      </c>
      <c r="E262" s="335"/>
    </row>
    <row r="263" ht="36" customHeight="1" spans="1:5">
      <c r="A263" s="463" t="s">
        <v>586</v>
      </c>
      <c r="B263" s="328" t="s">
        <v>587</v>
      </c>
      <c r="C263" s="330">
        <v>0</v>
      </c>
      <c r="D263" s="330">
        <v>0</v>
      </c>
      <c r="E263" s="335"/>
    </row>
    <row r="264" ht="36" customHeight="1" spans="1:5">
      <c r="A264" s="455" t="s">
        <v>588</v>
      </c>
      <c r="B264" s="325" t="s">
        <v>589</v>
      </c>
      <c r="C264" s="334">
        <f>SUM(C265:C273)</f>
        <v>375</v>
      </c>
      <c r="D264" s="334">
        <f>SUM(D265:D273)</f>
        <v>479</v>
      </c>
      <c r="E264" s="335">
        <f>(D264-C264)/C264</f>
        <v>0.277</v>
      </c>
    </row>
    <row r="265" ht="36" customHeight="1" spans="1:5">
      <c r="A265" s="456" t="s">
        <v>590</v>
      </c>
      <c r="B265" s="328" t="s">
        <v>591</v>
      </c>
      <c r="C265" s="330">
        <v>181</v>
      </c>
      <c r="D265" s="330">
        <v>296</v>
      </c>
      <c r="E265" s="335">
        <f>(D265-C265)/C265</f>
        <v>0.635</v>
      </c>
    </row>
    <row r="266" ht="36" customHeight="1" spans="1:5">
      <c r="A266" s="456" t="s">
        <v>592</v>
      </c>
      <c r="B266" s="328" t="s">
        <v>593</v>
      </c>
      <c r="C266" s="330">
        <v>0</v>
      </c>
      <c r="D266" s="330">
        <v>0</v>
      </c>
      <c r="E266" s="335"/>
    </row>
    <row r="267" ht="36" customHeight="1" spans="1:5">
      <c r="A267" s="456" t="s">
        <v>594</v>
      </c>
      <c r="B267" s="328" t="s">
        <v>595</v>
      </c>
      <c r="C267" s="330">
        <v>0</v>
      </c>
      <c r="D267" s="330"/>
      <c r="E267" s="335"/>
    </row>
    <row r="268" ht="36" customHeight="1" spans="1:5">
      <c r="A268" s="456" t="s">
        <v>596</v>
      </c>
      <c r="B268" s="328" t="s">
        <v>597</v>
      </c>
      <c r="C268" s="330">
        <v>0</v>
      </c>
      <c r="D268" s="330">
        <v>0</v>
      </c>
      <c r="E268" s="335"/>
    </row>
    <row r="269" ht="36" customHeight="1" spans="1:5">
      <c r="A269" s="456" t="s">
        <v>598</v>
      </c>
      <c r="B269" s="328" t="s">
        <v>599</v>
      </c>
      <c r="C269" s="330"/>
      <c r="D269" s="330">
        <v>0</v>
      </c>
      <c r="E269" s="335"/>
    </row>
    <row r="270" ht="36" customHeight="1" spans="1:5">
      <c r="A270" s="456" t="s">
        <v>600</v>
      </c>
      <c r="B270" s="328" t="s">
        <v>601</v>
      </c>
      <c r="C270" s="330">
        <v>0</v>
      </c>
      <c r="D270" s="330">
        <v>0</v>
      </c>
      <c r="E270" s="335"/>
    </row>
    <row r="271" ht="36" customHeight="1" spans="1:5">
      <c r="A271" s="456" t="s">
        <v>602</v>
      </c>
      <c r="B271" s="328" t="s">
        <v>603</v>
      </c>
      <c r="C271" s="330">
        <v>108</v>
      </c>
      <c r="D271" s="330">
        <v>108</v>
      </c>
      <c r="E271" s="335">
        <f>(D271-C271)/C271</f>
        <v>0</v>
      </c>
    </row>
    <row r="272" ht="36" customHeight="1" spans="1:5">
      <c r="A272" s="456" t="s">
        <v>604</v>
      </c>
      <c r="B272" s="328" t="s">
        <v>605</v>
      </c>
      <c r="C272" s="330">
        <v>0</v>
      </c>
      <c r="D272" s="330">
        <v>0</v>
      </c>
      <c r="E272" s="335"/>
    </row>
    <row r="273" ht="36" customHeight="1" spans="1:5">
      <c r="A273" s="456" t="s">
        <v>606</v>
      </c>
      <c r="B273" s="328" t="s">
        <v>607</v>
      </c>
      <c r="C273" s="330">
        <v>86</v>
      </c>
      <c r="D273" s="330">
        <v>75</v>
      </c>
      <c r="E273" s="335">
        <f>(D273-C273)/C273</f>
        <v>-0.128</v>
      </c>
    </row>
    <row r="274" ht="36" customHeight="1" spans="1:5">
      <c r="A274" s="455" t="s">
        <v>608</v>
      </c>
      <c r="B274" s="325" t="s">
        <v>609</v>
      </c>
      <c r="C274" s="334">
        <f>C275</f>
        <v>4</v>
      </c>
      <c r="D274" s="334"/>
      <c r="E274" s="335">
        <f>(D274-C274)/C274</f>
        <v>-1</v>
      </c>
    </row>
    <row r="275" ht="36" customHeight="1" spans="1:5">
      <c r="A275" s="463" t="s">
        <v>610</v>
      </c>
      <c r="B275" s="328" t="s">
        <v>611</v>
      </c>
      <c r="C275" s="330">
        <v>4</v>
      </c>
      <c r="D275" s="330"/>
      <c r="E275" s="335">
        <f>(D275-C275)/C275</f>
        <v>-1</v>
      </c>
    </row>
    <row r="276" ht="36" customHeight="1" spans="1:5">
      <c r="A276" s="459" t="s">
        <v>612</v>
      </c>
      <c r="B276" s="460" t="s">
        <v>571</v>
      </c>
      <c r="C276" s="461"/>
      <c r="D276" s="461"/>
      <c r="E276" s="335"/>
    </row>
    <row r="277" ht="36" customHeight="1" spans="1:5">
      <c r="A277" s="455" t="s">
        <v>121</v>
      </c>
      <c r="B277" s="325" t="s">
        <v>122</v>
      </c>
      <c r="C277" s="334">
        <f>C281+C292+C299+C307+C316+C332+C342+C352+C360+C366</f>
        <v>41140</v>
      </c>
      <c r="D277" s="334">
        <f>D281+D292+D299+D307+D316+D332+D342+D352+D360+D366</f>
        <v>40832</v>
      </c>
      <c r="E277" s="335">
        <f>(D277-C277)/C277</f>
        <v>-0.007</v>
      </c>
    </row>
    <row r="278" ht="36" customHeight="1" spans="1:5">
      <c r="A278" s="455" t="s">
        <v>613</v>
      </c>
      <c r="B278" s="325" t="s">
        <v>614</v>
      </c>
      <c r="C278" s="334"/>
      <c r="D278" s="334"/>
      <c r="E278" s="335"/>
    </row>
    <row r="279" ht="36" customHeight="1" spans="1:5">
      <c r="A279" s="456" t="s">
        <v>615</v>
      </c>
      <c r="B279" s="328" t="s">
        <v>616</v>
      </c>
      <c r="C279" s="330"/>
      <c r="D279" s="330"/>
      <c r="E279" s="335"/>
    </row>
    <row r="280" ht="36" customHeight="1" spans="1:5">
      <c r="A280" s="456" t="s">
        <v>617</v>
      </c>
      <c r="B280" s="328" t="s">
        <v>618</v>
      </c>
      <c r="C280" s="330"/>
      <c r="D280" s="330"/>
      <c r="E280" s="335"/>
    </row>
    <row r="281" ht="36" customHeight="1" spans="1:5">
      <c r="A281" s="455" t="s">
        <v>619</v>
      </c>
      <c r="B281" s="325" t="s">
        <v>620</v>
      </c>
      <c r="C281" s="334">
        <f>SUM(C282:C291)</f>
        <v>40118</v>
      </c>
      <c r="D281" s="334">
        <f>SUM(D282:D291)</f>
        <v>39819</v>
      </c>
      <c r="E281" s="335">
        <f>(D281-C281)/C281</f>
        <v>-0.007</v>
      </c>
    </row>
    <row r="282" ht="36" customHeight="1" spans="1:5">
      <c r="A282" s="456" t="s">
        <v>621</v>
      </c>
      <c r="B282" s="328" t="s">
        <v>183</v>
      </c>
      <c r="C282" s="330">
        <v>21041</v>
      </c>
      <c r="D282" s="330">
        <v>22370</v>
      </c>
      <c r="E282" s="335">
        <f>(D282-C282)/C282</f>
        <v>0.063</v>
      </c>
    </row>
    <row r="283" ht="36" customHeight="1" spans="1:5">
      <c r="A283" s="456" t="s">
        <v>622</v>
      </c>
      <c r="B283" s="328" t="s">
        <v>185</v>
      </c>
      <c r="C283" s="330">
        <v>1437</v>
      </c>
      <c r="D283" s="330">
        <v>13540</v>
      </c>
      <c r="E283" s="335">
        <f>(D283-C283)/C283</f>
        <v>8.422</v>
      </c>
    </row>
    <row r="284" ht="36" customHeight="1" spans="1:5">
      <c r="A284" s="456" t="s">
        <v>623</v>
      </c>
      <c r="B284" s="328" t="s">
        <v>187</v>
      </c>
      <c r="C284" s="330">
        <v>0</v>
      </c>
      <c r="D284" s="330">
        <v>0</v>
      </c>
      <c r="E284" s="335"/>
    </row>
    <row r="285" ht="36" customHeight="1" spans="1:5">
      <c r="A285" s="456" t="s">
        <v>624</v>
      </c>
      <c r="B285" s="328" t="s">
        <v>284</v>
      </c>
      <c r="C285" s="330">
        <v>0</v>
      </c>
      <c r="D285" s="330"/>
      <c r="E285" s="335"/>
    </row>
    <row r="286" ht="36" customHeight="1" spans="1:5">
      <c r="A286" s="456" t="s">
        <v>625</v>
      </c>
      <c r="B286" s="328" t="s">
        <v>626</v>
      </c>
      <c r="C286" s="330">
        <v>17640</v>
      </c>
      <c r="D286" s="330">
        <v>3909</v>
      </c>
      <c r="E286" s="335">
        <f>(D286-C286)/C286</f>
        <v>-0.778</v>
      </c>
    </row>
    <row r="287" ht="36" customHeight="1" spans="1:5">
      <c r="A287" s="456" t="s">
        <v>627</v>
      </c>
      <c r="B287" s="328" t="s">
        <v>628</v>
      </c>
      <c r="C287" s="330">
        <v>0</v>
      </c>
      <c r="D287" s="330">
        <v>0</v>
      </c>
      <c r="E287" s="335"/>
    </row>
    <row r="288" ht="36" customHeight="1" spans="1:5">
      <c r="A288" s="456" t="s">
        <v>629</v>
      </c>
      <c r="B288" s="328" t="s">
        <v>630</v>
      </c>
      <c r="C288" s="330">
        <v>0</v>
      </c>
      <c r="D288" s="330"/>
      <c r="E288" s="335"/>
    </row>
    <row r="289" ht="36" customHeight="1" spans="1:5">
      <c r="A289" s="456" t="s">
        <v>631</v>
      </c>
      <c r="B289" s="328" t="s">
        <v>632</v>
      </c>
      <c r="C289" s="330">
        <v>0</v>
      </c>
      <c r="D289" s="330"/>
      <c r="E289" s="335"/>
    </row>
    <row r="290" ht="36" customHeight="1" spans="1:5">
      <c r="A290" s="456" t="s">
        <v>633</v>
      </c>
      <c r="B290" s="328" t="s">
        <v>201</v>
      </c>
      <c r="C290" s="330">
        <v>0</v>
      </c>
      <c r="D290" s="330"/>
      <c r="E290" s="335"/>
    </row>
    <row r="291" ht="36" customHeight="1" spans="1:5">
      <c r="A291" s="456" t="s">
        <v>634</v>
      </c>
      <c r="B291" s="328" t="s">
        <v>635</v>
      </c>
      <c r="C291" s="330"/>
      <c r="D291" s="330"/>
      <c r="E291" s="335"/>
    </row>
    <row r="292" ht="36" customHeight="1" spans="1:5">
      <c r="A292" s="455" t="s">
        <v>636</v>
      </c>
      <c r="B292" s="325" t="s">
        <v>637</v>
      </c>
      <c r="C292" s="334"/>
      <c r="D292" s="334"/>
      <c r="E292" s="335"/>
    </row>
    <row r="293" ht="36" customHeight="1" spans="1:5">
      <c r="A293" s="456" t="s">
        <v>638</v>
      </c>
      <c r="B293" s="328" t="s">
        <v>183</v>
      </c>
      <c r="C293" s="330"/>
      <c r="D293" s="330"/>
      <c r="E293" s="335"/>
    </row>
    <row r="294" ht="36" customHeight="1" spans="1:5">
      <c r="A294" s="456" t="s">
        <v>639</v>
      </c>
      <c r="B294" s="328" t="s">
        <v>185</v>
      </c>
      <c r="C294" s="330">
        <v>0</v>
      </c>
      <c r="D294" s="330">
        <v>0</v>
      </c>
      <c r="E294" s="335"/>
    </row>
    <row r="295" ht="36" customHeight="1" spans="1:5">
      <c r="A295" s="456" t="s">
        <v>640</v>
      </c>
      <c r="B295" s="328" t="s">
        <v>187</v>
      </c>
      <c r="C295" s="330">
        <v>0</v>
      </c>
      <c r="D295" s="330">
        <v>0</v>
      </c>
      <c r="E295" s="335"/>
    </row>
    <row r="296" ht="36" customHeight="1" spans="1:5">
      <c r="A296" s="456" t="s">
        <v>641</v>
      </c>
      <c r="B296" s="328" t="s">
        <v>642</v>
      </c>
      <c r="C296" s="330"/>
      <c r="D296" s="330"/>
      <c r="E296" s="335"/>
    </row>
    <row r="297" ht="36" customHeight="1" spans="1:5">
      <c r="A297" s="456" t="s">
        <v>643</v>
      </c>
      <c r="B297" s="328" t="s">
        <v>201</v>
      </c>
      <c r="C297" s="330"/>
      <c r="D297" s="330"/>
      <c r="E297" s="335"/>
    </row>
    <row r="298" ht="36" customHeight="1" spans="1:5">
      <c r="A298" s="456" t="s">
        <v>644</v>
      </c>
      <c r="B298" s="328" t="s">
        <v>645</v>
      </c>
      <c r="C298" s="330"/>
      <c r="D298" s="330"/>
      <c r="E298" s="335"/>
    </row>
    <row r="299" ht="36" customHeight="1" spans="1:5">
      <c r="A299" s="455" t="s">
        <v>646</v>
      </c>
      <c r="B299" s="325" t="s">
        <v>647</v>
      </c>
      <c r="C299" s="334"/>
      <c r="D299" s="334"/>
      <c r="E299" s="335"/>
    </row>
    <row r="300" ht="36" customHeight="1" spans="1:5">
      <c r="A300" s="456" t="s">
        <v>648</v>
      </c>
      <c r="B300" s="328" t="s">
        <v>183</v>
      </c>
      <c r="C300" s="330"/>
      <c r="D300" s="330"/>
      <c r="E300" s="335"/>
    </row>
    <row r="301" ht="36" customHeight="1" spans="1:5">
      <c r="A301" s="456" t="s">
        <v>649</v>
      </c>
      <c r="B301" s="328" t="s">
        <v>185</v>
      </c>
      <c r="C301" s="330"/>
      <c r="D301" s="330"/>
      <c r="E301" s="335"/>
    </row>
    <row r="302" ht="36" customHeight="1" spans="1:5">
      <c r="A302" s="456" t="s">
        <v>650</v>
      </c>
      <c r="B302" s="328" t="s">
        <v>187</v>
      </c>
      <c r="C302" s="330"/>
      <c r="D302" s="330"/>
      <c r="E302" s="335"/>
    </row>
    <row r="303" ht="36" customHeight="1" spans="1:5">
      <c r="A303" s="456" t="s">
        <v>651</v>
      </c>
      <c r="B303" s="328" t="s">
        <v>652</v>
      </c>
      <c r="C303" s="330"/>
      <c r="D303" s="330"/>
      <c r="E303" s="335"/>
    </row>
    <row r="304" ht="36" customHeight="1" spans="1:5">
      <c r="A304" s="456" t="s">
        <v>653</v>
      </c>
      <c r="B304" s="328" t="s">
        <v>654</v>
      </c>
      <c r="C304" s="330"/>
      <c r="D304" s="330"/>
      <c r="E304" s="335"/>
    </row>
    <row r="305" ht="36" customHeight="1" spans="1:5">
      <c r="A305" s="456" t="s">
        <v>655</v>
      </c>
      <c r="B305" s="328" t="s">
        <v>201</v>
      </c>
      <c r="C305" s="330"/>
      <c r="D305" s="330"/>
      <c r="E305" s="335"/>
    </row>
    <row r="306" ht="36" customHeight="1" spans="1:5">
      <c r="A306" s="456" t="s">
        <v>656</v>
      </c>
      <c r="B306" s="328" t="s">
        <v>657</v>
      </c>
      <c r="C306" s="330"/>
      <c r="D306" s="330"/>
      <c r="E306" s="335"/>
    </row>
    <row r="307" ht="36" customHeight="1" spans="1:5">
      <c r="A307" s="455" t="s">
        <v>658</v>
      </c>
      <c r="B307" s="325" t="s">
        <v>659</v>
      </c>
      <c r="C307" s="334"/>
      <c r="D307" s="334"/>
      <c r="E307" s="335"/>
    </row>
    <row r="308" ht="36" customHeight="1" spans="1:5">
      <c r="A308" s="456" t="s">
        <v>660</v>
      </c>
      <c r="B308" s="328" t="s">
        <v>183</v>
      </c>
      <c r="C308" s="330"/>
      <c r="D308" s="330"/>
      <c r="E308" s="335"/>
    </row>
    <row r="309" ht="36" customHeight="1" spans="1:5">
      <c r="A309" s="456" t="s">
        <v>661</v>
      </c>
      <c r="B309" s="328" t="s">
        <v>185</v>
      </c>
      <c r="C309" s="330"/>
      <c r="D309" s="330"/>
      <c r="E309" s="335"/>
    </row>
    <row r="310" ht="36" customHeight="1" spans="1:5">
      <c r="A310" s="456" t="s">
        <v>662</v>
      </c>
      <c r="B310" s="328" t="s">
        <v>187</v>
      </c>
      <c r="C310" s="330">
        <v>0</v>
      </c>
      <c r="D310" s="330">
        <v>0</v>
      </c>
      <c r="E310" s="335"/>
    </row>
    <row r="311" ht="36" customHeight="1" spans="1:5">
      <c r="A311" s="456" t="s">
        <v>663</v>
      </c>
      <c r="B311" s="328" t="s">
        <v>664</v>
      </c>
      <c r="C311" s="330"/>
      <c r="D311" s="330"/>
      <c r="E311" s="335"/>
    </row>
    <row r="312" ht="36" customHeight="1" spans="1:5">
      <c r="A312" s="456" t="s">
        <v>665</v>
      </c>
      <c r="B312" s="328" t="s">
        <v>666</v>
      </c>
      <c r="C312" s="330"/>
      <c r="D312" s="330"/>
      <c r="E312" s="335"/>
    </row>
    <row r="313" ht="36" customHeight="1" spans="1:5">
      <c r="A313" s="456" t="s">
        <v>667</v>
      </c>
      <c r="B313" s="328" t="s">
        <v>668</v>
      </c>
      <c r="C313" s="330"/>
      <c r="D313" s="330"/>
      <c r="E313" s="335"/>
    </row>
    <row r="314" ht="36" customHeight="1" spans="1:5">
      <c r="A314" s="456" t="s">
        <v>669</v>
      </c>
      <c r="B314" s="328" t="s">
        <v>201</v>
      </c>
      <c r="C314" s="330"/>
      <c r="D314" s="330"/>
      <c r="E314" s="335"/>
    </row>
    <row r="315" ht="36" customHeight="1" spans="1:5">
      <c r="A315" s="456" t="s">
        <v>670</v>
      </c>
      <c r="B315" s="328" t="s">
        <v>671</v>
      </c>
      <c r="C315" s="330"/>
      <c r="D315" s="330"/>
      <c r="E315" s="335"/>
    </row>
    <row r="316" ht="36" customHeight="1" spans="1:5">
      <c r="A316" s="455" t="s">
        <v>672</v>
      </c>
      <c r="B316" s="325" t="s">
        <v>673</v>
      </c>
      <c r="C316" s="334">
        <f>SUM(C317:C331)</f>
        <v>1022</v>
      </c>
      <c r="D316" s="334">
        <f>SUM(D317:D331)</f>
        <v>1013</v>
      </c>
      <c r="E316" s="335">
        <f>(D316-C316)/C316</f>
        <v>-0.009</v>
      </c>
    </row>
    <row r="317" ht="36" customHeight="1" spans="1:5">
      <c r="A317" s="456" t="s">
        <v>674</v>
      </c>
      <c r="B317" s="328" t="s">
        <v>183</v>
      </c>
      <c r="C317" s="330">
        <v>413</v>
      </c>
      <c r="D317" s="330">
        <v>555</v>
      </c>
      <c r="E317" s="335">
        <f>(D317-C317)/C317</f>
        <v>0.344</v>
      </c>
    </row>
    <row r="318" ht="36" customHeight="1" spans="1:5">
      <c r="A318" s="456" t="s">
        <v>675</v>
      </c>
      <c r="B318" s="328" t="s">
        <v>185</v>
      </c>
      <c r="C318" s="330">
        <v>120</v>
      </c>
      <c r="D318" s="330">
        <v>60</v>
      </c>
      <c r="E318" s="335">
        <f>(D318-C318)/C318</f>
        <v>-0.5</v>
      </c>
    </row>
    <row r="319" ht="36" customHeight="1" spans="1:5">
      <c r="A319" s="456" t="s">
        <v>676</v>
      </c>
      <c r="B319" s="328" t="s">
        <v>187</v>
      </c>
      <c r="C319" s="330">
        <v>0</v>
      </c>
      <c r="D319" s="330">
        <v>0</v>
      </c>
      <c r="E319" s="335"/>
    </row>
    <row r="320" ht="36" customHeight="1" spans="1:5">
      <c r="A320" s="456" t="s">
        <v>677</v>
      </c>
      <c r="B320" s="328" t="s">
        <v>678</v>
      </c>
      <c r="C320" s="330">
        <v>100</v>
      </c>
      <c r="D320" s="330">
        <v>70</v>
      </c>
      <c r="E320" s="335">
        <f>(D320-C320)/C320</f>
        <v>-0.3</v>
      </c>
    </row>
    <row r="321" ht="36" customHeight="1" spans="1:5">
      <c r="A321" s="464" t="s">
        <v>679</v>
      </c>
      <c r="B321" s="328" t="s">
        <v>680</v>
      </c>
      <c r="C321" s="330">
        <v>40</v>
      </c>
      <c r="D321" s="330">
        <v>30</v>
      </c>
      <c r="E321" s="335">
        <f>(D321-C321)/C321</f>
        <v>-0.25</v>
      </c>
    </row>
    <row r="322" ht="36" customHeight="1" spans="1:5">
      <c r="A322" s="464" t="s">
        <v>681</v>
      </c>
      <c r="B322" s="328" t="s">
        <v>682</v>
      </c>
      <c r="C322" s="330">
        <v>0</v>
      </c>
      <c r="D322" s="330"/>
      <c r="E322" s="335"/>
    </row>
    <row r="323" ht="36" customHeight="1" spans="1:5">
      <c r="A323" s="464" t="s">
        <v>683</v>
      </c>
      <c r="B323" s="328" t="s">
        <v>684</v>
      </c>
      <c r="C323" s="330">
        <v>92</v>
      </c>
      <c r="D323" s="330">
        <v>30</v>
      </c>
      <c r="E323" s="335">
        <f>(D323-C323)/C323</f>
        <v>-0.674</v>
      </c>
    </row>
    <row r="324" ht="36" customHeight="1" spans="1:5">
      <c r="A324" s="464" t="s">
        <v>685</v>
      </c>
      <c r="B324" s="328" t="s">
        <v>686</v>
      </c>
      <c r="C324" s="330">
        <v>0</v>
      </c>
      <c r="D324" s="330"/>
      <c r="E324" s="335"/>
    </row>
    <row r="325" ht="36" customHeight="1" spans="1:5">
      <c r="A325" s="464" t="s">
        <v>687</v>
      </c>
      <c r="B325" s="328" t="s">
        <v>688</v>
      </c>
      <c r="C325" s="330"/>
      <c r="D325" s="330">
        <v>0</v>
      </c>
      <c r="E325" s="335"/>
    </row>
    <row r="326" ht="36" customHeight="1" spans="1:5">
      <c r="A326" s="456" t="s">
        <v>689</v>
      </c>
      <c r="B326" s="328" t="s">
        <v>690</v>
      </c>
      <c r="C326" s="330">
        <v>8</v>
      </c>
      <c r="D326" s="330"/>
      <c r="E326" s="335">
        <f>(D326-C326)/C326</f>
        <v>-1</v>
      </c>
    </row>
    <row r="327" ht="36" customHeight="1" spans="1:5">
      <c r="A327" s="456" t="s">
        <v>691</v>
      </c>
      <c r="B327" s="328" t="s">
        <v>692</v>
      </c>
      <c r="C327" s="330">
        <v>0</v>
      </c>
      <c r="D327" s="330">
        <v>0</v>
      </c>
      <c r="E327" s="335"/>
    </row>
    <row r="328" ht="36" customHeight="1" spans="1:5">
      <c r="A328" s="456" t="s">
        <v>693</v>
      </c>
      <c r="B328" s="328" t="s">
        <v>694</v>
      </c>
      <c r="C328" s="330">
        <v>0</v>
      </c>
      <c r="D328" s="330"/>
      <c r="E328" s="335"/>
    </row>
    <row r="329" ht="36" customHeight="1" spans="1:5">
      <c r="A329" s="456" t="s">
        <v>695</v>
      </c>
      <c r="B329" s="328" t="s">
        <v>284</v>
      </c>
      <c r="C329" s="330">
        <v>0</v>
      </c>
      <c r="D329" s="330"/>
      <c r="E329" s="335"/>
    </row>
    <row r="330" ht="36" customHeight="1" spans="1:5">
      <c r="A330" s="456" t="s">
        <v>696</v>
      </c>
      <c r="B330" s="328" t="s">
        <v>201</v>
      </c>
      <c r="C330" s="330"/>
      <c r="D330" s="330"/>
      <c r="E330" s="335"/>
    </row>
    <row r="331" ht="36" customHeight="1" spans="1:5">
      <c r="A331" s="456" t="s">
        <v>697</v>
      </c>
      <c r="B331" s="328" t="s">
        <v>698</v>
      </c>
      <c r="C331" s="330">
        <v>249</v>
      </c>
      <c r="D331" s="330">
        <v>268</v>
      </c>
      <c r="E331" s="335">
        <f>(D331-C331)/C331</f>
        <v>0.076</v>
      </c>
    </row>
    <row r="332" ht="36" customHeight="1" spans="1:5">
      <c r="A332" s="455" t="s">
        <v>699</v>
      </c>
      <c r="B332" s="325" t="s">
        <v>700</v>
      </c>
      <c r="C332" s="334"/>
      <c r="D332" s="334"/>
      <c r="E332" s="335"/>
    </row>
    <row r="333" ht="36" customHeight="1" spans="1:5">
      <c r="A333" s="456" t="s">
        <v>701</v>
      </c>
      <c r="B333" s="328" t="s">
        <v>183</v>
      </c>
      <c r="C333" s="330"/>
      <c r="D333" s="330"/>
      <c r="E333" s="335"/>
    </row>
    <row r="334" ht="36" customHeight="1" spans="1:5">
      <c r="A334" s="456" t="s">
        <v>702</v>
      </c>
      <c r="B334" s="328" t="s">
        <v>185</v>
      </c>
      <c r="C334" s="330">
        <v>0</v>
      </c>
      <c r="D334" s="330">
        <v>0</v>
      </c>
      <c r="E334" s="335"/>
    </row>
    <row r="335" ht="36" customHeight="1" spans="1:5">
      <c r="A335" s="456" t="s">
        <v>703</v>
      </c>
      <c r="B335" s="328" t="s">
        <v>187</v>
      </c>
      <c r="C335" s="330">
        <v>0</v>
      </c>
      <c r="D335" s="330">
        <v>0</v>
      </c>
      <c r="E335" s="335"/>
    </row>
    <row r="336" ht="36" customHeight="1" spans="1:5">
      <c r="A336" s="456" t="s">
        <v>704</v>
      </c>
      <c r="B336" s="328" t="s">
        <v>705</v>
      </c>
      <c r="C336" s="330"/>
      <c r="D336" s="330"/>
      <c r="E336" s="335"/>
    </row>
    <row r="337" ht="36" customHeight="1" spans="1:5">
      <c r="A337" s="456" t="s">
        <v>706</v>
      </c>
      <c r="B337" s="328" t="s">
        <v>707</v>
      </c>
      <c r="C337" s="330"/>
      <c r="D337" s="330"/>
      <c r="E337" s="335"/>
    </row>
    <row r="338" ht="36" customHeight="1" spans="1:5">
      <c r="A338" s="456" t="s">
        <v>708</v>
      </c>
      <c r="B338" s="328" t="s">
        <v>709</v>
      </c>
      <c r="C338" s="330"/>
      <c r="D338" s="330"/>
      <c r="E338" s="335"/>
    </row>
    <row r="339" ht="36" customHeight="1" spans="1:5">
      <c r="A339" s="456" t="s">
        <v>710</v>
      </c>
      <c r="B339" s="328" t="s">
        <v>284</v>
      </c>
      <c r="C339" s="330"/>
      <c r="D339" s="330"/>
      <c r="E339" s="335"/>
    </row>
    <row r="340" ht="36" customHeight="1" spans="1:5">
      <c r="A340" s="456" t="s">
        <v>711</v>
      </c>
      <c r="B340" s="328" t="s">
        <v>201</v>
      </c>
      <c r="C340" s="330">
        <v>0</v>
      </c>
      <c r="D340" s="330">
        <v>0</v>
      </c>
      <c r="E340" s="335"/>
    </row>
    <row r="341" ht="36" customHeight="1" spans="1:5">
      <c r="A341" s="456" t="s">
        <v>712</v>
      </c>
      <c r="B341" s="328" t="s">
        <v>713</v>
      </c>
      <c r="C341" s="330"/>
      <c r="D341" s="330"/>
      <c r="E341" s="335"/>
    </row>
    <row r="342" ht="36" customHeight="1" spans="1:5">
      <c r="A342" s="455" t="s">
        <v>714</v>
      </c>
      <c r="B342" s="325" t="s">
        <v>715</v>
      </c>
      <c r="C342" s="334"/>
      <c r="D342" s="334"/>
      <c r="E342" s="335"/>
    </row>
    <row r="343" ht="36" customHeight="1" spans="1:5">
      <c r="A343" s="456" t="s">
        <v>716</v>
      </c>
      <c r="B343" s="328" t="s">
        <v>183</v>
      </c>
      <c r="C343" s="330"/>
      <c r="D343" s="330"/>
      <c r="E343" s="335"/>
    </row>
    <row r="344" ht="36" customHeight="1" spans="1:5">
      <c r="A344" s="456" t="s">
        <v>717</v>
      </c>
      <c r="B344" s="328" t="s">
        <v>185</v>
      </c>
      <c r="C344" s="330">
        <v>0</v>
      </c>
      <c r="D344" s="330">
        <v>0</v>
      </c>
      <c r="E344" s="335"/>
    </row>
    <row r="345" ht="36" customHeight="1" spans="1:5">
      <c r="A345" s="456" t="s">
        <v>718</v>
      </c>
      <c r="B345" s="328" t="s">
        <v>187</v>
      </c>
      <c r="C345" s="330">
        <v>0</v>
      </c>
      <c r="D345" s="330">
        <v>0</v>
      </c>
      <c r="E345" s="335"/>
    </row>
    <row r="346" ht="36" customHeight="1" spans="1:5">
      <c r="A346" s="456" t="s">
        <v>719</v>
      </c>
      <c r="B346" s="328" t="s">
        <v>720</v>
      </c>
      <c r="C346" s="330"/>
      <c r="D346" s="330"/>
      <c r="E346" s="335"/>
    </row>
    <row r="347" ht="36" customHeight="1" spans="1:5">
      <c r="A347" s="456" t="s">
        <v>721</v>
      </c>
      <c r="B347" s="328" t="s">
        <v>722</v>
      </c>
      <c r="C347" s="330"/>
      <c r="D347" s="330"/>
      <c r="E347" s="335"/>
    </row>
    <row r="348" ht="36" customHeight="1" spans="1:5">
      <c r="A348" s="456" t="s">
        <v>723</v>
      </c>
      <c r="B348" s="328" t="s">
        <v>724</v>
      </c>
      <c r="C348" s="330"/>
      <c r="D348" s="330"/>
      <c r="E348" s="335"/>
    </row>
    <row r="349" ht="36" customHeight="1" spans="1:5">
      <c r="A349" s="456" t="s">
        <v>725</v>
      </c>
      <c r="B349" s="328" t="s">
        <v>284</v>
      </c>
      <c r="C349" s="330"/>
      <c r="D349" s="330"/>
      <c r="E349" s="335"/>
    </row>
    <row r="350" ht="36" customHeight="1" spans="1:5">
      <c r="A350" s="456" t="s">
        <v>726</v>
      </c>
      <c r="B350" s="328" t="s">
        <v>201</v>
      </c>
      <c r="C350" s="330">
        <v>0</v>
      </c>
      <c r="D350" s="330">
        <v>0</v>
      </c>
      <c r="E350" s="335"/>
    </row>
    <row r="351" ht="36" customHeight="1" spans="1:5">
      <c r="A351" s="456" t="s">
        <v>727</v>
      </c>
      <c r="B351" s="328" t="s">
        <v>728</v>
      </c>
      <c r="C351" s="330"/>
      <c r="D351" s="330"/>
      <c r="E351" s="335"/>
    </row>
    <row r="352" ht="36" customHeight="1" spans="1:5">
      <c r="A352" s="455" t="s">
        <v>729</v>
      </c>
      <c r="B352" s="325" t="s">
        <v>730</v>
      </c>
      <c r="C352" s="334"/>
      <c r="D352" s="334"/>
      <c r="E352" s="335"/>
    </row>
    <row r="353" ht="36" customHeight="1" spans="1:5">
      <c r="A353" s="456" t="s">
        <v>731</v>
      </c>
      <c r="B353" s="328" t="s">
        <v>183</v>
      </c>
      <c r="C353" s="330"/>
      <c r="D353" s="330"/>
      <c r="E353" s="335"/>
    </row>
    <row r="354" ht="36" customHeight="1" spans="1:5">
      <c r="A354" s="456" t="s">
        <v>732</v>
      </c>
      <c r="B354" s="328" t="s">
        <v>185</v>
      </c>
      <c r="C354" s="330">
        <v>0</v>
      </c>
      <c r="D354" s="330">
        <v>0</v>
      </c>
      <c r="E354" s="335"/>
    </row>
    <row r="355" ht="36" customHeight="1" spans="1:5">
      <c r="A355" s="456" t="s">
        <v>733</v>
      </c>
      <c r="B355" s="328" t="s">
        <v>187</v>
      </c>
      <c r="C355" s="330">
        <v>0</v>
      </c>
      <c r="D355" s="330">
        <v>0</v>
      </c>
      <c r="E355" s="335"/>
    </row>
    <row r="356" ht="36" customHeight="1" spans="1:5">
      <c r="A356" s="456" t="s">
        <v>734</v>
      </c>
      <c r="B356" s="328" t="s">
        <v>735</v>
      </c>
      <c r="C356" s="330">
        <v>0</v>
      </c>
      <c r="D356" s="330">
        <v>0</v>
      </c>
      <c r="E356" s="335"/>
    </row>
    <row r="357" ht="36" customHeight="1" spans="1:5">
      <c r="A357" s="456" t="s">
        <v>736</v>
      </c>
      <c r="B357" s="328" t="s">
        <v>737</v>
      </c>
      <c r="C357" s="330">
        <v>0</v>
      </c>
      <c r="D357" s="330">
        <v>0</v>
      </c>
      <c r="E357" s="335"/>
    </row>
    <row r="358" ht="36" customHeight="1" spans="1:5">
      <c r="A358" s="456" t="s">
        <v>738</v>
      </c>
      <c r="B358" s="328" t="s">
        <v>201</v>
      </c>
      <c r="C358" s="330"/>
      <c r="D358" s="330"/>
      <c r="E358" s="335"/>
    </row>
    <row r="359" ht="36" customHeight="1" spans="1:5">
      <c r="A359" s="456" t="s">
        <v>739</v>
      </c>
      <c r="B359" s="328" t="s">
        <v>740</v>
      </c>
      <c r="C359" s="330">
        <v>0</v>
      </c>
      <c r="D359" s="330">
        <v>0</v>
      </c>
      <c r="E359" s="335"/>
    </row>
    <row r="360" ht="36" customHeight="1" spans="1:5">
      <c r="A360" s="455" t="s">
        <v>741</v>
      </c>
      <c r="B360" s="325" t="s">
        <v>742</v>
      </c>
      <c r="C360" s="334">
        <f>SUM(C361:C365)</f>
        <v>0</v>
      </c>
      <c r="D360" s="334">
        <f>SUM(D361:D365)</f>
        <v>0</v>
      </c>
      <c r="E360" s="335"/>
    </row>
    <row r="361" ht="36" customHeight="1" spans="1:5">
      <c r="A361" s="456" t="s">
        <v>743</v>
      </c>
      <c r="B361" s="328" t="s">
        <v>183</v>
      </c>
      <c r="C361" s="330">
        <v>0</v>
      </c>
      <c r="D361" s="330">
        <v>0</v>
      </c>
      <c r="E361" s="335"/>
    </row>
    <row r="362" ht="36" customHeight="1" spans="1:5">
      <c r="A362" s="456" t="s">
        <v>744</v>
      </c>
      <c r="B362" s="328" t="s">
        <v>185</v>
      </c>
      <c r="C362" s="330">
        <v>0</v>
      </c>
      <c r="D362" s="330">
        <v>0</v>
      </c>
      <c r="E362" s="335"/>
    </row>
    <row r="363" ht="36" customHeight="1" spans="1:5">
      <c r="A363" s="456" t="s">
        <v>745</v>
      </c>
      <c r="B363" s="328" t="s">
        <v>284</v>
      </c>
      <c r="C363" s="330">
        <v>0</v>
      </c>
      <c r="D363" s="330">
        <v>0</v>
      </c>
      <c r="E363" s="335"/>
    </row>
    <row r="364" ht="36" customHeight="1" spans="1:5">
      <c r="A364" s="456" t="s">
        <v>746</v>
      </c>
      <c r="B364" s="328" t="s">
        <v>747</v>
      </c>
      <c r="C364" s="330">
        <v>0</v>
      </c>
      <c r="D364" s="330">
        <v>0</v>
      </c>
      <c r="E364" s="335"/>
    </row>
    <row r="365" ht="36" customHeight="1" spans="1:5">
      <c r="A365" s="456" t="s">
        <v>748</v>
      </c>
      <c r="B365" s="328" t="s">
        <v>749</v>
      </c>
      <c r="C365" s="330">
        <v>0</v>
      </c>
      <c r="D365" s="330">
        <v>0</v>
      </c>
      <c r="E365" s="335"/>
    </row>
    <row r="366" ht="36" customHeight="1" spans="1:5">
      <c r="A366" s="455" t="s">
        <v>750</v>
      </c>
      <c r="B366" s="325" t="s">
        <v>751</v>
      </c>
      <c r="C366" s="334">
        <f>C367+C368</f>
        <v>0</v>
      </c>
      <c r="D366" s="334"/>
      <c r="E366" s="335"/>
    </row>
    <row r="367" ht="36" customHeight="1" spans="1:5">
      <c r="A367" s="456">
        <v>2049902</v>
      </c>
      <c r="B367" s="328" t="s">
        <v>752</v>
      </c>
      <c r="C367" s="330"/>
      <c r="D367" s="330"/>
      <c r="E367" s="335"/>
    </row>
    <row r="368" ht="36" customHeight="1" spans="1:5">
      <c r="A368" s="465" t="s">
        <v>753</v>
      </c>
      <c r="B368" s="328" t="s">
        <v>754</v>
      </c>
      <c r="C368" s="330"/>
      <c r="D368" s="330"/>
      <c r="E368" s="335"/>
    </row>
    <row r="369" ht="36" customHeight="1" spans="1:5">
      <c r="A369" s="466" t="s">
        <v>755</v>
      </c>
      <c r="B369" s="460" t="s">
        <v>571</v>
      </c>
      <c r="C369" s="461"/>
      <c r="D369" s="461"/>
      <c r="E369" s="335"/>
    </row>
    <row r="370" ht="36" customHeight="1" spans="1:5">
      <c r="A370" s="466" t="s">
        <v>756</v>
      </c>
      <c r="B370" s="460" t="s">
        <v>757</v>
      </c>
      <c r="C370" s="461"/>
      <c r="D370" s="461"/>
      <c r="E370" s="335"/>
    </row>
    <row r="371" ht="36" customHeight="1" spans="1:5">
      <c r="A371" s="455" t="s">
        <v>123</v>
      </c>
      <c r="B371" s="325" t="s">
        <v>124</v>
      </c>
      <c r="C371" s="334">
        <f>C372+C377+C386+C392+C398+C402+C406+C410+C416+C423</f>
        <v>98057</v>
      </c>
      <c r="D371" s="334">
        <f>D372+D377+D386+D392+D398+D402+D406+D410+D416+D423</f>
        <v>104568</v>
      </c>
      <c r="E371" s="335">
        <f>(D371-C371)/C371</f>
        <v>0.066</v>
      </c>
    </row>
    <row r="372" ht="36" customHeight="1" spans="1:5">
      <c r="A372" s="455" t="s">
        <v>758</v>
      </c>
      <c r="B372" s="325" t="s">
        <v>759</v>
      </c>
      <c r="C372" s="334">
        <f>SUM(C373:C376)</f>
        <v>949</v>
      </c>
      <c r="D372" s="334">
        <f>SUM(D373:D376)</f>
        <v>1055</v>
      </c>
      <c r="E372" s="335">
        <f>(D372-C372)/C372</f>
        <v>0.112</v>
      </c>
    </row>
    <row r="373" ht="36" customHeight="1" spans="1:5">
      <c r="A373" s="456" t="s">
        <v>760</v>
      </c>
      <c r="B373" s="328" t="s">
        <v>183</v>
      </c>
      <c r="C373" s="330">
        <v>505</v>
      </c>
      <c r="D373" s="330">
        <v>568</v>
      </c>
      <c r="E373" s="335">
        <f>(D373-C373)/C373</f>
        <v>0.125</v>
      </c>
    </row>
    <row r="374" ht="36" customHeight="1" spans="1:5">
      <c r="A374" s="456" t="s">
        <v>761</v>
      </c>
      <c r="B374" s="328" t="s">
        <v>185</v>
      </c>
      <c r="C374" s="330">
        <v>0</v>
      </c>
      <c r="D374" s="330">
        <v>0</v>
      </c>
      <c r="E374" s="335"/>
    </row>
    <row r="375" ht="36" customHeight="1" spans="1:5">
      <c r="A375" s="456" t="s">
        <v>762</v>
      </c>
      <c r="B375" s="328" t="s">
        <v>187</v>
      </c>
      <c r="C375" s="330">
        <v>91</v>
      </c>
      <c r="D375" s="330">
        <v>90</v>
      </c>
      <c r="E375" s="335">
        <f t="shared" ref="E375:E381" si="6">(D375-C375)/C375</f>
        <v>-0.011</v>
      </c>
    </row>
    <row r="376" ht="36" customHeight="1" spans="1:5">
      <c r="A376" s="456" t="s">
        <v>763</v>
      </c>
      <c r="B376" s="328" t="s">
        <v>764</v>
      </c>
      <c r="C376" s="330">
        <v>353</v>
      </c>
      <c r="D376" s="330">
        <v>397</v>
      </c>
      <c r="E376" s="335">
        <f t="shared" si="6"/>
        <v>0.125</v>
      </c>
    </row>
    <row r="377" ht="36" customHeight="1" spans="1:5">
      <c r="A377" s="455" t="s">
        <v>765</v>
      </c>
      <c r="B377" s="325" t="s">
        <v>766</v>
      </c>
      <c r="C377" s="334">
        <f>SUM(C378:C385)</f>
        <v>93826</v>
      </c>
      <c r="D377" s="334">
        <f>SUM(D378:D385)</f>
        <v>96350</v>
      </c>
      <c r="E377" s="335">
        <f t="shared" si="6"/>
        <v>0.027</v>
      </c>
    </row>
    <row r="378" ht="36" customHeight="1" spans="1:5">
      <c r="A378" s="456" t="s">
        <v>767</v>
      </c>
      <c r="B378" s="328" t="s">
        <v>768</v>
      </c>
      <c r="C378" s="330">
        <v>10166</v>
      </c>
      <c r="D378" s="330">
        <v>11065</v>
      </c>
      <c r="E378" s="335">
        <f t="shared" si="6"/>
        <v>0.088</v>
      </c>
    </row>
    <row r="379" ht="36" customHeight="1" spans="1:5">
      <c r="A379" s="456" t="s">
        <v>769</v>
      </c>
      <c r="B379" s="328" t="s">
        <v>770</v>
      </c>
      <c r="C379" s="330">
        <v>40555</v>
      </c>
      <c r="D379" s="330">
        <v>45366</v>
      </c>
      <c r="E379" s="335">
        <f t="shared" si="6"/>
        <v>0.119</v>
      </c>
    </row>
    <row r="380" ht="36" customHeight="1" spans="1:5">
      <c r="A380" s="456" t="s">
        <v>771</v>
      </c>
      <c r="B380" s="328" t="s">
        <v>772</v>
      </c>
      <c r="C380" s="330">
        <v>19574</v>
      </c>
      <c r="D380" s="330">
        <v>21284</v>
      </c>
      <c r="E380" s="335">
        <f t="shared" si="6"/>
        <v>0.087</v>
      </c>
    </row>
    <row r="381" ht="36" customHeight="1" spans="1:5">
      <c r="A381" s="456" t="s">
        <v>773</v>
      </c>
      <c r="B381" s="328" t="s">
        <v>774</v>
      </c>
      <c r="C381" s="330">
        <v>8345</v>
      </c>
      <c r="D381" s="330">
        <v>9405</v>
      </c>
      <c r="E381" s="335">
        <f t="shared" si="6"/>
        <v>0.127</v>
      </c>
    </row>
    <row r="382" ht="36" customHeight="1" spans="1:5">
      <c r="A382" s="456" t="s">
        <v>775</v>
      </c>
      <c r="B382" s="328" t="s">
        <v>776</v>
      </c>
      <c r="C382" s="330"/>
      <c r="E382" s="335"/>
    </row>
    <row r="383" ht="36" customHeight="1" spans="1:5">
      <c r="A383" s="456" t="s">
        <v>777</v>
      </c>
      <c r="B383" s="328" t="s">
        <v>778</v>
      </c>
      <c r="C383" s="330"/>
      <c r="D383" s="330">
        <v>0</v>
      </c>
      <c r="E383" s="335"/>
    </row>
    <row r="384" ht="36" customHeight="1" spans="1:5">
      <c r="A384" s="456" t="s">
        <v>779</v>
      </c>
      <c r="B384" s="328" t="s">
        <v>780</v>
      </c>
      <c r="C384" s="330">
        <v>0</v>
      </c>
      <c r="D384" s="330">
        <v>0</v>
      </c>
      <c r="E384" s="335"/>
    </row>
    <row r="385" ht="36" customHeight="1" spans="1:5">
      <c r="A385" s="456" t="s">
        <v>781</v>
      </c>
      <c r="B385" s="328" t="s">
        <v>782</v>
      </c>
      <c r="C385" s="330">
        <v>15186</v>
      </c>
      <c r="D385" s="330">
        <v>9230</v>
      </c>
      <c r="E385" s="335">
        <f>(D385-C385)/C385</f>
        <v>-0.392</v>
      </c>
    </row>
    <row r="386" ht="36" customHeight="1" spans="1:5">
      <c r="A386" s="455" t="s">
        <v>783</v>
      </c>
      <c r="B386" s="325" t="s">
        <v>784</v>
      </c>
      <c r="C386" s="334">
        <f>SUM(C387:C391)</f>
        <v>1707</v>
      </c>
      <c r="D386" s="334">
        <f>SUM(D387:D391)</f>
        <v>1743</v>
      </c>
      <c r="E386" s="335">
        <f>(D386-C386)/C386</f>
        <v>0.021</v>
      </c>
    </row>
    <row r="387" ht="36" customHeight="1" spans="1:5">
      <c r="A387" s="456" t="s">
        <v>785</v>
      </c>
      <c r="B387" s="328" t="s">
        <v>786</v>
      </c>
      <c r="C387" s="330">
        <v>0</v>
      </c>
      <c r="D387" s="330">
        <v>0</v>
      </c>
      <c r="E387" s="335"/>
    </row>
    <row r="388" ht="36" customHeight="1" spans="1:5">
      <c r="A388" s="456" t="s">
        <v>787</v>
      </c>
      <c r="B388" s="328" t="s">
        <v>788</v>
      </c>
      <c r="C388" s="330">
        <v>1707</v>
      </c>
      <c r="D388" s="330">
        <v>1743</v>
      </c>
      <c r="E388" s="335">
        <f>(D388-C388)/C388</f>
        <v>0.021</v>
      </c>
    </row>
    <row r="389" ht="36" customHeight="1" spans="1:5">
      <c r="A389" s="456" t="s">
        <v>789</v>
      </c>
      <c r="B389" s="328" t="s">
        <v>790</v>
      </c>
      <c r="C389" s="330"/>
      <c r="D389" s="330"/>
      <c r="E389" s="335"/>
    </row>
    <row r="390" ht="36" customHeight="1" spans="1:5">
      <c r="A390" s="456" t="s">
        <v>791</v>
      </c>
      <c r="B390" s="328" t="s">
        <v>792</v>
      </c>
      <c r="C390" s="330"/>
      <c r="D390" s="330"/>
      <c r="E390" s="335"/>
    </row>
    <row r="391" ht="36" customHeight="1" spans="1:5">
      <c r="A391" s="456" t="s">
        <v>793</v>
      </c>
      <c r="B391" s="328" t="s">
        <v>794</v>
      </c>
      <c r="C391" s="330"/>
      <c r="D391" s="330"/>
      <c r="E391" s="335"/>
    </row>
    <row r="392" ht="36" customHeight="1" spans="1:5">
      <c r="A392" s="455" t="s">
        <v>795</v>
      </c>
      <c r="B392" s="325" t="s">
        <v>796</v>
      </c>
      <c r="C392" s="334"/>
      <c r="D392" s="334"/>
      <c r="E392" s="335"/>
    </row>
    <row r="393" ht="36" customHeight="1" spans="1:5">
      <c r="A393" s="456" t="s">
        <v>797</v>
      </c>
      <c r="B393" s="328" t="s">
        <v>798</v>
      </c>
      <c r="C393" s="330">
        <v>0</v>
      </c>
      <c r="D393" s="330">
        <v>0</v>
      </c>
      <c r="E393" s="335"/>
    </row>
    <row r="394" ht="36" customHeight="1" spans="1:5">
      <c r="A394" s="456" t="s">
        <v>799</v>
      </c>
      <c r="B394" s="328" t="s">
        <v>800</v>
      </c>
      <c r="C394" s="330"/>
      <c r="D394" s="330"/>
      <c r="E394" s="335"/>
    </row>
    <row r="395" ht="36" customHeight="1" spans="1:5">
      <c r="A395" s="456" t="s">
        <v>801</v>
      </c>
      <c r="B395" s="328" t="s">
        <v>802</v>
      </c>
      <c r="C395" s="330">
        <v>0</v>
      </c>
      <c r="D395" s="330">
        <v>0</v>
      </c>
      <c r="E395" s="335"/>
    </row>
    <row r="396" ht="36" customHeight="1" spans="1:5">
      <c r="A396" s="456" t="s">
        <v>803</v>
      </c>
      <c r="B396" s="328" t="s">
        <v>804</v>
      </c>
      <c r="C396" s="330">
        <v>0</v>
      </c>
      <c r="D396" s="330">
        <v>0</v>
      </c>
      <c r="E396" s="335"/>
    </row>
    <row r="397" ht="36" customHeight="1" spans="1:5">
      <c r="A397" s="456" t="s">
        <v>805</v>
      </c>
      <c r="B397" s="328" t="s">
        <v>806</v>
      </c>
      <c r="C397" s="330">
        <v>0</v>
      </c>
      <c r="D397" s="330">
        <v>0</v>
      </c>
      <c r="E397" s="335"/>
    </row>
    <row r="398" ht="36" customHeight="1" spans="1:5">
      <c r="A398" s="455" t="s">
        <v>807</v>
      </c>
      <c r="B398" s="325" t="s">
        <v>808</v>
      </c>
      <c r="C398" s="334"/>
      <c r="D398" s="334"/>
      <c r="E398" s="335"/>
    </row>
    <row r="399" ht="36" customHeight="1" spans="1:5">
      <c r="A399" s="456" t="s">
        <v>809</v>
      </c>
      <c r="B399" s="328" t="s">
        <v>810</v>
      </c>
      <c r="C399" s="330"/>
      <c r="D399" s="330"/>
      <c r="E399" s="335"/>
    </row>
    <row r="400" ht="36" customHeight="1" spans="1:5">
      <c r="A400" s="456" t="s">
        <v>811</v>
      </c>
      <c r="B400" s="328" t="s">
        <v>812</v>
      </c>
      <c r="C400" s="330">
        <v>0</v>
      </c>
      <c r="D400" s="330">
        <v>0</v>
      </c>
      <c r="E400" s="335"/>
    </row>
    <row r="401" ht="36" customHeight="1" spans="1:5">
      <c r="A401" s="456" t="s">
        <v>813</v>
      </c>
      <c r="B401" s="328" t="s">
        <v>814</v>
      </c>
      <c r="C401" s="330">
        <v>0</v>
      </c>
      <c r="D401" s="330">
        <v>0</v>
      </c>
      <c r="E401" s="335"/>
    </row>
    <row r="402" ht="36" customHeight="1" spans="1:5">
      <c r="A402" s="455" t="s">
        <v>815</v>
      </c>
      <c r="B402" s="325" t="s">
        <v>816</v>
      </c>
      <c r="C402" s="334">
        <f>SUM(C403:C405)</f>
        <v>0</v>
      </c>
      <c r="D402" s="334">
        <f>SUM(D403:D405)</f>
        <v>0</v>
      </c>
      <c r="E402" s="335"/>
    </row>
    <row r="403" ht="36" customHeight="1" spans="1:5">
      <c r="A403" s="456" t="s">
        <v>817</v>
      </c>
      <c r="B403" s="328" t="s">
        <v>818</v>
      </c>
      <c r="C403" s="330">
        <v>0</v>
      </c>
      <c r="D403" s="330">
        <v>0</v>
      </c>
      <c r="E403" s="335"/>
    </row>
    <row r="404" ht="36" customHeight="1" spans="1:5">
      <c r="A404" s="456" t="s">
        <v>819</v>
      </c>
      <c r="B404" s="328" t="s">
        <v>820</v>
      </c>
      <c r="C404" s="330">
        <v>0</v>
      </c>
      <c r="D404" s="330">
        <v>0</v>
      </c>
      <c r="E404" s="335"/>
    </row>
    <row r="405" ht="36" customHeight="1" spans="1:5">
      <c r="A405" s="456" t="s">
        <v>821</v>
      </c>
      <c r="B405" s="328" t="s">
        <v>822</v>
      </c>
      <c r="C405" s="330">
        <v>0</v>
      </c>
      <c r="D405" s="330">
        <v>0</v>
      </c>
      <c r="E405" s="335"/>
    </row>
    <row r="406" ht="36" customHeight="1" spans="1:5">
      <c r="A406" s="455" t="s">
        <v>823</v>
      </c>
      <c r="B406" s="325" t="s">
        <v>824</v>
      </c>
      <c r="C406" s="334">
        <f>SUM(C407:C409)</f>
        <v>797</v>
      </c>
      <c r="D406" s="334">
        <f>SUM(D407:D409)</f>
        <v>871</v>
      </c>
      <c r="E406" s="335">
        <f>(D406-C406)/C406</f>
        <v>0.093</v>
      </c>
    </row>
    <row r="407" ht="36" customHeight="1" spans="1:5">
      <c r="A407" s="456" t="s">
        <v>825</v>
      </c>
      <c r="B407" s="328" t="s">
        <v>826</v>
      </c>
      <c r="C407" s="330">
        <v>797</v>
      </c>
      <c r="D407" s="330">
        <v>871</v>
      </c>
      <c r="E407" s="335">
        <f>(D407-C407)/C407</f>
        <v>0.093</v>
      </c>
    </row>
    <row r="408" ht="36" customHeight="1" spans="1:5">
      <c r="A408" s="456" t="s">
        <v>827</v>
      </c>
      <c r="B408" s="328" t="s">
        <v>828</v>
      </c>
      <c r="C408" s="330"/>
      <c r="D408" s="330">
        <v>0</v>
      </c>
      <c r="E408" s="335"/>
    </row>
    <row r="409" ht="36" customHeight="1" spans="1:5">
      <c r="A409" s="456" t="s">
        <v>829</v>
      </c>
      <c r="B409" s="328" t="s">
        <v>830</v>
      </c>
      <c r="C409" s="330"/>
      <c r="D409" s="330">
        <v>0</v>
      </c>
      <c r="E409" s="335"/>
    </row>
    <row r="410" ht="36" customHeight="1" spans="1:5">
      <c r="A410" s="455" t="s">
        <v>831</v>
      </c>
      <c r="B410" s="325" t="s">
        <v>832</v>
      </c>
      <c r="C410" s="334">
        <f>SUM(C411:C415)</f>
        <v>778</v>
      </c>
      <c r="D410" s="334">
        <f>SUM(D411:D415)</f>
        <v>843</v>
      </c>
      <c r="E410" s="335">
        <f>(D410-C410)/C410</f>
        <v>0.084</v>
      </c>
    </row>
    <row r="411" ht="36" customHeight="1" spans="1:5">
      <c r="A411" s="456" t="s">
        <v>833</v>
      </c>
      <c r="B411" s="328" t="s">
        <v>834</v>
      </c>
      <c r="C411" s="330">
        <v>778</v>
      </c>
      <c r="D411" s="330">
        <v>843</v>
      </c>
      <c r="E411" s="335">
        <f>(D411-C411)/C411</f>
        <v>0.084</v>
      </c>
    </row>
    <row r="412" ht="36" customHeight="1" spans="1:5">
      <c r="A412" s="456" t="s">
        <v>835</v>
      </c>
      <c r="B412" s="328" t="s">
        <v>836</v>
      </c>
      <c r="C412" s="330"/>
      <c r="D412" s="330"/>
      <c r="E412" s="335"/>
    </row>
    <row r="413" ht="36" customHeight="1" spans="1:5">
      <c r="A413" s="456" t="s">
        <v>837</v>
      </c>
      <c r="B413" s="328" t="s">
        <v>838</v>
      </c>
      <c r="C413" s="330"/>
      <c r="D413" s="330"/>
      <c r="E413" s="335"/>
    </row>
    <row r="414" ht="36" customHeight="1" spans="1:5">
      <c r="A414" s="456" t="s">
        <v>839</v>
      </c>
      <c r="B414" s="328" t="s">
        <v>840</v>
      </c>
      <c r="C414" s="330">
        <v>0</v>
      </c>
      <c r="D414" s="330">
        <v>0</v>
      </c>
      <c r="E414" s="335"/>
    </row>
    <row r="415" ht="36" customHeight="1" spans="1:5">
      <c r="A415" s="456" t="s">
        <v>841</v>
      </c>
      <c r="B415" s="328" t="s">
        <v>842</v>
      </c>
      <c r="C415" s="330">
        <v>0</v>
      </c>
      <c r="D415" s="330">
        <v>0</v>
      </c>
      <c r="E415" s="335"/>
    </row>
    <row r="416" ht="36" customHeight="1" spans="1:5">
      <c r="A416" s="455" t="s">
        <v>843</v>
      </c>
      <c r="B416" s="325" t="s">
        <v>844</v>
      </c>
      <c r="C416" s="334">
        <f>SUM(C417:C422)</f>
        <v>0</v>
      </c>
      <c r="D416" s="334">
        <f>SUM(D417:D422)</f>
        <v>3701</v>
      </c>
      <c r="E416" s="335"/>
    </row>
    <row r="417" s="447" customFormat="1" ht="36" customHeight="1" spans="1:5">
      <c r="A417" s="456" t="s">
        <v>845</v>
      </c>
      <c r="B417" s="328" t="s">
        <v>846</v>
      </c>
      <c r="C417" s="330"/>
      <c r="D417" s="330">
        <v>0</v>
      </c>
      <c r="E417" s="335"/>
    </row>
    <row r="418" ht="36" customHeight="1" spans="1:5">
      <c r="A418" s="456" t="s">
        <v>847</v>
      </c>
      <c r="B418" s="328" t="s">
        <v>848</v>
      </c>
      <c r="C418" s="330"/>
      <c r="D418" s="330">
        <v>0</v>
      </c>
      <c r="E418" s="335"/>
    </row>
    <row r="419" ht="36" customHeight="1" spans="1:5">
      <c r="A419" s="456" t="s">
        <v>849</v>
      </c>
      <c r="B419" s="328" t="s">
        <v>850</v>
      </c>
      <c r="C419" s="330"/>
      <c r="D419" s="330">
        <v>0</v>
      </c>
      <c r="E419" s="335"/>
    </row>
    <row r="420" s="447" customFormat="1" ht="36" customHeight="1" spans="1:5">
      <c r="A420" s="456" t="s">
        <v>851</v>
      </c>
      <c r="B420" s="328" t="s">
        <v>852</v>
      </c>
      <c r="C420" s="330"/>
      <c r="D420" s="330">
        <v>0</v>
      </c>
      <c r="E420" s="335"/>
    </row>
    <row r="421" ht="36" customHeight="1" spans="1:5">
      <c r="A421" s="456" t="s">
        <v>853</v>
      </c>
      <c r="B421" s="328" t="s">
        <v>854</v>
      </c>
      <c r="C421" s="330"/>
      <c r="D421" s="330">
        <v>0</v>
      </c>
      <c r="E421" s="335"/>
    </row>
    <row r="422" ht="36" customHeight="1" spans="1:5">
      <c r="A422" s="456" t="s">
        <v>855</v>
      </c>
      <c r="B422" s="328" t="s">
        <v>856</v>
      </c>
      <c r="C422" s="330"/>
      <c r="D422" s="330">
        <v>3701</v>
      </c>
      <c r="E422" s="335"/>
    </row>
    <row r="423" ht="36" customHeight="1" spans="1:5">
      <c r="A423" s="455" t="s">
        <v>857</v>
      </c>
      <c r="B423" s="325" t="s">
        <v>858</v>
      </c>
      <c r="C423" s="334">
        <f>C424</f>
        <v>0</v>
      </c>
      <c r="D423" s="334">
        <f>D424</f>
        <v>5</v>
      </c>
      <c r="E423" s="335"/>
    </row>
    <row r="424" ht="36" customHeight="1" spans="1:5">
      <c r="A424" s="463">
        <v>2059999</v>
      </c>
      <c r="B424" s="328" t="s">
        <v>859</v>
      </c>
      <c r="C424" s="330"/>
      <c r="D424" s="330">
        <v>5</v>
      </c>
      <c r="E424" s="335"/>
    </row>
    <row r="425" ht="36" customHeight="1" spans="1:5">
      <c r="A425" s="459" t="s">
        <v>860</v>
      </c>
      <c r="B425" s="460" t="s">
        <v>571</v>
      </c>
      <c r="C425" s="461"/>
      <c r="D425" s="461"/>
      <c r="E425" s="335"/>
    </row>
    <row r="426" ht="36" customHeight="1" spans="1:5">
      <c r="A426" s="459" t="s">
        <v>861</v>
      </c>
      <c r="B426" s="460" t="s">
        <v>862</v>
      </c>
      <c r="C426" s="461"/>
      <c r="D426" s="461"/>
      <c r="E426" s="335"/>
    </row>
    <row r="427" ht="36" customHeight="1" spans="1:5">
      <c r="A427" s="455" t="s">
        <v>125</v>
      </c>
      <c r="B427" s="325" t="s">
        <v>126</v>
      </c>
      <c r="C427" s="334">
        <f>C428+C433+C442+C448+C453+C458+C463+C470+C474+C478</f>
        <v>8443</v>
      </c>
      <c r="D427" s="334">
        <f>D428+D433+D442+D448+D453+D458+D463+D470+D474+D478</f>
        <v>4239</v>
      </c>
      <c r="E427" s="335">
        <f>(D427-C427)/C427</f>
        <v>-0.498</v>
      </c>
    </row>
    <row r="428" ht="36" customHeight="1" spans="1:5">
      <c r="A428" s="455" t="s">
        <v>863</v>
      </c>
      <c r="B428" s="325" t="s">
        <v>864</v>
      </c>
      <c r="C428" s="334">
        <f>SUM(C429:C432)</f>
        <v>239</v>
      </c>
      <c r="D428" s="334">
        <f>SUM(D429:D432)</f>
        <v>329</v>
      </c>
      <c r="E428" s="335">
        <f>(D428-C428)/C428</f>
        <v>0.377</v>
      </c>
    </row>
    <row r="429" ht="36" customHeight="1" spans="1:5">
      <c r="A429" s="456" t="s">
        <v>865</v>
      </c>
      <c r="B429" s="328" t="s">
        <v>183</v>
      </c>
      <c r="C429" s="330">
        <v>239</v>
      </c>
      <c r="D429" s="330">
        <v>329</v>
      </c>
      <c r="E429" s="335">
        <f>(D429-C429)/C429</f>
        <v>0.377</v>
      </c>
    </row>
    <row r="430" ht="36" customHeight="1" spans="1:5">
      <c r="A430" s="456" t="s">
        <v>866</v>
      </c>
      <c r="B430" s="328" t="s">
        <v>185</v>
      </c>
      <c r="C430" s="330">
        <v>0</v>
      </c>
      <c r="D430" s="330">
        <v>0</v>
      </c>
      <c r="E430" s="335"/>
    </row>
    <row r="431" ht="36" customHeight="1" spans="1:5">
      <c r="A431" s="456" t="s">
        <v>867</v>
      </c>
      <c r="B431" s="328" t="s">
        <v>187</v>
      </c>
      <c r="C431" s="330"/>
      <c r="D431" s="330"/>
      <c r="E431" s="335"/>
    </row>
    <row r="432" ht="36" customHeight="1" spans="1:5">
      <c r="A432" s="456" t="s">
        <v>868</v>
      </c>
      <c r="B432" s="328" t="s">
        <v>869</v>
      </c>
      <c r="C432" s="330"/>
      <c r="D432" s="330"/>
      <c r="E432" s="335"/>
    </row>
    <row r="433" ht="36" customHeight="1" spans="1:5">
      <c r="A433" s="455" t="s">
        <v>870</v>
      </c>
      <c r="B433" s="325" t="s">
        <v>871</v>
      </c>
      <c r="C433" s="334"/>
      <c r="D433" s="334"/>
      <c r="E433" s="335"/>
    </row>
    <row r="434" ht="36" customHeight="1" spans="1:5">
      <c r="A434" s="456" t="s">
        <v>872</v>
      </c>
      <c r="B434" s="328" t="s">
        <v>873</v>
      </c>
      <c r="C434" s="330"/>
      <c r="D434" s="330"/>
      <c r="E434" s="335"/>
    </row>
    <row r="435" ht="36" customHeight="1" spans="1:5">
      <c r="A435" s="456" t="s">
        <v>874</v>
      </c>
      <c r="B435" s="328" t="s">
        <v>875</v>
      </c>
      <c r="C435" s="330">
        <v>0</v>
      </c>
      <c r="D435" s="330">
        <v>0</v>
      </c>
      <c r="E435" s="335"/>
    </row>
    <row r="436" ht="36" customHeight="1" spans="1:5">
      <c r="A436" s="456" t="s">
        <v>876</v>
      </c>
      <c r="B436" s="328" t="s">
        <v>877</v>
      </c>
      <c r="C436" s="330">
        <v>0</v>
      </c>
      <c r="D436" s="330">
        <v>0</v>
      </c>
      <c r="E436" s="335"/>
    </row>
    <row r="437" ht="36" customHeight="1" spans="1:5">
      <c r="A437" s="456" t="s">
        <v>878</v>
      </c>
      <c r="B437" s="328" t="s">
        <v>879</v>
      </c>
      <c r="C437" s="330">
        <v>0</v>
      </c>
      <c r="D437" s="330">
        <v>0</v>
      </c>
      <c r="E437" s="335"/>
    </row>
    <row r="438" ht="36" customHeight="1" spans="1:5">
      <c r="A438" s="456" t="s">
        <v>880</v>
      </c>
      <c r="B438" s="328" t="s">
        <v>881</v>
      </c>
      <c r="C438" s="330"/>
      <c r="D438" s="330"/>
      <c r="E438" s="335"/>
    </row>
    <row r="439" ht="36" customHeight="1" spans="1:5">
      <c r="A439" s="456" t="s">
        <v>882</v>
      </c>
      <c r="B439" s="328" t="s">
        <v>883</v>
      </c>
      <c r="C439" s="330">
        <v>0</v>
      </c>
      <c r="D439" s="330">
        <v>0</v>
      </c>
      <c r="E439" s="335"/>
    </row>
    <row r="440" ht="36" customHeight="1" spans="1:5">
      <c r="A440" s="458">
        <v>2060208</v>
      </c>
      <c r="B440" s="467" t="s">
        <v>884</v>
      </c>
      <c r="C440" s="330">
        <v>0</v>
      </c>
      <c r="D440" s="330">
        <v>0</v>
      </c>
      <c r="E440" s="335"/>
    </row>
    <row r="441" ht="36" customHeight="1" spans="1:5">
      <c r="A441" s="456" t="s">
        <v>885</v>
      </c>
      <c r="B441" s="328" t="s">
        <v>886</v>
      </c>
      <c r="C441" s="330"/>
      <c r="D441" s="330"/>
      <c r="E441" s="335"/>
    </row>
    <row r="442" ht="36" customHeight="1" spans="1:5">
      <c r="A442" s="455" t="s">
        <v>887</v>
      </c>
      <c r="B442" s="325" t="s">
        <v>888</v>
      </c>
      <c r="C442" s="334"/>
      <c r="D442" s="334"/>
      <c r="E442" s="335"/>
    </row>
    <row r="443" ht="36" customHeight="1" spans="1:5">
      <c r="A443" s="456" t="s">
        <v>889</v>
      </c>
      <c r="B443" s="328" t="s">
        <v>873</v>
      </c>
      <c r="C443" s="330"/>
      <c r="D443" s="330"/>
      <c r="E443" s="335"/>
    </row>
    <row r="444" ht="36" customHeight="1" spans="1:5">
      <c r="A444" s="456" t="s">
        <v>890</v>
      </c>
      <c r="B444" s="328" t="s">
        <v>891</v>
      </c>
      <c r="C444" s="330"/>
      <c r="D444" s="330"/>
      <c r="E444" s="335"/>
    </row>
    <row r="445" ht="36" customHeight="1" spans="1:5">
      <c r="A445" s="456" t="s">
        <v>892</v>
      </c>
      <c r="B445" s="328" t="s">
        <v>893</v>
      </c>
      <c r="C445" s="330">
        <v>0</v>
      </c>
      <c r="D445" s="330">
        <v>0</v>
      </c>
      <c r="E445" s="335"/>
    </row>
    <row r="446" ht="36" customHeight="1" spans="1:5">
      <c r="A446" s="456" t="s">
        <v>894</v>
      </c>
      <c r="B446" s="328" t="s">
        <v>895</v>
      </c>
      <c r="C446" s="330">
        <v>0</v>
      </c>
      <c r="D446" s="330">
        <v>0</v>
      </c>
      <c r="E446" s="335"/>
    </row>
    <row r="447" ht="36" customHeight="1" spans="1:5">
      <c r="A447" s="456" t="s">
        <v>896</v>
      </c>
      <c r="B447" s="328" t="s">
        <v>897</v>
      </c>
      <c r="C447" s="330">
        <v>0</v>
      </c>
      <c r="D447" s="330">
        <v>0</v>
      </c>
      <c r="E447" s="335"/>
    </row>
    <row r="448" ht="36" customHeight="1" spans="1:5">
      <c r="A448" s="455" t="s">
        <v>898</v>
      </c>
      <c r="B448" s="325" t="s">
        <v>899</v>
      </c>
      <c r="C448" s="334">
        <f>SUM(C449:C452)</f>
        <v>7967</v>
      </c>
      <c r="D448" s="334">
        <f>SUM(D449:D452)</f>
        <v>3638</v>
      </c>
      <c r="E448" s="335">
        <f>(D448-C448)/C448</f>
        <v>-0.543</v>
      </c>
    </row>
    <row r="449" ht="36" customHeight="1" spans="1:5">
      <c r="A449" s="456" t="s">
        <v>900</v>
      </c>
      <c r="B449" s="328" t="s">
        <v>873</v>
      </c>
      <c r="C449" s="330"/>
      <c r="D449" s="330"/>
      <c r="E449" s="335"/>
    </row>
    <row r="450" ht="36" customHeight="1" spans="1:5">
      <c r="A450" s="456" t="s">
        <v>901</v>
      </c>
      <c r="B450" s="328" t="s">
        <v>902</v>
      </c>
      <c r="C450" s="330">
        <v>7967</v>
      </c>
      <c r="D450" s="330">
        <v>3638</v>
      </c>
      <c r="E450" s="335">
        <f>(D450-C450)/C450</f>
        <v>-0.543</v>
      </c>
    </row>
    <row r="451" ht="36" customHeight="1" spans="1:5">
      <c r="A451" s="468">
        <v>2060405</v>
      </c>
      <c r="B451" s="328" t="s">
        <v>903</v>
      </c>
      <c r="C451" s="330"/>
      <c r="D451" s="330"/>
      <c r="E451" s="335"/>
    </row>
    <row r="452" ht="36" customHeight="1" spans="1:5">
      <c r="A452" s="456" t="s">
        <v>904</v>
      </c>
      <c r="B452" s="328" t="s">
        <v>905</v>
      </c>
      <c r="C452" s="330"/>
      <c r="D452" s="330"/>
      <c r="E452" s="335"/>
    </row>
    <row r="453" ht="36" customHeight="1" spans="1:5">
      <c r="A453" s="455" t="s">
        <v>906</v>
      </c>
      <c r="B453" s="325" t="s">
        <v>907</v>
      </c>
      <c r="C453" s="334"/>
      <c r="D453" s="334"/>
      <c r="E453" s="335"/>
    </row>
    <row r="454" ht="36" customHeight="1" spans="1:5">
      <c r="A454" s="456" t="s">
        <v>908</v>
      </c>
      <c r="B454" s="328" t="s">
        <v>873</v>
      </c>
      <c r="C454" s="330"/>
      <c r="D454" s="330"/>
      <c r="E454" s="335"/>
    </row>
    <row r="455" ht="36" customHeight="1" spans="1:5">
      <c r="A455" s="456" t="s">
        <v>909</v>
      </c>
      <c r="B455" s="328" t="s">
        <v>910</v>
      </c>
      <c r="C455" s="330">
        <v>0</v>
      </c>
      <c r="D455" s="330">
        <v>0</v>
      </c>
      <c r="E455" s="335"/>
    </row>
    <row r="456" ht="36" customHeight="1" spans="1:5">
      <c r="A456" s="456" t="s">
        <v>911</v>
      </c>
      <c r="B456" s="328" t="s">
        <v>912</v>
      </c>
      <c r="C456" s="330"/>
      <c r="D456" s="330"/>
      <c r="E456" s="335"/>
    </row>
    <row r="457" ht="36" customHeight="1" spans="1:5">
      <c r="A457" s="456" t="s">
        <v>913</v>
      </c>
      <c r="B457" s="328" t="s">
        <v>914</v>
      </c>
      <c r="C457" s="330"/>
      <c r="D457" s="330"/>
      <c r="E457" s="335"/>
    </row>
    <row r="458" ht="36" customHeight="1" spans="1:5">
      <c r="A458" s="455" t="s">
        <v>915</v>
      </c>
      <c r="B458" s="325" t="s">
        <v>916</v>
      </c>
      <c r="C458" s="334"/>
      <c r="D458" s="334"/>
      <c r="E458" s="335"/>
    </row>
    <row r="459" ht="36" customHeight="1" spans="1:5">
      <c r="A459" s="456" t="s">
        <v>917</v>
      </c>
      <c r="B459" s="328" t="s">
        <v>918</v>
      </c>
      <c r="C459" s="330"/>
      <c r="D459" s="330"/>
      <c r="E459" s="335"/>
    </row>
    <row r="460" ht="36" customHeight="1" spans="1:5">
      <c r="A460" s="456" t="s">
        <v>919</v>
      </c>
      <c r="B460" s="328" t="s">
        <v>920</v>
      </c>
      <c r="C460" s="330"/>
      <c r="D460" s="330"/>
      <c r="E460" s="335"/>
    </row>
    <row r="461" ht="36" customHeight="1" spans="1:5">
      <c r="A461" s="456" t="s">
        <v>921</v>
      </c>
      <c r="B461" s="328" t="s">
        <v>922</v>
      </c>
      <c r="C461" s="330">
        <v>0</v>
      </c>
      <c r="D461" s="330">
        <v>0</v>
      </c>
      <c r="E461" s="335"/>
    </row>
    <row r="462" ht="36" customHeight="1" spans="1:5">
      <c r="A462" s="456" t="s">
        <v>923</v>
      </c>
      <c r="B462" s="328" t="s">
        <v>924</v>
      </c>
      <c r="C462" s="330"/>
      <c r="D462" s="330"/>
      <c r="E462" s="335"/>
    </row>
    <row r="463" ht="36" customHeight="1" spans="1:5">
      <c r="A463" s="455" t="s">
        <v>925</v>
      </c>
      <c r="B463" s="325" t="s">
        <v>926</v>
      </c>
      <c r="C463" s="334">
        <f>SUM(C464:C469)</f>
        <v>237</v>
      </c>
      <c r="D463" s="334">
        <f>SUM(D464:D469)</f>
        <v>272</v>
      </c>
      <c r="E463" s="335">
        <f>(D463-C463)/C463</f>
        <v>0.148</v>
      </c>
    </row>
    <row r="464" ht="36" customHeight="1" spans="1:5">
      <c r="A464" s="456" t="s">
        <v>927</v>
      </c>
      <c r="B464" s="328" t="s">
        <v>873</v>
      </c>
      <c r="C464" s="330">
        <v>102</v>
      </c>
      <c r="D464" s="330">
        <v>136</v>
      </c>
      <c r="E464" s="335">
        <f>(D464-C464)/C464</f>
        <v>0.333</v>
      </c>
    </row>
    <row r="465" ht="36" customHeight="1" spans="1:5">
      <c r="A465" s="456" t="s">
        <v>928</v>
      </c>
      <c r="B465" s="328" t="s">
        <v>929</v>
      </c>
      <c r="C465" s="330">
        <v>132</v>
      </c>
      <c r="D465" s="330">
        <v>136</v>
      </c>
      <c r="E465" s="335">
        <f>(D465-C465)/C465</f>
        <v>0.03</v>
      </c>
    </row>
    <row r="466" ht="36" customHeight="1" spans="1:5">
      <c r="A466" s="456" t="s">
        <v>930</v>
      </c>
      <c r="B466" s="328" t="s">
        <v>931</v>
      </c>
      <c r="C466" s="330">
        <v>0</v>
      </c>
      <c r="D466" s="330"/>
      <c r="E466" s="335"/>
    </row>
    <row r="467" ht="36" customHeight="1" spans="1:5">
      <c r="A467" s="456" t="s">
        <v>932</v>
      </c>
      <c r="B467" s="328" t="s">
        <v>933</v>
      </c>
      <c r="C467" s="330">
        <v>0</v>
      </c>
      <c r="D467" s="330"/>
      <c r="E467" s="335"/>
    </row>
    <row r="468" ht="36" customHeight="1" spans="1:5">
      <c r="A468" s="456" t="s">
        <v>934</v>
      </c>
      <c r="B468" s="328" t="s">
        <v>935</v>
      </c>
      <c r="C468" s="330">
        <v>0</v>
      </c>
      <c r="D468" s="330">
        <v>0</v>
      </c>
      <c r="E468" s="335"/>
    </row>
    <row r="469" ht="36" customHeight="1" spans="1:5">
      <c r="A469" s="456" t="s">
        <v>936</v>
      </c>
      <c r="B469" s="328" t="s">
        <v>937</v>
      </c>
      <c r="C469" s="330">
        <v>3</v>
      </c>
      <c r="D469" s="330"/>
      <c r="E469" s="335">
        <f>(D469-C469)/C469</f>
        <v>-1</v>
      </c>
    </row>
    <row r="470" ht="36" customHeight="1" spans="1:5">
      <c r="A470" s="455" t="s">
        <v>938</v>
      </c>
      <c r="B470" s="325" t="s">
        <v>939</v>
      </c>
      <c r="C470" s="334"/>
      <c r="D470" s="334"/>
      <c r="E470" s="335"/>
    </row>
    <row r="471" ht="36" customHeight="1" spans="1:5">
      <c r="A471" s="456" t="s">
        <v>940</v>
      </c>
      <c r="B471" s="328" t="s">
        <v>941</v>
      </c>
      <c r="C471" s="330"/>
      <c r="D471" s="330"/>
      <c r="E471" s="335"/>
    </row>
    <row r="472" ht="36" customHeight="1" spans="1:5">
      <c r="A472" s="456" t="s">
        <v>942</v>
      </c>
      <c r="B472" s="328" t="s">
        <v>943</v>
      </c>
      <c r="C472" s="330"/>
      <c r="D472" s="330"/>
      <c r="E472" s="335"/>
    </row>
    <row r="473" ht="36" customHeight="1" spans="1:5">
      <c r="A473" s="456" t="s">
        <v>944</v>
      </c>
      <c r="B473" s="328" t="s">
        <v>945</v>
      </c>
      <c r="C473" s="330">
        <v>0</v>
      </c>
      <c r="D473" s="330">
        <v>0</v>
      </c>
      <c r="E473" s="335"/>
    </row>
    <row r="474" ht="36" customHeight="1" spans="1:5">
      <c r="A474" s="455" t="s">
        <v>946</v>
      </c>
      <c r="B474" s="325" t="s">
        <v>947</v>
      </c>
      <c r="C474" s="334"/>
      <c r="D474" s="334"/>
      <c r="E474" s="335"/>
    </row>
    <row r="475" ht="36" customHeight="1" spans="1:5">
      <c r="A475" s="456" t="s">
        <v>948</v>
      </c>
      <c r="B475" s="328" t="s">
        <v>949</v>
      </c>
      <c r="C475" s="330"/>
      <c r="D475" s="330"/>
      <c r="E475" s="335"/>
    </row>
    <row r="476" ht="36" customHeight="1" spans="1:5">
      <c r="A476" s="456" t="s">
        <v>950</v>
      </c>
      <c r="B476" s="328" t="s">
        <v>951</v>
      </c>
      <c r="C476" s="330"/>
      <c r="D476" s="330"/>
      <c r="E476" s="335"/>
    </row>
    <row r="477" ht="36" customHeight="1" spans="1:5">
      <c r="A477" s="456" t="s">
        <v>952</v>
      </c>
      <c r="B477" s="328" t="s">
        <v>953</v>
      </c>
      <c r="C477" s="330">
        <v>0</v>
      </c>
      <c r="D477" s="330">
        <v>0</v>
      </c>
      <c r="E477" s="335"/>
    </row>
    <row r="478" ht="36" customHeight="1" spans="1:5">
      <c r="A478" s="455" t="s">
        <v>954</v>
      </c>
      <c r="B478" s="325" t="s">
        <v>955</v>
      </c>
      <c r="C478" s="334"/>
      <c r="D478" s="334"/>
      <c r="E478" s="335"/>
    </row>
    <row r="479" ht="36" customHeight="1" spans="1:5">
      <c r="A479" s="456" t="s">
        <v>956</v>
      </c>
      <c r="B479" s="328" t="s">
        <v>957</v>
      </c>
      <c r="C479" s="330"/>
      <c r="D479" s="330"/>
      <c r="E479" s="335"/>
    </row>
    <row r="480" ht="36" customHeight="1" spans="1:5">
      <c r="A480" s="456" t="s">
        <v>958</v>
      </c>
      <c r="B480" s="328" t="s">
        <v>959</v>
      </c>
      <c r="C480" s="330">
        <v>0</v>
      </c>
      <c r="D480" s="330">
        <v>0</v>
      </c>
      <c r="E480" s="335"/>
    </row>
    <row r="481" ht="36" customHeight="1" spans="1:5">
      <c r="A481" s="456" t="s">
        <v>960</v>
      </c>
      <c r="B481" s="328" t="s">
        <v>961</v>
      </c>
      <c r="C481" s="330"/>
      <c r="D481" s="330"/>
      <c r="E481" s="335"/>
    </row>
    <row r="482" ht="36" customHeight="1" spans="1:5">
      <c r="A482" s="456" t="s">
        <v>962</v>
      </c>
      <c r="B482" s="328" t="s">
        <v>963</v>
      </c>
      <c r="C482" s="330"/>
      <c r="D482" s="330"/>
      <c r="E482" s="335"/>
    </row>
    <row r="483" ht="36" customHeight="1" spans="1:5">
      <c r="A483" s="455" t="s">
        <v>964</v>
      </c>
      <c r="B483" s="460" t="s">
        <v>571</v>
      </c>
      <c r="C483" s="461"/>
      <c r="D483" s="461"/>
      <c r="E483" s="335"/>
    </row>
    <row r="484" ht="36" customHeight="1" spans="1:5">
      <c r="A484" s="455" t="s">
        <v>127</v>
      </c>
      <c r="B484" s="325" t="s">
        <v>128</v>
      </c>
      <c r="C484" s="334">
        <f>C485+C501+C509+C520+C529+C539</f>
        <v>3783</v>
      </c>
      <c r="D484" s="334">
        <f>D485+D501+D509+D520+D529+D539</f>
        <v>3197</v>
      </c>
      <c r="E484" s="335">
        <f>(D484-C484)/C484</f>
        <v>-0.155</v>
      </c>
    </row>
    <row r="485" ht="36" customHeight="1" spans="1:5">
      <c r="A485" s="455" t="s">
        <v>965</v>
      </c>
      <c r="B485" s="325" t="s">
        <v>966</v>
      </c>
      <c r="C485" s="334">
        <f>SUM(C486:C500)</f>
        <v>2707</v>
      </c>
      <c r="D485" s="334">
        <f>SUM(D486:D500)</f>
        <v>2226</v>
      </c>
      <c r="E485" s="335">
        <f>(D485-C485)/C485</f>
        <v>-0.178</v>
      </c>
    </row>
    <row r="486" ht="36" customHeight="1" spans="1:5">
      <c r="A486" s="456" t="s">
        <v>967</v>
      </c>
      <c r="B486" s="328" t="s">
        <v>183</v>
      </c>
      <c r="C486" s="330">
        <v>209</v>
      </c>
      <c r="D486" s="330">
        <v>267</v>
      </c>
      <c r="E486" s="335">
        <f>(D486-C486)/C486</f>
        <v>0.278</v>
      </c>
    </row>
    <row r="487" ht="36" customHeight="1" spans="1:5">
      <c r="A487" s="456" t="s">
        <v>968</v>
      </c>
      <c r="B487" s="328" t="s">
        <v>185</v>
      </c>
      <c r="C487" s="330">
        <v>51</v>
      </c>
      <c r="D487" s="330">
        <v>51</v>
      </c>
      <c r="E487" s="335">
        <f>(D487-C487)/C487</f>
        <v>0</v>
      </c>
    </row>
    <row r="488" ht="36" customHeight="1" spans="1:5">
      <c r="A488" s="456" t="s">
        <v>969</v>
      </c>
      <c r="B488" s="328" t="s">
        <v>187</v>
      </c>
      <c r="C488" s="330">
        <v>0</v>
      </c>
      <c r="D488" s="330"/>
      <c r="E488" s="335"/>
    </row>
    <row r="489" ht="36" customHeight="1" spans="1:5">
      <c r="A489" s="456" t="s">
        <v>970</v>
      </c>
      <c r="B489" s="328" t="s">
        <v>971</v>
      </c>
      <c r="C489" s="330">
        <v>318</v>
      </c>
      <c r="D489" s="330">
        <v>357</v>
      </c>
      <c r="E489" s="335">
        <f>(D489-C489)/C489</f>
        <v>0.123</v>
      </c>
    </row>
    <row r="490" ht="36" customHeight="1" spans="1:5">
      <c r="A490" s="456" t="s">
        <v>972</v>
      </c>
      <c r="B490" s="328" t="s">
        <v>973</v>
      </c>
      <c r="C490" s="330">
        <v>0</v>
      </c>
      <c r="D490" s="330"/>
      <c r="E490" s="335"/>
    </row>
    <row r="491" ht="36" customHeight="1" spans="1:5">
      <c r="A491" s="456" t="s">
        <v>974</v>
      </c>
      <c r="B491" s="328" t="s">
        <v>975</v>
      </c>
      <c r="C491" s="330">
        <v>0</v>
      </c>
      <c r="D491" s="330">
        <v>0</v>
      </c>
      <c r="E491" s="335"/>
    </row>
    <row r="492" ht="36" customHeight="1" spans="1:5">
      <c r="A492" s="456" t="s">
        <v>976</v>
      </c>
      <c r="B492" s="328" t="s">
        <v>977</v>
      </c>
      <c r="C492" s="330">
        <v>106</v>
      </c>
      <c r="D492" s="330">
        <v>118</v>
      </c>
      <c r="E492" s="335">
        <f>(D492-C492)/C492</f>
        <v>0.113</v>
      </c>
    </row>
    <row r="493" ht="36" customHeight="1" spans="1:5">
      <c r="A493" s="456" t="s">
        <v>978</v>
      </c>
      <c r="B493" s="328" t="s">
        <v>979</v>
      </c>
      <c r="C493" s="330">
        <v>0</v>
      </c>
      <c r="D493" s="330"/>
      <c r="E493" s="335"/>
    </row>
    <row r="494" ht="36" customHeight="1" spans="1:5">
      <c r="A494" s="456" t="s">
        <v>980</v>
      </c>
      <c r="B494" s="328" t="s">
        <v>981</v>
      </c>
      <c r="C494" s="330">
        <v>1684</v>
      </c>
      <c r="D494" s="330">
        <v>1177</v>
      </c>
      <c r="E494" s="335">
        <f>(D494-C494)/C494</f>
        <v>-0.301</v>
      </c>
    </row>
    <row r="495" ht="36" customHeight="1" spans="1:5">
      <c r="A495" s="456" t="s">
        <v>982</v>
      </c>
      <c r="B495" s="328" t="s">
        <v>983</v>
      </c>
      <c r="C495" s="330">
        <v>0</v>
      </c>
      <c r="D495" s="330"/>
      <c r="E495" s="335"/>
    </row>
    <row r="496" ht="36" customHeight="1" spans="1:5">
      <c r="A496" s="456" t="s">
        <v>984</v>
      </c>
      <c r="B496" s="328" t="s">
        <v>985</v>
      </c>
      <c r="C496" s="330">
        <v>0</v>
      </c>
      <c r="D496" s="330"/>
      <c r="E496" s="335"/>
    </row>
    <row r="497" ht="36" customHeight="1" spans="1:5">
      <c r="A497" s="456" t="s">
        <v>986</v>
      </c>
      <c r="B497" s="328" t="s">
        <v>987</v>
      </c>
      <c r="C497" s="330">
        <v>336</v>
      </c>
      <c r="D497" s="330">
        <v>254</v>
      </c>
      <c r="E497" s="335">
        <f>(D497-C497)/C497</f>
        <v>-0.244</v>
      </c>
    </row>
    <row r="498" ht="36" customHeight="1" spans="1:5">
      <c r="A498" s="456" t="s">
        <v>988</v>
      </c>
      <c r="B498" s="328" t="s">
        <v>989</v>
      </c>
      <c r="C498" s="330">
        <v>3</v>
      </c>
      <c r="D498" s="330">
        <v>2</v>
      </c>
      <c r="E498" s="335">
        <f>(D498-C498)/C498</f>
        <v>-0.333</v>
      </c>
    </row>
    <row r="499" ht="36" customHeight="1" spans="1:5">
      <c r="A499" s="456" t="s">
        <v>990</v>
      </c>
      <c r="B499" s="328" t="s">
        <v>991</v>
      </c>
      <c r="C499" s="330">
        <v>0</v>
      </c>
      <c r="D499" s="330"/>
      <c r="E499" s="335"/>
    </row>
    <row r="500" ht="36" customHeight="1" spans="1:5">
      <c r="A500" s="456" t="s">
        <v>992</v>
      </c>
      <c r="B500" s="328" t="s">
        <v>993</v>
      </c>
      <c r="C500" s="330"/>
      <c r="D500" s="330"/>
      <c r="E500" s="335"/>
    </row>
    <row r="501" ht="36" customHeight="1" spans="1:5">
      <c r="A501" s="455" t="s">
        <v>994</v>
      </c>
      <c r="B501" s="325" t="s">
        <v>995</v>
      </c>
      <c r="C501" s="334">
        <f>SUM(C502:C508)</f>
        <v>146</v>
      </c>
      <c r="D501" s="334">
        <f>SUM(D502:D508)</f>
        <v>186</v>
      </c>
      <c r="E501" s="335">
        <f>(D501-C501)/C501</f>
        <v>0.274</v>
      </c>
    </row>
    <row r="502" ht="36" customHeight="1" spans="1:5">
      <c r="A502" s="456" t="s">
        <v>996</v>
      </c>
      <c r="B502" s="328" t="s">
        <v>183</v>
      </c>
      <c r="C502" s="330">
        <v>0</v>
      </c>
      <c r="D502" s="330">
        <v>0</v>
      </c>
      <c r="E502" s="335"/>
    </row>
    <row r="503" ht="36" customHeight="1" spans="1:5">
      <c r="A503" s="456" t="s">
        <v>997</v>
      </c>
      <c r="B503" s="328" t="s">
        <v>185</v>
      </c>
      <c r="C503" s="330">
        <v>0</v>
      </c>
      <c r="D503" s="330">
        <v>0</v>
      </c>
      <c r="E503" s="335"/>
    </row>
    <row r="504" ht="36" customHeight="1" spans="1:5">
      <c r="A504" s="456" t="s">
        <v>998</v>
      </c>
      <c r="B504" s="328" t="s">
        <v>187</v>
      </c>
      <c r="C504" s="330">
        <v>0</v>
      </c>
      <c r="D504" s="330">
        <v>0</v>
      </c>
      <c r="E504" s="335"/>
    </row>
    <row r="505" ht="36" customHeight="1" spans="1:5">
      <c r="A505" s="456" t="s">
        <v>999</v>
      </c>
      <c r="B505" s="328" t="s">
        <v>1000</v>
      </c>
      <c r="C505" s="330">
        <v>126</v>
      </c>
      <c r="D505" s="330">
        <v>166</v>
      </c>
      <c r="E505" s="335">
        <f>(D505-C505)/C505</f>
        <v>0.317</v>
      </c>
    </row>
    <row r="506" ht="36" customHeight="1" spans="1:5">
      <c r="A506" s="456" t="s">
        <v>1001</v>
      </c>
      <c r="B506" s="328" t="s">
        <v>1002</v>
      </c>
      <c r="C506" s="330">
        <v>20</v>
      </c>
      <c r="D506" s="330">
        <v>20</v>
      </c>
      <c r="E506" s="335">
        <f>(D506-C506)/C506</f>
        <v>0</v>
      </c>
    </row>
    <row r="507" ht="36" customHeight="1" spans="1:5">
      <c r="A507" s="456" t="s">
        <v>1003</v>
      </c>
      <c r="B507" s="328" t="s">
        <v>1004</v>
      </c>
      <c r="C507" s="330">
        <v>0</v>
      </c>
      <c r="D507" s="330">
        <v>0</v>
      </c>
      <c r="E507" s="335"/>
    </row>
    <row r="508" ht="36" customHeight="1" spans="1:5">
      <c r="A508" s="456" t="s">
        <v>1005</v>
      </c>
      <c r="B508" s="328" t="s">
        <v>1006</v>
      </c>
      <c r="C508" s="330">
        <v>0</v>
      </c>
      <c r="D508" s="330"/>
      <c r="E508" s="335"/>
    </row>
    <row r="509" ht="36" customHeight="1" spans="1:5">
      <c r="A509" s="455" t="s">
        <v>1007</v>
      </c>
      <c r="B509" s="325" t="s">
        <v>1008</v>
      </c>
      <c r="C509" s="334">
        <f>SUM(C510:C519)</f>
        <v>527</v>
      </c>
      <c r="D509" s="334">
        <f>SUM(D510:D519)</f>
        <v>409</v>
      </c>
      <c r="E509" s="335">
        <f>(D509-C509)/C509</f>
        <v>-0.224</v>
      </c>
    </row>
    <row r="510" ht="36" customHeight="1" spans="1:5">
      <c r="A510" s="456" t="s">
        <v>1009</v>
      </c>
      <c r="B510" s="328" t="s">
        <v>183</v>
      </c>
      <c r="C510" s="330"/>
      <c r="D510" s="330"/>
      <c r="E510" s="335"/>
    </row>
    <row r="511" ht="36" customHeight="1" spans="1:5">
      <c r="A511" s="456" t="s">
        <v>1010</v>
      </c>
      <c r="B511" s="328" t="s">
        <v>185</v>
      </c>
      <c r="C511" s="330"/>
      <c r="D511" s="330">
        <v>0</v>
      </c>
      <c r="E511" s="335"/>
    </row>
    <row r="512" ht="36" customHeight="1" spans="1:5">
      <c r="A512" s="456" t="s">
        <v>1011</v>
      </c>
      <c r="B512" s="328" t="s">
        <v>187</v>
      </c>
      <c r="C512" s="330"/>
      <c r="D512" s="330"/>
      <c r="E512" s="335"/>
    </row>
    <row r="513" ht="36" customHeight="1" spans="1:5">
      <c r="A513" s="456" t="s">
        <v>1012</v>
      </c>
      <c r="B513" s="328" t="s">
        <v>1013</v>
      </c>
      <c r="C513" s="330"/>
      <c r="D513" s="330"/>
      <c r="E513" s="335"/>
    </row>
    <row r="514" ht="36" customHeight="1" spans="1:5">
      <c r="A514" s="456" t="s">
        <v>1014</v>
      </c>
      <c r="B514" s="328" t="s">
        <v>1015</v>
      </c>
      <c r="C514" s="330"/>
      <c r="D514" s="330">
        <v>0</v>
      </c>
      <c r="E514" s="335"/>
    </row>
    <row r="515" ht="36" customHeight="1" spans="1:5">
      <c r="A515" s="456" t="s">
        <v>1016</v>
      </c>
      <c r="B515" s="328" t="s">
        <v>1017</v>
      </c>
      <c r="C515" s="330"/>
      <c r="D515" s="330"/>
      <c r="E515" s="335"/>
    </row>
    <row r="516" ht="36" customHeight="1" spans="1:5">
      <c r="A516" s="456" t="s">
        <v>1018</v>
      </c>
      <c r="B516" s="328" t="s">
        <v>1019</v>
      </c>
      <c r="C516" s="330">
        <v>227</v>
      </c>
      <c r="D516" s="330">
        <v>216</v>
      </c>
      <c r="E516" s="335">
        <f>(D516-C516)/C516</f>
        <v>-0.048</v>
      </c>
    </row>
    <row r="517" ht="36" customHeight="1" spans="1:5">
      <c r="A517" s="456" t="s">
        <v>1020</v>
      </c>
      <c r="B517" s="328" t="s">
        <v>1021</v>
      </c>
      <c r="C517" s="330">
        <v>300</v>
      </c>
      <c r="D517" s="330">
        <v>193</v>
      </c>
      <c r="E517" s="335">
        <f>(D517-C517)/C517</f>
        <v>-0.357</v>
      </c>
    </row>
    <row r="518" ht="36" customHeight="1" spans="1:5">
      <c r="A518" s="456" t="s">
        <v>1022</v>
      </c>
      <c r="B518" s="328" t="s">
        <v>1023</v>
      </c>
      <c r="C518" s="330"/>
      <c r="D518" s="330"/>
      <c r="E518" s="335"/>
    </row>
    <row r="519" ht="36" customHeight="1" spans="1:5">
      <c r="A519" s="456" t="s">
        <v>1024</v>
      </c>
      <c r="B519" s="328" t="s">
        <v>1025</v>
      </c>
      <c r="C519" s="330"/>
      <c r="D519" s="330"/>
      <c r="E519" s="335"/>
    </row>
    <row r="520" ht="36" customHeight="1" spans="1:5">
      <c r="A520" s="455" t="s">
        <v>1026</v>
      </c>
      <c r="B520" s="325" t="s">
        <v>1027</v>
      </c>
      <c r="C520" s="334">
        <f>SUM(C521:C528)</f>
        <v>252</v>
      </c>
      <c r="D520" s="334">
        <f>SUM(D521:D528)</f>
        <v>295</v>
      </c>
      <c r="E520" s="335">
        <f>(D520-C520)/C520</f>
        <v>0.171</v>
      </c>
    </row>
    <row r="521" ht="36" customHeight="1" spans="1:5">
      <c r="A521" s="456" t="s">
        <v>1028</v>
      </c>
      <c r="B521" s="328" t="s">
        <v>183</v>
      </c>
      <c r="C521" s="330"/>
      <c r="D521" s="330">
        <v>0</v>
      </c>
      <c r="E521" s="335"/>
    </row>
    <row r="522" ht="36" customHeight="1" spans="1:5">
      <c r="A522" s="456" t="s">
        <v>1029</v>
      </c>
      <c r="B522" s="328" t="s">
        <v>185</v>
      </c>
      <c r="C522" s="330"/>
      <c r="D522" s="330">
        <v>0</v>
      </c>
      <c r="E522" s="335"/>
    </row>
    <row r="523" ht="36" customHeight="1" spans="1:5">
      <c r="A523" s="456" t="s">
        <v>1030</v>
      </c>
      <c r="B523" s="328" t="s">
        <v>187</v>
      </c>
      <c r="C523" s="330"/>
      <c r="D523" s="330">
        <v>0</v>
      </c>
      <c r="E523" s="335"/>
    </row>
    <row r="524" ht="36" customHeight="1" spans="1:5">
      <c r="A524" s="456" t="s">
        <v>1031</v>
      </c>
      <c r="B524" s="328" t="s">
        <v>1032</v>
      </c>
      <c r="C524" s="330"/>
      <c r="D524" s="330">
        <v>0</v>
      </c>
      <c r="E524" s="335"/>
    </row>
    <row r="525" ht="36" customHeight="1" spans="1:5">
      <c r="A525" s="456" t="s">
        <v>1033</v>
      </c>
      <c r="B525" s="328" t="s">
        <v>1034</v>
      </c>
      <c r="C525" s="330"/>
      <c r="D525" s="330"/>
      <c r="E525" s="335"/>
    </row>
    <row r="526" ht="36" customHeight="1" spans="1:5">
      <c r="A526" s="456" t="s">
        <v>1035</v>
      </c>
      <c r="B526" s="328" t="s">
        <v>1036</v>
      </c>
      <c r="C526" s="330"/>
      <c r="D526" s="330">
        <v>0</v>
      </c>
      <c r="E526" s="335"/>
    </row>
    <row r="527" ht="36" customHeight="1" spans="1:5">
      <c r="A527" s="456" t="s">
        <v>1037</v>
      </c>
      <c r="B527" s="328" t="s">
        <v>1038</v>
      </c>
      <c r="C527" s="330"/>
      <c r="D527" s="330"/>
      <c r="E527" s="335"/>
    </row>
    <row r="528" ht="36" customHeight="1" spans="1:5">
      <c r="A528" s="456" t="s">
        <v>1039</v>
      </c>
      <c r="B528" s="328" t="s">
        <v>1040</v>
      </c>
      <c r="C528" s="330">
        <v>252</v>
      </c>
      <c r="D528" s="330">
        <v>295</v>
      </c>
      <c r="E528" s="335">
        <f>(D528-C528)/C528</f>
        <v>0.171</v>
      </c>
    </row>
    <row r="529" ht="36" customHeight="1" spans="1:5">
      <c r="A529" s="455" t="s">
        <v>1041</v>
      </c>
      <c r="B529" s="325" t="s">
        <v>1042</v>
      </c>
      <c r="C529" s="334"/>
      <c r="D529" s="334"/>
      <c r="E529" s="335"/>
    </row>
    <row r="530" ht="36" customHeight="1" spans="1:5">
      <c r="A530" s="456" t="s">
        <v>1043</v>
      </c>
      <c r="B530" s="328" t="s">
        <v>183</v>
      </c>
      <c r="C530" s="330"/>
      <c r="D530" s="330"/>
      <c r="E530" s="335"/>
    </row>
    <row r="531" ht="36" customHeight="1" spans="1:5">
      <c r="A531" s="456" t="s">
        <v>1044</v>
      </c>
      <c r="B531" s="328" t="s">
        <v>185</v>
      </c>
      <c r="C531" s="330">
        <v>0</v>
      </c>
      <c r="D531" s="330">
        <v>0</v>
      </c>
      <c r="E531" s="335"/>
    </row>
    <row r="532" ht="36" customHeight="1" spans="1:5">
      <c r="A532" s="456" t="s">
        <v>1045</v>
      </c>
      <c r="B532" s="328" t="s">
        <v>187</v>
      </c>
      <c r="C532" s="330"/>
      <c r="D532" s="330"/>
      <c r="E532" s="335"/>
    </row>
    <row r="533" ht="36" customHeight="1" spans="1:5">
      <c r="A533" s="456" t="s">
        <v>1046</v>
      </c>
      <c r="B533" s="328" t="s">
        <v>1047</v>
      </c>
      <c r="C533" s="330"/>
      <c r="D533" s="330"/>
      <c r="E533" s="335"/>
    </row>
    <row r="534" ht="36" customHeight="1" spans="1:5">
      <c r="A534" s="456" t="s">
        <v>1048</v>
      </c>
      <c r="B534" s="328" t="s">
        <v>1049</v>
      </c>
      <c r="C534" s="330"/>
      <c r="D534" s="330"/>
      <c r="E534" s="335"/>
    </row>
    <row r="535" ht="36" customHeight="1" spans="1:5">
      <c r="A535" s="456" t="s">
        <v>1050</v>
      </c>
      <c r="B535" s="328" t="s">
        <v>1051</v>
      </c>
      <c r="C535" s="330"/>
      <c r="D535" s="330"/>
      <c r="E535" s="335"/>
    </row>
    <row r="536" ht="36" customHeight="1" spans="1:5">
      <c r="A536" s="468" t="s">
        <v>1052</v>
      </c>
      <c r="B536" s="328" t="s">
        <v>1053</v>
      </c>
      <c r="C536" s="330"/>
      <c r="D536" s="330"/>
      <c r="E536" s="335"/>
    </row>
    <row r="537" ht="36" customHeight="1" spans="1:5">
      <c r="A537" s="468" t="s">
        <v>1054</v>
      </c>
      <c r="B537" s="328" t="s">
        <v>1055</v>
      </c>
      <c r="C537" s="330"/>
      <c r="D537" s="330"/>
      <c r="E537" s="335"/>
    </row>
    <row r="538" ht="36" customHeight="1" spans="1:5">
      <c r="A538" s="456" t="s">
        <v>1056</v>
      </c>
      <c r="B538" s="328" t="s">
        <v>1057</v>
      </c>
      <c r="C538" s="330"/>
      <c r="D538" s="330"/>
      <c r="E538" s="335"/>
    </row>
    <row r="539" ht="36" customHeight="1" spans="1:5">
      <c r="A539" s="455" t="s">
        <v>1058</v>
      </c>
      <c r="B539" s="325" t="s">
        <v>1059</v>
      </c>
      <c r="C539" s="334">
        <f>SUM(C540:C542)</f>
        <v>151</v>
      </c>
      <c r="D539" s="334">
        <f>SUM(D540:D542)</f>
        <v>81</v>
      </c>
      <c r="E539" s="335">
        <f>(D539-C539)/C539</f>
        <v>-0.464</v>
      </c>
    </row>
    <row r="540" ht="36" customHeight="1" spans="1:5">
      <c r="A540" s="456" t="s">
        <v>1060</v>
      </c>
      <c r="B540" s="328" t="s">
        <v>1061</v>
      </c>
      <c r="C540" s="330"/>
      <c r="D540" s="330"/>
      <c r="E540" s="335"/>
    </row>
    <row r="541" ht="36" customHeight="1" spans="1:5">
      <c r="A541" s="456" t="s">
        <v>1062</v>
      </c>
      <c r="B541" s="328" t="s">
        <v>1063</v>
      </c>
      <c r="C541" s="330"/>
      <c r="D541" s="330"/>
      <c r="E541" s="335"/>
    </row>
    <row r="542" ht="36" customHeight="1" spans="1:5">
      <c r="A542" s="456" t="s">
        <v>1064</v>
      </c>
      <c r="B542" s="328" t="s">
        <v>1065</v>
      </c>
      <c r="C542" s="330">
        <v>151</v>
      </c>
      <c r="D542" s="330">
        <v>81</v>
      </c>
      <c r="E542" s="335">
        <f>(D542-C542)/C542</f>
        <v>-0.464</v>
      </c>
    </row>
    <row r="543" ht="36" customHeight="1" spans="1:5">
      <c r="A543" s="459" t="s">
        <v>1066</v>
      </c>
      <c r="B543" s="460" t="s">
        <v>571</v>
      </c>
      <c r="C543" s="461"/>
      <c r="D543" s="461"/>
      <c r="E543" s="335"/>
    </row>
    <row r="544" ht="36" customHeight="1" spans="1:5">
      <c r="A544" s="455" t="s">
        <v>129</v>
      </c>
      <c r="B544" s="325" t="s">
        <v>130</v>
      </c>
      <c r="C544" s="334">
        <f>C545+C564+C572+C574+C583+C587+C597+C605+C612+C620+C629+C634+C637+C640+C643+C646+C649+C653+C658+C666+C669</f>
        <v>78291</v>
      </c>
      <c r="D544" s="334">
        <f>D545+D564+D572+D574+D583+D587+D597+D605+D612+D620+D629+D634+D637+D640+D643+D646+D649+D653+D658+D666+D669</f>
        <v>82989</v>
      </c>
      <c r="E544" s="335">
        <f>(D544-C544)/C544</f>
        <v>0.06</v>
      </c>
    </row>
    <row r="545" ht="36" customHeight="1" spans="1:5">
      <c r="A545" s="455" t="s">
        <v>1067</v>
      </c>
      <c r="B545" s="325" t="s">
        <v>1068</v>
      </c>
      <c r="C545" s="334">
        <f>SUM(C546:C563)</f>
        <v>2706</v>
      </c>
      <c r="D545" s="334">
        <f>SUM(D546:D563)</f>
        <v>2152</v>
      </c>
      <c r="E545" s="335">
        <f>(D545-C545)/C545</f>
        <v>-0.205</v>
      </c>
    </row>
    <row r="546" ht="36" customHeight="1" spans="1:5">
      <c r="A546" s="456" t="s">
        <v>1069</v>
      </c>
      <c r="B546" s="328" t="s">
        <v>183</v>
      </c>
      <c r="C546" s="330">
        <v>1892</v>
      </c>
      <c r="D546" s="330">
        <v>2140</v>
      </c>
      <c r="E546" s="335">
        <f>(D546-C546)/C546</f>
        <v>0.131</v>
      </c>
    </row>
    <row r="547" ht="36" customHeight="1" spans="1:5">
      <c r="A547" s="456" t="s">
        <v>1070</v>
      </c>
      <c r="B547" s="328" t="s">
        <v>185</v>
      </c>
      <c r="C547" s="330">
        <v>6</v>
      </c>
      <c r="D547" s="330">
        <v>6</v>
      </c>
      <c r="E547" s="335">
        <f>(D547-C547)/C547</f>
        <v>0</v>
      </c>
    </row>
    <row r="548" ht="36" customHeight="1" spans="1:5">
      <c r="A548" s="456" t="s">
        <v>1071</v>
      </c>
      <c r="B548" s="328" t="s">
        <v>187</v>
      </c>
      <c r="C548" s="330"/>
      <c r="D548" s="330"/>
      <c r="E548" s="335"/>
    </row>
    <row r="549" ht="36" customHeight="1" spans="1:5">
      <c r="A549" s="456" t="s">
        <v>1072</v>
      </c>
      <c r="B549" s="328" t="s">
        <v>1073</v>
      </c>
      <c r="C549" s="330"/>
      <c r="D549" s="330">
        <v>0</v>
      </c>
      <c r="E549" s="335"/>
    </row>
    <row r="550" ht="36" customHeight="1" spans="1:5">
      <c r="A550" s="456" t="s">
        <v>1074</v>
      </c>
      <c r="B550" s="328" t="s">
        <v>1075</v>
      </c>
      <c r="C550" s="330"/>
      <c r="D550" s="330">
        <v>0</v>
      </c>
      <c r="E550" s="335"/>
    </row>
    <row r="551" ht="36" customHeight="1" spans="1:5">
      <c r="A551" s="456" t="s">
        <v>1076</v>
      </c>
      <c r="B551" s="328" t="s">
        <v>1077</v>
      </c>
      <c r="C551" s="330"/>
      <c r="D551" s="330">
        <v>0</v>
      </c>
      <c r="E551" s="335"/>
    </row>
    <row r="552" ht="36" customHeight="1" spans="1:5">
      <c r="A552" s="456" t="s">
        <v>1078</v>
      </c>
      <c r="B552" s="328" t="s">
        <v>1079</v>
      </c>
      <c r="C552" s="330"/>
      <c r="D552" s="330"/>
      <c r="E552" s="335"/>
    </row>
    <row r="553" ht="36" customHeight="1" spans="1:5">
      <c r="A553" s="456" t="s">
        <v>1080</v>
      </c>
      <c r="B553" s="328" t="s">
        <v>284</v>
      </c>
      <c r="C553" s="330"/>
      <c r="D553" s="330"/>
      <c r="E553" s="335"/>
    </row>
    <row r="554" ht="36" customHeight="1" spans="1:5">
      <c r="A554" s="456" t="s">
        <v>1081</v>
      </c>
      <c r="B554" s="328" t="s">
        <v>1082</v>
      </c>
      <c r="C554" s="330">
        <v>808</v>
      </c>
      <c r="D554" s="330">
        <v>6</v>
      </c>
      <c r="E554" s="335">
        <f>(D554-C554)/C554</f>
        <v>-0.993</v>
      </c>
    </row>
    <row r="555" ht="36" customHeight="1" spans="1:5">
      <c r="A555" s="456" t="s">
        <v>1083</v>
      </c>
      <c r="B555" s="328" t="s">
        <v>1084</v>
      </c>
      <c r="C555" s="330"/>
      <c r="D555" s="330"/>
      <c r="E555" s="335"/>
    </row>
    <row r="556" ht="36" customHeight="1" spans="1:5">
      <c r="A556" s="456" t="s">
        <v>1085</v>
      </c>
      <c r="B556" s="328" t="s">
        <v>1086</v>
      </c>
      <c r="C556" s="330"/>
      <c r="D556" s="330"/>
      <c r="E556" s="335"/>
    </row>
    <row r="557" ht="36" customHeight="1" spans="1:5">
      <c r="A557" s="456" t="s">
        <v>1087</v>
      </c>
      <c r="B557" s="328" t="s">
        <v>1088</v>
      </c>
      <c r="C557" s="330"/>
      <c r="D557" s="330">
        <v>0</v>
      </c>
      <c r="E557" s="335"/>
    </row>
    <row r="558" ht="36" customHeight="1" spans="1:5">
      <c r="A558" s="458">
        <v>2080113</v>
      </c>
      <c r="B558" s="467" t="s">
        <v>350</v>
      </c>
      <c r="C558" s="330"/>
      <c r="D558" s="330">
        <v>0</v>
      </c>
      <c r="E558" s="335"/>
    </row>
    <row r="559" ht="36" customHeight="1" spans="1:5">
      <c r="A559" s="458">
        <v>2080114</v>
      </c>
      <c r="B559" s="467" t="s">
        <v>352</v>
      </c>
      <c r="C559" s="330"/>
      <c r="D559" s="330">
        <v>0</v>
      </c>
      <c r="E559" s="335"/>
    </row>
    <row r="560" ht="36" customHeight="1" spans="1:5">
      <c r="A560" s="458">
        <v>2080115</v>
      </c>
      <c r="B560" s="467" t="s">
        <v>354</v>
      </c>
      <c r="C560" s="330"/>
      <c r="D560" s="330">
        <v>0</v>
      </c>
      <c r="E560" s="335"/>
    </row>
    <row r="561" ht="36" customHeight="1" spans="1:5">
      <c r="A561" s="458">
        <v>2080116</v>
      </c>
      <c r="B561" s="467" t="s">
        <v>356</v>
      </c>
      <c r="C561" s="330"/>
      <c r="D561" s="330"/>
      <c r="E561" s="335"/>
    </row>
    <row r="562" ht="36" customHeight="1" spans="1:5">
      <c r="A562" s="458">
        <v>2080150</v>
      </c>
      <c r="B562" s="467" t="s">
        <v>201</v>
      </c>
      <c r="C562" s="330"/>
      <c r="D562" s="330">
        <v>0</v>
      </c>
      <c r="E562" s="335"/>
    </row>
    <row r="563" ht="36" customHeight="1" spans="1:5">
      <c r="A563" s="456" t="s">
        <v>1089</v>
      </c>
      <c r="B563" s="328" t="s">
        <v>1090</v>
      </c>
      <c r="C563" s="330"/>
      <c r="D563" s="330"/>
      <c r="E563" s="335"/>
    </row>
    <row r="564" ht="36" customHeight="1" spans="1:5">
      <c r="A564" s="455" t="s">
        <v>1091</v>
      </c>
      <c r="B564" s="325" t="s">
        <v>1092</v>
      </c>
      <c r="C564" s="334">
        <f>SUM(C565:C571)</f>
        <v>2002</v>
      </c>
      <c r="D564" s="334">
        <f>SUM(D565:D571)</f>
        <v>1753</v>
      </c>
      <c r="E564" s="335">
        <f>(D564-C564)/C564</f>
        <v>-0.124</v>
      </c>
    </row>
    <row r="565" ht="36" customHeight="1" spans="1:5">
      <c r="A565" s="456" t="s">
        <v>1093</v>
      </c>
      <c r="B565" s="328" t="s">
        <v>183</v>
      </c>
      <c r="C565" s="330">
        <v>390</v>
      </c>
      <c r="D565" s="330">
        <v>404</v>
      </c>
      <c r="E565" s="335">
        <f>(D565-C565)/C565</f>
        <v>0.036</v>
      </c>
    </row>
    <row r="566" ht="36" customHeight="1" spans="1:5">
      <c r="A566" s="456" t="s">
        <v>1094</v>
      </c>
      <c r="B566" s="328" t="s">
        <v>185</v>
      </c>
      <c r="C566" s="330">
        <v>6</v>
      </c>
      <c r="D566" s="330">
        <v>6</v>
      </c>
      <c r="E566" s="335">
        <f>(D566-C566)/C566</f>
        <v>0</v>
      </c>
    </row>
    <row r="567" ht="36" customHeight="1" spans="1:5">
      <c r="A567" s="456" t="s">
        <v>1095</v>
      </c>
      <c r="B567" s="328" t="s">
        <v>187</v>
      </c>
      <c r="C567" s="330">
        <v>0</v>
      </c>
      <c r="D567" s="330"/>
      <c r="E567" s="335"/>
    </row>
    <row r="568" ht="36" customHeight="1" spans="1:5">
      <c r="A568" s="456" t="s">
        <v>1096</v>
      </c>
      <c r="B568" s="328" t="s">
        <v>1097</v>
      </c>
      <c r="C568" s="330">
        <v>20</v>
      </c>
      <c r="D568" s="330">
        <v>13</v>
      </c>
      <c r="E568" s="335">
        <f>(D568-C568)/C568</f>
        <v>-0.35</v>
      </c>
    </row>
    <row r="569" ht="36" customHeight="1" spans="1:5">
      <c r="A569" s="456" t="s">
        <v>1098</v>
      </c>
      <c r="B569" s="328" t="s">
        <v>1099</v>
      </c>
      <c r="C569" s="330">
        <v>35</v>
      </c>
      <c r="D569" s="330">
        <v>4</v>
      </c>
      <c r="E569" s="335">
        <f>(D569-C569)/C569</f>
        <v>-0.886</v>
      </c>
    </row>
    <row r="570" ht="36" customHeight="1" spans="1:5">
      <c r="A570" s="456" t="s">
        <v>1100</v>
      </c>
      <c r="B570" s="328" t="s">
        <v>1101</v>
      </c>
      <c r="C570" s="330">
        <v>1496</v>
      </c>
      <c r="D570" s="330">
        <v>1289</v>
      </c>
      <c r="E570" s="335">
        <f>(D570-C570)/C570</f>
        <v>-0.138</v>
      </c>
    </row>
    <row r="571" ht="36" customHeight="1" spans="1:5">
      <c r="A571" s="456" t="s">
        <v>1102</v>
      </c>
      <c r="B571" s="328" t="s">
        <v>1103</v>
      </c>
      <c r="C571" s="330">
        <v>55</v>
      </c>
      <c r="D571" s="330">
        <v>37</v>
      </c>
      <c r="E571" s="335">
        <f>(D571-C571)/C571</f>
        <v>-0.327</v>
      </c>
    </row>
    <row r="572" ht="36" customHeight="1" spans="1:5">
      <c r="A572" s="455" t="s">
        <v>1104</v>
      </c>
      <c r="B572" s="325" t="s">
        <v>1105</v>
      </c>
      <c r="C572" s="334">
        <f>SUM(C573:C573)</f>
        <v>0</v>
      </c>
      <c r="D572" s="334">
        <f>SUM(D573:D573)</f>
        <v>0</v>
      </c>
      <c r="E572" s="335"/>
    </row>
    <row r="573" ht="36" customHeight="1" spans="1:5">
      <c r="A573" s="456" t="s">
        <v>1106</v>
      </c>
      <c r="B573" s="328" t="s">
        <v>1107</v>
      </c>
      <c r="C573" s="330">
        <v>0</v>
      </c>
      <c r="D573" s="330">
        <v>0</v>
      </c>
      <c r="E573" s="335"/>
    </row>
    <row r="574" ht="36" customHeight="1" spans="1:5">
      <c r="A574" s="455" t="s">
        <v>1108</v>
      </c>
      <c r="B574" s="325" t="s">
        <v>1109</v>
      </c>
      <c r="C574" s="334">
        <f>SUM(C575:C582)</f>
        <v>54065</v>
      </c>
      <c r="D574" s="334">
        <f>SUM(D575:D582)</f>
        <v>60962</v>
      </c>
      <c r="E574" s="335">
        <f t="shared" ref="E574:E580" si="7">(D574-C574)/C574</f>
        <v>0.128</v>
      </c>
    </row>
    <row r="575" ht="36" customHeight="1" spans="1:5">
      <c r="A575" s="456" t="s">
        <v>1110</v>
      </c>
      <c r="B575" s="328" t="s">
        <v>1111</v>
      </c>
      <c r="C575" s="330">
        <v>9603</v>
      </c>
      <c r="D575" s="330">
        <v>9740</v>
      </c>
      <c r="E575" s="335">
        <f t="shared" si="7"/>
        <v>0.014</v>
      </c>
    </row>
    <row r="576" ht="36" customHeight="1" spans="1:5">
      <c r="A576" s="456" t="s">
        <v>1112</v>
      </c>
      <c r="B576" s="328" t="s">
        <v>1113</v>
      </c>
      <c r="C576" s="330">
        <v>8354</v>
      </c>
      <c r="D576" s="330">
        <v>9216</v>
      </c>
      <c r="E576" s="335">
        <f t="shared" si="7"/>
        <v>0.103</v>
      </c>
    </row>
    <row r="577" ht="36" customHeight="1" spans="1:5">
      <c r="A577" s="456" t="s">
        <v>1114</v>
      </c>
      <c r="B577" s="328" t="s">
        <v>1115</v>
      </c>
      <c r="C577" s="330">
        <v>290</v>
      </c>
      <c r="D577" s="330">
        <v>235</v>
      </c>
      <c r="E577" s="335">
        <f t="shared" si="7"/>
        <v>-0.19</v>
      </c>
    </row>
    <row r="578" ht="36" customHeight="1" spans="1:5">
      <c r="A578" s="456" t="s">
        <v>1116</v>
      </c>
      <c r="B578" s="328" t="s">
        <v>1117</v>
      </c>
      <c r="C578" s="330">
        <v>17385</v>
      </c>
      <c r="D578" s="330">
        <v>17200</v>
      </c>
      <c r="E578" s="335">
        <f t="shared" si="7"/>
        <v>-0.011</v>
      </c>
    </row>
    <row r="579" ht="36" customHeight="1" spans="1:5">
      <c r="A579" s="456" t="s">
        <v>1118</v>
      </c>
      <c r="B579" s="328" t="s">
        <v>1119</v>
      </c>
      <c r="C579" s="330">
        <v>1729</v>
      </c>
      <c r="D579" s="330">
        <v>1238</v>
      </c>
      <c r="E579" s="335">
        <f t="shared" si="7"/>
        <v>-0.284</v>
      </c>
    </row>
    <row r="580" ht="36" customHeight="1" spans="1:5">
      <c r="A580" s="456" t="s">
        <v>1120</v>
      </c>
      <c r="B580" s="328" t="s">
        <v>1121</v>
      </c>
      <c r="C580" s="330">
        <v>14154</v>
      </c>
      <c r="D580" s="330">
        <v>20623</v>
      </c>
      <c r="E580" s="335">
        <f t="shared" si="7"/>
        <v>0.457</v>
      </c>
    </row>
    <row r="581" ht="36" customHeight="1" spans="1:5">
      <c r="A581" s="458">
        <v>2080508</v>
      </c>
      <c r="B581" s="467" t="s">
        <v>1122</v>
      </c>
      <c r="C581" s="330">
        <v>0</v>
      </c>
      <c r="D581" s="330">
        <v>0</v>
      </c>
      <c r="E581" s="335"/>
    </row>
    <row r="582" ht="36" customHeight="1" spans="1:5">
      <c r="A582" s="456" t="s">
        <v>1123</v>
      </c>
      <c r="B582" s="328" t="s">
        <v>1124</v>
      </c>
      <c r="C582" s="330">
        <v>2550</v>
      </c>
      <c r="D582" s="330">
        <v>2710</v>
      </c>
      <c r="E582" s="335">
        <f>(D582-C582)/C582</f>
        <v>0.063</v>
      </c>
    </row>
    <row r="583" ht="36" customHeight="1" spans="1:5">
      <c r="A583" s="455" t="s">
        <v>1125</v>
      </c>
      <c r="B583" s="325" t="s">
        <v>1126</v>
      </c>
      <c r="C583" s="334">
        <f>SUM(C584:C586)</f>
        <v>0</v>
      </c>
      <c r="D583" s="334">
        <f>SUM(D584:D586)</f>
        <v>0</v>
      </c>
      <c r="E583" s="335"/>
    </row>
    <row r="584" ht="36" customHeight="1" spans="1:5">
      <c r="A584" s="456" t="s">
        <v>1127</v>
      </c>
      <c r="B584" s="328" t="s">
        <v>1128</v>
      </c>
      <c r="C584" s="330">
        <v>0</v>
      </c>
      <c r="D584" s="330">
        <v>0</v>
      </c>
      <c r="E584" s="335"/>
    </row>
    <row r="585" ht="36" customHeight="1" spans="1:5">
      <c r="A585" s="456" t="s">
        <v>1129</v>
      </c>
      <c r="B585" s="328" t="s">
        <v>1130</v>
      </c>
      <c r="C585" s="330">
        <v>0</v>
      </c>
      <c r="D585" s="330">
        <v>0</v>
      </c>
      <c r="E585" s="335"/>
    </row>
    <row r="586" ht="36" customHeight="1" spans="1:5">
      <c r="A586" s="456" t="s">
        <v>1131</v>
      </c>
      <c r="B586" s="328" t="s">
        <v>1132</v>
      </c>
      <c r="C586" s="330">
        <v>0</v>
      </c>
      <c r="D586" s="330">
        <v>0</v>
      </c>
      <c r="E586" s="335"/>
    </row>
    <row r="587" ht="36" customHeight="1" spans="1:5">
      <c r="A587" s="455" t="s">
        <v>1133</v>
      </c>
      <c r="B587" s="325" t="s">
        <v>1134</v>
      </c>
      <c r="C587" s="334">
        <f>SUM(C588:C596)</f>
        <v>414</v>
      </c>
      <c r="D587" s="334">
        <f>SUM(D588:D596)</f>
        <v>527</v>
      </c>
      <c r="E587" s="335">
        <f>(D587-C587)/C587</f>
        <v>0.273</v>
      </c>
    </row>
    <row r="588" ht="36" customHeight="1" spans="1:5">
      <c r="A588" s="456" t="s">
        <v>1135</v>
      </c>
      <c r="B588" s="328" t="s">
        <v>1136</v>
      </c>
      <c r="C588" s="330"/>
      <c r="D588" s="330"/>
      <c r="E588" s="335"/>
    </row>
    <row r="589" ht="36" customHeight="1" spans="1:5">
      <c r="A589" s="456" t="s">
        <v>1137</v>
      </c>
      <c r="B589" s="328" t="s">
        <v>1138</v>
      </c>
      <c r="C589" s="330"/>
      <c r="D589" s="330">
        <v>0</v>
      </c>
      <c r="E589" s="335"/>
    </row>
    <row r="590" ht="36" customHeight="1" spans="1:5">
      <c r="A590" s="456" t="s">
        <v>1139</v>
      </c>
      <c r="B590" s="328" t="s">
        <v>1140</v>
      </c>
      <c r="C590" s="330"/>
      <c r="D590" s="330">
        <v>0</v>
      </c>
      <c r="E590" s="335"/>
    </row>
    <row r="591" ht="36" customHeight="1" spans="1:5">
      <c r="A591" s="456" t="s">
        <v>1141</v>
      </c>
      <c r="B591" s="328" t="s">
        <v>1142</v>
      </c>
      <c r="C591" s="330"/>
      <c r="D591" s="330">
        <v>0</v>
      </c>
      <c r="E591" s="335"/>
    </row>
    <row r="592" ht="36" customHeight="1" spans="1:5">
      <c r="A592" s="456" t="s">
        <v>1143</v>
      </c>
      <c r="B592" s="328" t="s">
        <v>1144</v>
      </c>
      <c r="C592" s="330"/>
      <c r="D592" s="330">
        <v>0</v>
      </c>
      <c r="E592" s="335"/>
    </row>
    <row r="593" ht="36" customHeight="1" spans="1:5">
      <c r="A593" s="456" t="s">
        <v>1145</v>
      </c>
      <c r="B593" s="328" t="s">
        <v>1146</v>
      </c>
      <c r="C593" s="330"/>
      <c r="D593" s="330">
        <v>0</v>
      </c>
      <c r="E593" s="335"/>
    </row>
    <row r="594" ht="36" customHeight="1" spans="1:5">
      <c r="A594" s="456" t="s">
        <v>1147</v>
      </c>
      <c r="B594" s="328" t="s">
        <v>1148</v>
      </c>
      <c r="C594" s="330">
        <v>0</v>
      </c>
      <c r="D594" s="330">
        <v>0</v>
      </c>
      <c r="E594" s="335"/>
    </row>
    <row r="595" ht="36" customHeight="1" spans="1:5">
      <c r="A595" s="456" t="s">
        <v>1149</v>
      </c>
      <c r="B595" s="328" t="s">
        <v>1150</v>
      </c>
      <c r="C595" s="330">
        <v>0</v>
      </c>
      <c r="D595" s="330">
        <v>0</v>
      </c>
      <c r="E595" s="335"/>
    </row>
    <row r="596" ht="36" customHeight="1" spans="1:5">
      <c r="A596" s="456" t="s">
        <v>1151</v>
      </c>
      <c r="B596" s="328" t="s">
        <v>1152</v>
      </c>
      <c r="C596" s="330">
        <v>414</v>
      </c>
      <c r="D596" s="330">
        <v>527</v>
      </c>
      <c r="E596" s="335">
        <f>(D596-C596)/C596</f>
        <v>0.273</v>
      </c>
    </row>
    <row r="597" ht="36" customHeight="1" spans="1:5">
      <c r="A597" s="455" t="s">
        <v>1153</v>
      </c>
      <c r="B597" s="325" t="s">
        <v>1154</v>
      </c>
      <c r="C597" s="334">
        <f>SUM(C598:C604)</f>
        <v>1667</v>
      </c>
      <c r="D597" s="334">
        <f>SUM(D598:D604)</f>
        <v>1676</v>
      </c>
      <c r="E597" s="335">
        <f>(D597-C597)/C597</f>
        <v>0.005</v>
      </c>
    </row>
    <row r="598" ht="36" customHeight="1" spans="1:5">
      <c r="A598" s="456" t="s">
        <v>1155</v>
      </c>
      <c r="B598" s="328" t="s">
        <v>1156</v>
      </c>
      <c r="C598" s="330">
        <v>776</v>
      </c>
      <c r="D598" s="330">
        <v>854</v>
      </c>
      <c r="E598" s="335">
        <f>(D598-C598)/C598</f>
        <v>0.101</v>
      </c>
    </row>
    <row r="599" ht="36" customHeight="1" spans="1:5">
      <c r="A599" s="456" t="s">
        <v>1157</v>
      </c>
      <c r="B599" s="328" t="s">
        <v>1158</v>
      </c>
      <c r="C599" s="330">
        <v>65</v>
      </c>
      <c r="D599" s="330">
        <v>70</v>
      </c>
      <c r="E599" s="335">
        <f>(D599-C599)/C599</f>
        <v>0.077</v>
      </c>
    </row>
    <row r="600" ht="36" customHeight="1" spans="1:5">
      <c r="A600" s="456" t="s">
        <v>1159</v>
      </c>
      <c r="B600" s="328" t="s">
        <v>1160</v>
      </c>
      <c r="C600" s="330"/>
      <c r="D600" s="330">
        <v>0</v>
      </c>
      <c r="E600" s="335"/>
    </row>
    <row r="601" s="421" customFormat="1" ht="36" customHeight="1" spans="1:5">
      <c r="A601" s="456" t="s">
        <v>1161</v>
      </c>
      <c r="B601" s="328" t="s">
        <v>1162</v>
      </c>
      <c r="C601" s="330"/>
      <c r="D601" s="330"/>
      <c r="E601" s="335"/>
    </row>
    <row r="602" ht="36" customHeight="1" spans="1:5">
      <c r="A602" s="456" t="s">
        <v>1163</v>
      </c>
      <c r="B602" s="328" t="s">
        <v>1164</v>
      </c>
      <c r="C602" s="330">
        <v>325</v>
      </c>
      <c r="D602" s="330">
        <v>356</v>
      </c>
      <c r="E602" s="335">
        <f>(D602-C602)/C602</f>
        <v>0.095</v>
      </c>
    </row>
    <row r="603" ht="36" customHeight="1" spans="1:5">
      <c r="A603" s="456" t="s">
        <v>1165</v>
      </c>
      <c r="B603" s="328" t="s">
        <v>1166</v>
      </c>
      <c r="C603" s="330">
        <v>0</v>
      </c>
      <c r="D603" s="330">
        <v>0</v>
      </c>
      <c r="E603" s="335"/>
    </row>
    <row r="604" ht="36" customHeight="1" spans="1:5">
      <c r="A604" s="456" t="s">
        <v>1167</v>
      </c>
      <c r="B604" s="328" t="s">
        <v>1168</v>
      </c>
      <c r="C604" s="330">
        <v>501</v>
      </c>
      <c r="D604" s="330">
        <v>396</v>
      </c>
      <c r="E604" s="335">
        <f>(D604-C604)/C604</f>
        <v>-0.21</v>
      </c>
    </row>
    <row r="605" ht="36" customHeight="1" spans="1:5">
      <c r="A605" s="455" t="s">
        <v>1169</v>
      </c>
      <c r="B605" s="325" t="s">
        <v>1170</v>
      </c>
      <c r="C605" s="334">
        <f>SUM(C606:C611)</f>
        <v>4123</v>
      </c>
      <c r="D605" s="334">
        <f>SUM(D606:D611)</f>
        <v>3372</v>
      </c>
      <c r="E605" s="335">
        <f>(D605-C605)/C605</f>
        <v>-0.182</v>
      </c>
    </row>
    <row r="606" s="421" customFormat="1" ht="36" customHeight="1" spans="1:5">
      <c r="A606" s="456" t="s">
        <v>1171</v>
      </c>
      <c r="B606" s="328" t="s">
        <v>1172</v>
      </c>
      <c r="C606" s="330">
        <v>223</v>
      </c>
      <c r="D606" s="330">
        <v>218</v>
      </c>
      <c r="E606" s="335">
        <f>(D606-C606)/C606</f>
        <v>-0.022</v>
      </c>
    </row>
    <row r="607" ht="36" customHeight="1" spans="1:5">
      <c r="A607" s="456" t="s">
        <v>1173</v>
      </c>
      <c r="B607" s="328" t="s">
        <v>1174</v>
      </c>
      <c r="C607" s="330">
        <v>2918</v>
      </c>
      <c r="D607" s="330">
        <v>2170</v>
      </c>
      <c r="E607" s="335">
        <f>(D607-C607)/C607</f>
        <v>-0.256</v>
      </c>
    </row>
    <row r="608" ht="36" customHeight="1" spans="1:5">
      <c r="A608" s="456" t="s">
        <v>1175</v>
      </c>
      <c r="B608" s="328" t="s">
        <v>1176</v>
      </c>
      <c r="C608" s="330">
        <v>609</v>
      </c>
      <c r="D608" s="330">
        <v>644</v>
      </c>
      <c r="E608" s="335">
        <f>(D608-C608)/C608</f>
        <v>0.057</v>
      </c>
    </row>
    <row r="609" ht="36" customHeight="1" spans="1:5">
      <c r="A609" s="456" t="s">
        <v>1177</v>
      </c>
      <c r="B609" s="328" t="s">
        <v>1178</v>
      </c>
      <c r="C609" s="330">
        <v>0</v>
      </c>
      <c r="D609" s="330">
        <v>0</v>
      </c>
      <c r="E609" s="335"/>
    </row>
    <row r="610" ht="36" customHeight="1" spans="1:5">
      <c r="A610" s="456" t="s">
        <v>1179</v>
      </c>
      <c r="B610" s="328" t="s">
        <v>1180</v>
      </c>
      <c r="C610" s="330">
        <v>245</v>
      </c>
      <c r="D610" s="330">
        <v>245</v>
      </c>
      <c r="E610" s="335">
        <f>(D610-C610)/C610</f>
        <v>0</v>
      </c>
    </row>
    <row r="611" ht="36" customHeight="1" spans="1:5">
      <c r="A611" s="456" t="s">
        <v>1181</v>
      </c>
      <c r="B611" s="328" t="s">
        <v>1182</v>
      </c>
      <c r="C611" s="330">
        <v>128</v>
      </c>
      <c r="D611" s="330">
        <v>95</v>
      </c>
      <c r="E611" s="335">
        <f>(D611-C611)/C611</f>
        <v>-0.258</v>
      </c>
    </row>
    <row r="612" ht="36" customHeight="1" spans="1:5">
      <c r="A612" s="455" t="s">
        <v>1183</v>
      </c>
      <c r="B612" s="325" t="s">
        <v>1184</v>
      </c>
      <c r="C612" s="334">
        <f>SUM(C613:C619)</f>
        <v>2920</v>
      </c>
      <c r="D612" s="334">
        <f>SUM(D613:D619)</f>
        <v>2910</v>
      </c>
      <c r="E612" s="335">
        <f>(D612-C612)/C612</f>
        <v>-0.003</v>
      </c>
    </row>
    <row r="613" ht="36" customHeight="1" spans="1:5">
      <c r="A613" s="456" t="s">
        <v>1185</v>
      </c>
      <c r="B613" s="328" t="s">
        <v>1186</v>
      </c>
      <c r="C613" s="330">
        <v>208</v>
      </c>
      <c r="D613" s="330">
        <v>218</v>
      </c>
      <c r="E613" s="335">
        <f>(D613-C613)/C613</f>
        <v>0.048</v>
      </c>
    </row>
    <row r="614" ht="36" customHeight="1" spans="1:5">
      <c r="A614" s="456" t="s">
        <v>1187</v>
      </c>
      <c r="B614" s="328" t="s">
        <v>1188</v>
      </c>
      <c r="C614" s="330">
        <v>1829</v>
      </c>
      <c r="D614" s="330">
        <v>1941</v>
      </c>
      <c r="E614" s="335">
        <f t="shared" ref="E614:E677" si="8">(D614-C614)/C614</f>
        <v>0.061</v>
      </c>
    </row>
    <row r="615" ht="36" customHeight="1" spans="1:5">
      <c r="A615" s="456" t="s">
        <v>1189</v>
      </c>
      <c r="B615" s="328" t="s">
        <v>1190</v>
      </c>
      <c r="C615" s="330"/>
      <c r="D615" s="330"/>
      <c r="E615" s="335"/>
    </row>
    <row r="616" ht="36" customHeight="1" spans="1:5">
      <c r="A616" s="456" t="s">
        <v>1191</v>
      </c>
      <c r="B616" s="328" t="s">
        <v>1192</v>
      </c>
      <c r="C616" s="330">
        <v>100</v>
      </c>
      <c r="D616" s="330">
        <v>162</v>
      </c>
      <c r="E616" s="335">
        <f t="shared" si="8"/>
        <v>0.62</v>
      </c>
    </row>
    <row r="617" ht="36" customHeight="1" spans="1:5">
      <c r="A617" s="456" t="s">
        <v>1193</v>
      </c>
      <c r="B617" s="328" t="s">
        <v>1194</v>
      </c>
      <c r="C617" s="330">
        <v>238</v>
      </c>
      <c r="D617" s="330">
        <v>242</v>
      </c>
      <c r="E617" s="335">
        <f t="shared" si="8"/>
        <v>0.017</v>
      </c>
    </row>
    <row r="618" ht="36" customHeight="1" spans="1:5">
      <c r="A618" s="456" t="s">
        <v>1195</v>
      </c>
      <c r="B618" s="328" t="s">
        <v>1196</v>
      </c>
      <c r="C618" s="330">
        <v>425</v>
      </c>
      <c r="D618" s="330">
        <v>347</v>
      </c>
      <c r="E618" s="335">
        <f t="shared" si="8"/>
        <v>-0.184</v>
      </c>
    </row>
    <row r="619" ht="36" customHeight="1" spans="1:5">
      <c r="A619" s="456" t="s">
        <v>1197</v>
      </c>
      <c r="B619" s="328" t="s">
        <v>1198</v>
      </c>
      <c r="C619" s="330">
        <v>120</v>
      </c>
      <c r="D619" s="330">
        <v>0</v>
      </c>
      <c r="E619" s="335">
        <f t="shared" si="8"/>
        <v>-1</v>
      </c>
    </row>
    <row r="620" ht="36" customHeight="1" spans="1:5">
      <c r="A620" s="455" t="s">
        <v>1199</v>
      </c>
      <c r="B620" s="325" t="s">
        <v>1200</v>
      </c>
      <c r="C620" s="334">
        <f>SUM(C621:C628)</f>
        <v>1542</v>
      </c>
      <c r="D620" s="334">
        <f>SUM(D621:D628)</f>
        <v>1445</v>
      </c>
      <c r="E620" s="335">
        <f t="shared" si="8"/>
        <v>-0.063</v>
      </c>
    </row>
    <row r="621" ht="36" customHeight="1" spans="1:5">
      <c r="A621" s="456" t="s">
        <v>1201</v>
      </c>
      <c r="B621" s="328" t="s">
        <v>183</v>
      </c>
      <c r="C621" s="330">
        <v>264</v>
      </c>
      <c r="D621" s="330">
        <v>243</v>
      </c>
      <c r="E621" s="335">
        <f t="shared" si="8"/>
        <v>-0.08</v>
      </c>
    </row>
    <row r="622" ht="36" customHeight="1" spans="1:5">
      <c r="A622" s="456" t="s">
        <v>1202</v>
      </c>
      <c r="B622" s="328" t="s">
        <v>185</v>
      </c>
      <c r="C622" s="330">
        <v>16</v>
      </c>
      <c r="D622" s="330">
        <v>5</v>
      </c>
      <c r="E622" s="335">
        <f t="shared" si="8"/>
        <v>-0.688</v>
      </c>
    </row>
    <row r="623" ht="36" customHeight="1" spans="1:5">
      <c r="A623" s="456" t="s">
        <v>1203</v>
      </c>
      <c r="B623" s="328" t="s">
        <v>187</v>
      </c>
      <c r="C623" s="330"/>
      <c r="D623" s="330"/>
      <c r="E623" s="335"/>
    </row>
    <row r="624" ht="36" customHeight="1" spans="1:5">
      <c r="A624" s="456" t="s">
        <v>1204</v>
      </c>
      <c r="B624" s="328" t="s">
        <v>1205</v>
      </c>
      <c r="C624" s="330">
        <v>23</v>
      </c>
      <c r="D624" s="330">
        <v>16</v>
      </c>
      <c r="E624" s="335">
        <f t="shared" si="8"/>
        <v>-0.304</v>
      </c>
    </row>
    <row r="625" ht="36" customHeight="1" spans="1:5">
      <c r="A625" s="456" t="s">
        <v>1206</v>
      </c>
      <c r="B625" s="328" t="s">
        <v>1207</v>
      </c>
      <c r="C625" s="330">
        <v>30</v>
      </c>
      <c r="D625" s="330">
        <v>23</v>
      </c>
      <c r="E625" s="335">
        <f t="shared" si="8"/>
        <v>-0.233</v>
      </c>
    </row>
    <row r="626" ht="36" customHeight="1" spans="1:5">
      <c r="A626" s="456" t="s">
        <v>1208</v>
      </c>
      <c r="B626" s="328" t="s">
        <v>1209</v>
      </c>
      <c r="C626" s="330"/>
      <c r="D626" s="330"/>
      <c r="E626" s="335"/>
    </row>
    <row r="627" ht="36" customHeight="1" spans="1:5">
      <c r="A627" s="456" t="s">
        <v>1210</v>
      </c>
      <c r="B627" s="328" t="s">
        <v>1211</v>
      </c>
      <c r="C627" s="330">
        <v>616</v>
      </c>
      <c r="D627" s="330">
        <v>708</v>
      </c>
      <c r="E627" s="335">
        <f t="shared" si="8"/>
        <v>0.149</v>
      </c>
    </row>
    <row r="628" ht="36" customHeight="1" spans="1:5">
      <c r="A628" s="456" t="s">
        <v>1212</v>
      </c>
      <c r="B628" s="328" t="s">
        <v>1213</v>
      </c>
      <c r="C628" s="330">
        <v>593</v>
      </c>
      <c r="D628" s="330">
        <v>450</v>
      </c>
      <c r="E628" s="335">
        <f t="shared" si="8"/>
        <v>-0.241</v>
      </c>
    </row>
    <row r="629" ht="36" customHeight="1" spans="1:5">
      <c r="A629" s="455" t="s">
        <v>1214</v>
      </c>
      <c r="B629" s="325" t="s">
        <v>1215</v>
      </c>
      <c r="C629" s="334">
        <f>SUM(C630:C633)</f>
        <v>89</v>
      </c>
      <c r="D629" s="334">
        <f>SUM(D630:D633)</f>
        <v>90</v>
      </c>
      <c r="E629" s="335">
        <f t="shared" si="8"/>
        <v>0.011</v>
      </c>
    </row>
    <row r="630" ht="36" customHeight="1" spans="1:5">
      <c r="A630" s="456" t="s">
        <v>1216</v>
      </c>
      <c r="B630" s="328" t="s">
        <v>183</v>
      </c>
      <c r="C630" s="330">
        <v>84</v>
      </c>
      <c r="D630" s="330">
        <v>89</v>
      </c>
      <c r="E630" s="335">
        <f t="shared" si="8"/>
        <v>0.06</v>
      </c>
    </row>
    <row r="631" ht="36" customHeight="1" spans="1:5">
      <c r="A631" s="456" t="s">
        <v>1217</v>
      </c>
      <c r="B631" s="328" t="s">
        <v>185</v>
      </c>
      <c r="C631" s="330">
        <v>0</v>
      </c>
      <c r="D631" s="330">
        <v>0</v>
      </c>
      <c r="E631" s="335"/>
    </row>
    <row r="632" ht="36" customHeight="1" spans="1:5">
      <c r="A632" s="456" t="s">
        <v>1218</v>
      </c>
      <c r="B632" s="328" t="s">
        <v>187</v>
      </c>
      <c r="C632" s="330">
        <v>0</v>
      </c>
      <c r="D632" s="330">
        <v>0</v>
      </c>
      <c r="E632" s="335"/>
    </row>
    <row r="633" ht="36" customHeight="1" spans="1:5">
      <c r="A633" s="456" t="s">
        <v>1219</v>
      </c>
      <c r="B633" s="328" t="s">
        <v>1220</v>
      </c>
      <c r="C633" s="330">
        <v>5</v>
      </c>
      <c r="D633" s="330">
        <v>1</v>
      </c>
      <c r="E633" s="335">
        <f t="shared" si="8"/>
        <v>-0.8</v>
      </c>
    </row>
    <row r="634" ht="36" customHeight="1" spans="1:5">
      <c r="A634" s="455" t="s">
        <v>1221</v>
      </c>
      <c r="B634" s="325" t="s">
        <v>1222</v>
      </c>
      <c r="C634" s="334">
        <f>SUM(C635:C636)</f>
        <v>2669</v>
      </c>
      <c r="D634" s="334">
        <f>SUM(D635:D636)</f>
        <v>3076</v>
      </c>
      <c r="E634" s="335">
        <f t="shared" si="8"/>
        <v>0.152</v>
      </c>
    </row>
    <row r="635" ht="36" customHeight="1" spans="1:5">
      <c r="A635" s="456" t="s">
        <v>1223</v>
      </c>
      <c r="B635" s="328" t="s">
        <v>1224</v>
      </c>
      <c r="C635" s="330">
        <v>2669</v>
      </c>
      <c r="D635" s="330">
        <v>3076</v>
      </c>
      <c r="E635" s="335">
        <f t="shared" si="8"/>
        <v>0.152</v>
      </c>
    </row>
    <row r="636" ht="36" customHeight="1" spans="1:5">
      <c r="A636" s="456" t="s">
        <v>1225</v>
      </c>
      <c r="B636" s="328" t="s">
        <v>1226</v>
      </c>
      <c r="C636" s="330">
        <v>0</v>
      </c>
      <c r="D636" s="330">
        <v>0</v>
      </c>
      <c r="E636" s="335"/>
    </row>
    <row r="637" ht="36" customHeight="1" spans="1:5">
      <c r="A637" s="455" t="s">
        <v>1227</v>
      </c>
      <c r="B637" s="325" t="s">
        <v>1228</v>
      </c>
      <c r="C637" s="334">
        <f>C638+C639</f>
        <v>105</v>
      </c>
      <c r="D637" s="334">
        <f>D638+D639</f>
        <v>105</v>
      </c>
      <c r="E637" s="335">
        <f t="shared" si="8"/>
        <v>0</v>
      </c>
    </row>
    <row r="638" ht="36" customHeight="1" spans="1:5">
      <c r="A638" s="456" t="s">
        <v>1229</v>
      </c>
      <c r="B638" s="328" t="s">
        <v>1230</v>
      </c>
      <c r="C638" s="330">
        <v>100</v>
      </c>
      <c r="D638" s="330">
        <v>100</v>
      </c>
      <c r="E638" s="335">
        <f t="shared" si="8"/>
        <v>0</v>
      </c>
    </row>
    <row r="639" ht="36" customHeight="1" spans="1:5">
      <c r="A639" s="456" t="s">
        <v>1231</v>
      </c>
      <c r="B639" s="328" t="s">
        <v>1232</v>
      </c>
      <c r="C639" s="330">
        <v>5</v>
      </c>
      <c r="D639" s="330">
        <v>5</v>
      </c>
      <c r="E639" s="335">
        <f t="shared" si="8"/>
        <v>0</v>
      </c>
    </row>
    <row r="640" ht="36" customHeight="1" spans="1:5">
      <c r="A640" s="455" t="s">
        <v>1233</v>
      </c>
      <c r="B640" s="325" t="s">
        <v>1234</v>
      </c>
      <c r="C640" s="334">
        <f>SUM(C641:C642)</f>
        <v>414</v>
      </c>
      <c r="D640" s="334">
        <f>SUM(D641:D642)</f>
        <v>485</v>
      </c>
      <c r="E640" s="335">
        <f t="shared" si="8"/>
        <v>0.171</v>
      </c>
    </row>
    <row r="641" ht="36" customHeight="1" spans="1:5">
      <c r="A641" s="456" t="s">
        <v>1235</v>
      </c>
      <c r="B641" s="328" t="s">
        <v>1236</v>
      </c>
      <c r="C641" s="330">
        <v>414</v>
      </c>
      <c r="D641" s="330">
        <v>485</v>
      </c>
      <c r="E641" s="335">
        <f t="shared" si="8"/>
        <v>0.171</v>
      </c>
    </row>
    <row r="642" ht="36" customHeight="1" spans="1:5">
      <c r="A642" s="456" t="s">
        <v>1237</v>
      </c>
      <c r="B642" s="328" t="s">
        <v>1238</v>
      </c>
      <c r="C642" s="330">
        <v>0</v>
      </c>
      <c r="D642" s="330">
        <v>0</v>
      </c>
      <c r="E642" s="335"/>
    </row>
    <row r="643" ht="36" customHeight="1" spans="1:5">
      <c r="A643" s="455" t="s">
        <v>1239</v>
      </c>
      <c r="B643" s="325" t="s">
        <v>1240</v>
      </c>
      <c r="C643" s="334">
        <f>SUM(C644:C645)</f>
        <v>0</v>
      </c>
      <c r="D643" s="334">
        <f>SUM(D644:D645)</f>
        <v>0</v>
      </c>
      <c r="E643" s="335"/>
    </row>
    <row r="644" ht="36" customHeight="1" spans="1:5">
      <c r="A644" s="456" t="s">
        <v>1241</v>
      </c>
      <c r="B644" s="328" t="s">
        <v>1242</v>
      </c>
      <c r="C644" s="330">
        <v>0</v>
      </c>
      <c r="D644" s="330">
        <v>0</v>
      </c>
      <c r="E644" s="335"/>
    </row>
    <row r="645" ht="36" customHeight="1" spans="1:5">
      <c r="A645" s="456" t="s">
        <v>1243</v>
      </c>
      <c r="B645" s="328" t="s">
        <v>1244</v>
      </c>
      <c r="C645" s="330">
        <v>0</v>
      </c>
      <c r="D645" s="330">
        <v>0</v>
      </c>
      <c r="E645" s="335"/>
    </row>
    <row r="646" ht="36" customHeight="1" spans="1:5">
      <c r="A646" s="455" t="s">
        <v>1245</v>
      </c>
      <c r="B646" s="325" t="s">
        <v>1246</v>
      </c>
      <c r="C646" s="334">
        <f>SUM(C647:C648)</f>
        <v>25</v>
      </c>
      <c r="D646" s="334">
        <f>SUM(D647:D648)</f>
        <v>19</v>
      </c>
      <c r="E646" s="335">
        <f t="shared" si="8"/>
        <v>-0.24</v>
      </c>
    </row>
    <row r="647" ht="36" customHeight="1" spans="1:5">
      <c r="A647" s="456" t="s">
        <v>1247</v>
      </c>
      <c r="B647" s="328" t="s">
        <v>1248</v>
      </c>
      <c r="C647" s="330">
        <v>25</v>
      </c>
      <c r="D647" s="330">
        <v>19</v>
      </c>
      <c r="E647" s="335">
        <f t="shared" si="8"/>
        <v>-0.24</v>
      </c>
    </row>
    <row r="648" ht="36" customHeight="1" spans="1:5">
      <c r="A648" s="456" t="s">
        <v>1249</v>
      </c>
      <c r="B648" s="328" t="s">
        <v>1250</v>
      </c>
      <c r="C648" s="330">
        <v>0</v>
      </c>
      <c r="D648" s="330">
        <v>0</v>
      </c>
      <c r="E648" s="335"/>
    </row>
    <row r="649" ht="36" customHeight="1" spans="1:5">
      <c r="A649" s="455" t="s">
        <v>1251</v>
      </c>
      <c r="B649" s="325" t="s">
        <v>1252</v>
      </c>
      <c r="C649" s="334">
        <f>C650+C651+C652</f>
        <v>1258</v>
      </c>
      <c r="D649" s="334">
        <f>D650+D651+D652</f>
        <v>1335</v>
      </c>
      <c r="E649" s="335">
        <f t="shared" si="8"/>
        <v>0.061</v>
      </c>
    </row>
    <row r="650" ht="36" customHeight="1" spans="1:5">
      <c r="A650" s="456" t="s">
        <v>1253</v>
      </c>
      <c r="B650" s="328" t="s">
        <v>1254</v>
      </c>
      <c r="C650" s="330"/>
      <c r="D650" s="330"/>
      <c r="E650" s="335"/>
    </row>
    <row r="651" ht="36" customHeight="1" spans="1:5">
      <c r="A651" s="456" t="s">
        <v>1255</v>
      </c>
      <c r="B651" s="328" t="s">
        <v>1256</v>
      </c>
      <c r="C651" s="330">
        <v>1258</v>
      </c>
      <c r="D651" s="330">
        <v>1335</v>
      </c>
      <c r="E651" s="335">
        <f t="shared" si="8"/>
        <v>0.061</v>
      </c>
    </row>
    <row r="652" ht="36" customHeight="1" spans="1:5">
      <c r="A652" s="456" t="s">
        <v>1257</v>
      </c>
      <c r="B652" s="328" t="s">
        <v>1258</v>
      </c>
      <c r="C652" s="330">
        <v>0</v>
      </c>
      <c r="D652" s="330">
        <v>0</v>
      </c>
      <c r="E652" s="335"/>
    </row>
    <row r="653" ht="36" customHeight="1" spans="1:5">
      <c r="A653" s="455" t="s">
        <v>1259</v>
      </c>
      <c r="B653" s="325" t="s">
        <v>1260</v>
      </c>
      <c r="C653" s="334">
        <f>SUM(C654:C657)</f>
        <v>600</v>
      </c>
      <c r="D653" s="334">
        <f>SUM(D654:D657)</f>
        <v>150</v>
      </c>
      <c r="E653" s="335">
        <f t="shared" si="8"/>
        <v>-0.75</v>
      </c>
    </row>
    <row r="654" ht="36" customHeight="1" spans="1:5">
      <c r="A654" s="456" t="s">
        <v>1261</v>
      </c>
      <c r="B654" s="328" t="s">
        <v>1262</v>
      </c>
      <c r="C654" s="330">
        <v>0</v>
      </c>
      <c r="D654" s="330">
        <v>0</v>
      </c>
      <c r="E654" s="335"/>
    </row>
    <row r="655" ht="36" customHeight="1" spans="1:5">
      <c r="A655" s="456" t="s">
        <v>1263</v>
      </c>
      <c r="B655" s="328" t="s">
        <v>1264</v>
      </c>
      <c r="C655" s="330">
        <v>0</v>
      </c>
      <c r="D655" s="330">
        <v>0</v>
      </c>
      <c r="E655" s="335"/>
    </row>
    <row r="656" ht="36" customHeight="1" spans="1:5">
      <c r="A656" s="456" t="s">
        <v>1265</v>
      </c>
      <c r="B656" s="328" t="s">
        <v>1266</v>
      </c>
      <c r="C656" s="330">
        <v>0</v>
      </c>
      <c r="D656" s="330">
        <v>0</v>
      </c>
      <c r="E656" s="335"/>
    </row>
    <row r="657" ht="36" customHeight="1" spans="1:5">
      <c r="A657" s="456" t="s">
        <v>1267</v>
      </c>
      <c r="B657" s="328" t="s">
        <v>1268</v>
      </c>
      <c r="C657" s="330">
        <v>600</v>
      </c>
      <c r="D657" s="330">
        <v>150</v>
      </c>
      <c r="E657" s="335">
        <f t="shared" si="8"/>
        <v>-0.75</v>
      </c>
    </row>
    <row r="658" ht="36" customHeight="1" spans="1:5">
      <c r="A658" s="455" t="s">
        <v>1269</v>
      </c>
      <c r="B658" s="325" t="s">
        <v>1270</v>
      </c>
      <c r="C658" s="334">
        <f>SUM(C659:C665)</f>
        <v>348</v>
      </c>
      <c r="D658" s="334">
        <f>SUM(D659:D665)</f>
        <v>340</v>
      </c>
      <c r="E658" s="335">
        <f t="shared" si="8"/>
        <v>-0.023</v>
      </c>
    </row>
    <row r="659" ht="36" customHeight="1" spans="1:5">
      <c r="A659" s="456" t="s">
        <v>1271</v>
      </c>
      <c r="B659" s="328" t="s">
        <v>183</v>
      </c>
      <c r="C659" s="330">
        <v>251</v>
      </c>
      <c r="D659" s="330">
        <v>258</v>
      </c>
      <c r="E659" s="335">
        <f t="shared" si="8"/>
        <v>0.028</v>
      </c>
    </row>
    <row r="660" ht="36" customHeight="1" spans="1:5">
      <c r="A660" s="456" t="s">
        <v>1272</v>
      </c>
      <c r="B660" s="328" t="s">
        <v>185</v>
      </c>
      <c r="C660" s="330"/>
      <c r="D660" s="330"/>
      <c r="E660" s="335"/>
    </row>
    <row r="661" ht="36" customHeight="1" spans="1:5">
      <c r="A661" s="456" t="s">
        <v>1273</v>
      </c>
      <c r="B661" s="328" t="s">
        <v>187</v>
      </c>
      <c r="C661" s="330">
        <v>0</v>
      </c>
      <c r="D661" s="330">
        <v>0</v>
      </c>
      <c r="E661" s="335"/>
    </row>
    <row r="662" ht="36" customHeight="1" spans="1:5">
      <c r="A662" s="456" t="s">
        <v>1274</v>
      </c>
      <c r="B662" s="328" t="s">
        <v>1275</v>
      </c>
      <c r="C662" s="330">
        <v>97</v>
      </c>
      <c r="D662" s="330">
        <v>82</v>
      </c>
      <c r="E662" s="335">
        <f t="shared" si="8"/>
        <v>-0.155</v>
      </c>
    </row>
    <row r="663" ht="36" customHeight="1" spans="1:5">
      <c r="A663" s="456" t="s">
        <v>1276</v>
      </c>
      <c r="B663" s="328" t="s">
        <v>1277</v>
      </c>
      <c r="C663" s="330"/>
      <c r="D663" s="330"/>
      <c r="E663" s="335"/>
    </row>
    <row r="664" ht="36" customHeight="1" spans="1:5">
      <c r="A664" s="456" t="s">
        <v>1278</v>
      </c>
      <c r="B664" s="328" t="s">
        <v>201</v>
      </c>
      <c r="C664" s="330"/>
      <c r="D664" s="330"/>
      <c r="E664" s="335"/>
    </row>
    <row r="665" ht="36" customHeight="1" spans="1:5">
      <c r="A665" s="456" t="s">
        <v>1279</v>
      </c>
      <c r="B665" s="328" t="s">
        <v>1280</v>
      </c>
      <c r="C665" s="330"/>
      <c r="D665" s="330"/>
      <c r="E665" s="335"/>
    </row>
    <row r="666" ht="36" customHeight="1" spans="1:5">
      <c r="A666" s="455" t="s">
        <v>1281</v>
      </c>
      <c r="B666" s="325" t="s">
        <v>1282</v>
      </c>
      <c r="C666" s="334">
        <f>SUM(C667:C668)</f>
        <v>24</v>
      </c>
      <c r="D666" s="334">
        <f>SUM(D667:D668)</f>
        <v>24</v>
      </c>
      <c r="E666" s="335">
        <f t="shared" si="8"/>
        <v>0</v>
      </c>
    </row>
    <row r="667" ht="36" customHeight="1" spans="1:5">
      <c r="A667" s="456" t="s">
        <v>1283</v>
      </c>
      <c r="B667" s="328" t="s">
        <v>1284</v>
      </c>
      <c r="C667" s="330">
        <v>24</v>
      </c>
      <c r="D667" s="330">
        <v>24</v>
      </c>
      <c r="E667" s="335">
        <f t="shared" si="8"/>
        <v>0</v>
      </c>
    </row>
    <row r="668" ht="36" customHeight="1" spans="1:5">
      <c r="A668" s="456" t="s">
        <v>1285</v>
      </c>
      <c r="B668" s="328" t="s">
        <v>1286</v>
      </c>
      <c r="C668" s="330">
        <v>0</v>
      </c>
      <c r="D668" s="330">
        <v>0</v>
      </c>
      <c r="E668" s="335"/>
    </row>
    <row r="669" ht="36" customHeight="1" spans="1:5">
      <c r="A669" s="455" t="s">
        <v>1287</v>
      </c>
      <c r="B669" s="325" t="s">
        <v>1288</v>
      </c>
      <c r="C669" s="330">
        <f>C670</f>
        <v>3320</v>
      </c>
      <c r="D669" s="330">
        <f>D670</f>
        <v>2568</v>
      </c>
      <c r="E669" s="335">
        <f t="shared" si="8"/>
        <v>-0.227</v>
      </c>
    </row>
    <row r="670" ht="36" customHeight="1" spans="1:5">
      <c r="A670" s="463">
        <v>2089999</v>
      </c>
      <c r="B670" s="328" t="s">
        <v>1289</v>
      </c>
      <c r="C670" s="330">
        <v>3320</v>
      </c>
      <c r="D670" s="330">
        <v>2568</v>
      </c>
      <c r="E670" s="335">
        <f t="shared" si="8"/>
        <v>-0.227</v>
      </c>
    </row>
    <row r="671" ht="36" customHeight="1" spans="1:5">
      <c r="A671" s="462" t="s">
        <v>1290</v>
      </c>
      <c r="B671" s="460" t="s">
        <v>571</v>
      </c>
      <c r="C671" s="461"/>
      <c r="D671" s="461"/>
      <c r="E671" s="335"/>
    </row>
    <row r="672" ht="36" customHeight="1" spans="1:5">
      <c r="A672" s="462" t="s">
        <v>1291</v>
      </c>
      <c r="B672" s="460" t="s">
        <v>1292</v>
      </c>
      <c r="C672" s="461"/>
      <c r="D672" s="461"/>
      <c r="E672" s="335"/>
    </row>
    <row r="673" ht="36" customHeight="1" spans="1:5">
      <c r="A673" s="455" t="s">
        <v>131</v>
      </c>
      <c r="B673" s="325" t="s">
        <v>132</v>
      </c>
      <c r="C673" s="334">
        <f>C674+C679+C693+C697+C709+C712+C716+C721+C725+C729+C732+C741+C745</f>
        <v>36854</v>
      </c>
      <c r="D673" s="334">
        <f>D674+D679+D693+D697+D709+D712+D716+D721+D725+D729+D732+D741+D745+D743</f>
        <v>35158</v>
      </c>
      <c r="E673" s="335">
        <f t="shared" si="8"/>
        <v>-0.046</v>
      </c>
    </row>
    <row r="674" ht="36" customHeight="1" spans="1:5">
      <c r="A674" s="455" t="s">
        <v>1293</v>
      </c>
      <c r="B674" s="325" t="s">
        <v>1294</v>
      </c>
      <c r="C674" s="334">
        <f>SUM(C675:C678)</f>
        <v>1510</v>
      </c>
      <c r="D674" s="334">
        <f>SUM(D675:D678)</f>
        <v>1840</v>
      </c>
      <c r="E674" s="335">
        <f t="shared" si="8"/>
        <v>0.219</v>
      </c>
    </row>
    <row r="675" ht="36" customHeight="1" spans="1:5">
      <c r="A675" s="456" t="s">
        <v>1295</v>
      </c>
      <c r="B675" s="328" t="s">
        <v>183</v>
      </c>
      <c r="C675" s="330">
        <v>662</v>
      </c>
      <c r="D675" s="330">
        <v>723</v>
      </c>
      <c r="E675" s="335">
        <f t="shared" si="8"/>
        <v>0.092</v>
      </c>
    </row>
    <row r="676" ht="36" customHeight="1" spans="1:5">
      <c r="A676" s="456" t="s">
        <v>1296</v>
      </c>
      <c r="B676" s="328" t="s">
        <v>185</v>
      </c>
      <c r="C676" s="330">
        <v>765</v>
      </c>
      <c r="D676" s="330">
        <v>1034</v>
      </c>
      <c r="E676" s="335">
        <f t="shared" si="8"/>
        <v>0.352</v>
      </c>
    </row>
    <row r="677" ht="36" customHeight="1" spans="1:5">
      <c r="A677" s="456" t="s">
        <v>1297</v>
      </c>
      <c r="B677" s="328" t="s">
        <v>187</v>
      </c>
      <c r="C677" s="330"/>
      <c r="D677" s="330"/>
      <c r="E677" s="335"/>
    </row>
    <row r="678" ht="36" customHeight="1" spans="1:5">
      <c r="A678" s="456" t="s">
        <v>1298</v>
      </c>
      <c r="B678" s="328" t="s">
        <v>1299</v>
      </c>
      <c r="C678" s="330">
        <v>83</v>
      </c>
      <c r="D678" s="330">
        <v>83</v>
      </c>
      <c r="E678" s="335">
        <f t="shared" ref="E678:E741" si="9">(D678-C678)/C678</f>
        <v>0</v>
      </c>
    </row>
    <row r="679" ht="36" customHeight="1" spans="1:5">
      <c r="A679" s="455" t="s">
        <v>1300</v>
      </c>
      <c r="B679" s="325" t="s">
        <v>1301</v>
      </c>
      <c r="C679" s="334">
        <f>SUM(C680:C692)</f>
        <v>3602</v>
      </c>
      <c r="D679" s="334">
        <f>SUM(D680:D692)</f>
        <v>2139</v>
      </c>
      <c r="E679" s="335">
        <f t="shared" si="9"/>
        <v>-0.406</v>
      </c>
    </row>
    <row r="680" ht="36" customHeight="1" spans="1:5">
      <c r="A680" s="456" t="s">
        <v>1302</v>
      </c>
      <c r="B680" s="328" t="s">
        <v>1303</v>
      </c>
      <c r="C680" s="330">
        <v>2863</v>
      </c>
      <c r="D680" s="330">
        <v>1384</v>
      </c>
      <c r="E680" s="335">
        <f t="shared" si="9"/>
        <v>-0.517</v>
      </c>
    </row>
    <row r="681" ht="36" customHeight="1" spans="1:5">
      <c r="A681" s="456" t="s">
        <v>1304</v>
      </c>
      <c r="B681" s="328" t="s">
        <v>1305</v>
      </c>
      <c r="C681" s="330">
        <v>565</v>
      </c>
      <c r="D681" s="330">
        <v>599</v>
      </c>
      <c r="E681" s="335">
        <f t="shared" si="9"/>
        <v>0.06</v>
      </c>
    </row>
    <row r="682" ht="36" customHeight="1" spans="1:5">
      <c r="A682" s="456" t="s">
        <v>1306</v>
      </c>
      <c r="B682" s="328" t="s">
        <v>1307</v>
      </c>
      <c r="C682" s="330"/>
      <c r="D682" s="330"/>
      <c r="E682" s="335"/>
    </row>
    <row r="683" ht="36" customHeight="1" spans="1:5">
      <c r="A683" s="456" t="s">
        <v>1308</v>
      </c>
      <c r="B683" s="328" t="s">
        <v>1309</v>
      </c>
      <c r="C683" s="330">
        <v>0</v>
      </c>
      <c r="D683" s="330">
        <v>0</v>
      </c>
      <c r="E683" s="335"/>
    </row>
    <row r="684" ht="36" customHeight="1" spans="1:5">
      <c r="A684" s="456" t="s">
        <v>1310</v>
      </c>
      <c r="B684" s="328" t="s">
        <v>1311</v>
      </c>
      <c r="C684" s="330">
        <v>0</v>
      </c>
      <c r="D684" s="330">
        <v>0</v>
      </c>
      <c r="E684" s="335"/>
    </row>
    <row r="685" ht="36" customHeight="1" spans="1:5">
      <c r="A685" s="456" t="s">
        <v>1312</v>
      </c>
      <c r="B685" s="328" t="s">
        <v>1313</v>
      </c>
      <c r="C685" s="330">
        <v>0</v>
      </c>
      <c r="D685" s="330">
        <v>0</v>
      </c>
      <c r="E685" s="335"/>
    </row>
    <row r="686" ht="36" customHeight="1" spans="1:5">
      <c r="A686" s="456" t="s">
        <v>1314</v>
      </c>
      <c r="B686" s="328" t="s">
        <v>1315</v>
      </c>
      <c r="C686" s="330">
        <v>0</v>
      </c>
      <c r="D686" s="330">
        <v>0</v>
      </c>
      <c r="E686" s="335"/>
    </row>
    <row r="687" ht="36" customHeight="1" spans="1:5">
      <c r="A687" s="456" t="s">
        <v>1316</v>
      </c>
      <c r="B687" s="328" t="s">
        <v>1317</v>
      </c>
      <c r="C687" s="330">
        <v>174</v>
      </c>
      <c r="D687" s="330">
        <v>156</v>
      </c>
      <c r="E687" s="335">
        <f t="shared" si="9"/>
        <v>-0.103</v>
      </c>
    </row>
    <row r="688" ht="36" customHeight="1" spans="1:5">
      <c r="A688" s="456" t="s">
        <v>1318</v>
      </c>
      <c r="B688" s="328" t="s">
        <v>1319</v>
      </c>
      <c r="C688" s="330">
        <v>0</v>
      </c>
      <c r="D688" s="330">
        <v>0</v>
      </c>
      <c r="E688" s="335"/>
    </row>
    <row r="689" ht="36" customHeight="1" spans="1:5">
      <c r="A689" s="456" t="s">
        <v>1320</v>
      </c>
      <c r="B689" s="328" t="s">
        <v>1321</v>
      </c>
      <c r="C689" s="330"/>
      <c r="D689" s="330"/>
      <c r="E689" s="335"/>
    </row>
    <row r="690" ht="36" customHeight="1" spans="1:5">
      <c r="A690" s="456" t="s">
        <v>1322</v>
      </c>
      <c r="B690" s="328" t="s">
        <v>1323</v>
      </c>
      <c r="C690" s="330">
        <v>0</v>
      </c>
      <c r="D690" s="330">
        <v>0</v>
      </c>
      <c r="E690" s="335"/>
    </row>
    <row r="691" ht="36" customHeight="1" spans="1:5">
      <c r="A691" s="456" t="s">
        <v>1324</v>
      </c>
      <c r="B691" s="328" t="s">
        <v>1325</v>
      </c>
      <c r="C691" s="330"/>
      <c r="D691" s="330"/>
      <c r="E691" s="335"/>
    </row>
    <row r="692" ht="36" customHeight="1" spans="1:5">
      <c r="A692" s="456" t="s">
        <v>1326</v>
      </c>
      <c r="B692" s="328" t="s">
        <v>1327</v>
      </c>
      <c r="C692" s="330"/>
      <c r="D692" s="330"/>
      <c r="E692" s="335"/>
    </row>
    <row r="693" ht="36" customHeight="1" spans="1:5">
      <c r="A693" s="455" t="s">
        <v>1328</v>
      </c>
      <c r="B693" s="325" t="s">
        <v>1329</v>
      </c>
      <c r="C693" s="334">
        <f>SUM(C694:C696)</f>
        <v>1855</v>
      </c>
      <c r="D693" s="334">
        <f>SUM(D694:D696)</f>
        <v>2178</v>
      </c>
      <c r="E693" s="335">
        <f t="shared" si="9"/>
        <v>0.174</v>
      </c>
    </row>
    <row r="694" ht="36" customHeight="1" spans="1:5">
      <c r="A694" s="456" t="s">
        <v>1330</v>
      </c>
      <c r="B694" s="328" t="s">
        <v>1331</v>
      </c>
      <c r="C694" s="330">
        <v>1849</v>
      </c>
      <c r="D694" s="330">
        <v>2172</v>
      </c>
      <c r="E694" s="335">
        <f t="shared" si="9"/>
        <v>0.175</v>
      </c>
    </row>
    <row r="695" ht="36" customHeight="1" spans="1:5">
      <c r="A695" s="456" t="s">
        <v>1332</v>
      </c>
      <c r="B695" s="328" t="s">
        <v>1333</v>
      </c>
      <c r="C695" s="330">
        <v>0</v>
      </c>
      <c r="D695" s="330"/>
      <c r="E695" s="335"/>
    </row>
    <row r="696" ht="36" customHeight="1" spans="1:5">
      <c r="A696" s="456" t="s">
        <v>1334</v>
      </c>
      <c r="B696" s="328" t="s">
        <v>1335</v>
      </c>
      <c r="C696" s="330">
        <v>6</v>
      </c>
      <c r="D696" s="330">
        <v>6</v>
      </c>
      <c r="E696" s="335">
        <f t="shared" si="9"/>
        <v>0</v>
      </c>
    </row>
    <row r="697" ht="36" customHeight="1" spans="1:5">
      <c r="A697" s="455" t="s">
        <v>1336</v>
      </c>
      <c r="B697" s="325" t="s">
        <v>1337</v>
      </c>
      <c r="C697" s="334">
        <f>SUM(C698:C708)</f>
        <v>7279</v>
      </c>
      <c r="D697" s="334">
        <f>SUM(D698:D708)</f>
        <v>4985</v>
      </c>
      <c r="E697" s="335">
        <f t="shared" si="9"/>
        <v>-0.315</v>
      </c>
    </row>
    <row r="698" ht="36" customHeight="1" spans="1:5">
      <c r="A698" s="456" t="s">
        <v>1338</v>
      </c>
      <c r="B698" s="328" t="s">
        <v>1339</v>
      </c>
      <c r="C698" s="330">
        <v>870</v>
      </c>
      <c r="D698" s="330">
        <v>931</v>
      </c>
      <c r="E698" s="335">
        <f t="shared" si="9"/>
        <v>0.07</v>
      </c>
    </row>
    <row r="699" ht="36" customHeight="1" spans="1:5">
      <c r="A699" s="456" t="s">
        <v>1340</v>
      </c>
      <c r="B699" s="328" t="s">
        <v>1341</v>
      </c>
      <c r="C699" s="330">
        <v>126</v>
      </c>
      <c r="D699" s="330">
        <v>123</v>
      </c>
      <c r="E699" s="335">
        <f t="shared" si="9"/>
        <v>-0.024</v>
      </c>
    </row>
    <row r="700" ht="36" customHeight="1" spans="1:5">
      <c r="A700" s="456" t="s">
        <v>1342</v>
      </c>
      <c r="B700" s="328" t="s">
        <v>1343</v>
      </c>
      <c r="C700" s="330">
        <v>747</v>
      </c>
      <c r="D700" s="330">
        <v>651</v>
      </c>
      <c r="E700" s="335">
        <f t="shared" si="9"/>
        <v>-0.129</v>
      </c>
    </row>
    <row r="701" ht="36" customHeight="1" spans="1:5">
      <c r="A701" s="456" t="s">
        <v>1344</v>
      </c>
      <c r="B701" s="328" t="s">
        <v>1345</v>
      </c>
      <c r="C701" s="330">
        <v>583</v>
      </c>
      <c r="D701" s="330">
        <v>550</v>
      </c>
      <c r="E701" s="335">
        <f t="shared" si="9"/>
        <v>-0.057</v>
      </c>
    </row>
    <row r="702" ht="36" customHeight="1" spans="1:5">
      <c r="A702" s="456" t="s">
        <v>1346</v>
      </c>
      <c r="B702" s="328" t="s">
        <v>1347</v>
      </c>
      <c r="C702" s="330"/>
      <c r="D702" s="330"/>
      <c r="E702" s="335"/>
    </row>
    <row r="703" ht="36" customHeight="1" spans="1:5">
      <c r="A703" s="456" t="s">
        <v>1348</v>
      </c>
      <c r="B703" s="328" t="s">
        <v>1349</v>
      </c>
      <c r="C703" s="330">
        <v>0</v>
      </c>
      <c r="D703" s="330">
        <v>0</v>
      </c>
      <c r="E703" s="335"/>
    </row>
    <row r="704" ht="36" customHeight="1" spans="1:5">
      <c r="A704" s="456" t="s">
        <v>1350</v>
      </c>
      <c r="B704" s="328" t="s">
        <v>1351</v>
      </c>
      <c r="C704" s="330">
        <v>0</v>
      </c>
      <c r="D704" s="330">
        <v>0</v>
      </c>
      <c r="E704" s="335"/>
    </row>
    <row r="705" ht="36" customHeight="1" spans="1:5">
      <c r="A705" s="456" t="s">
        <v>1352</v>
      </c>
      <c r="B705" s="328" t="s">
        <v>1353</v>
      </c>
      <c r="C705" s="330">
        <v>1083</v>
      </c>
      <c r="D705" s="330">
        <v>1168</v>
      </c>
      <c r="E705" s="335">
        <f t="shared" si="9"/>
        <v>0.078</v>
      </c>
    </row>
    <row r="706" ht="36" customHeight="1" spans="1:5">
      <c r="A706" s="456" t="s">
        <v>1354</v>
      </c>
      <c r="B706" s="328" t="s">
        <v>1355</v>
      </c>
      <c r="C706" s="330">
        <v>9</v>
      </c>
      <c r="D706" s="330">
        <v>890</v>
      </c>
      <c r="E706" s="335">
        <f t="shared" si="9"/>
        <v>97.889</v>
      </c>
    </row>
    <row r="707" ht="36" customHeight="1" spans="1:5">
      <c r="A707" s="456" t="s">
        <v>1356</v>
      </c>
      <c r="B707" s="328" t="s">
        <v>1357</v>
      </c>
      <c r="C707" s="330">
        <v>2010</v>
      </c>
      <c r="D707" s="330">
        <v>10</v>
      </c>
      <c r="E707" s="335">
        <f t="shared" si="9"/>
        <v>-0.995</v>
      </c>
    </row>
    <row r="708" ht="36" customHeight="1" spans="1:5">
      <c r="A708" s="456" t="s">
        <v>1358</v>
      </c>
      <c r="B708" s="328" t="s">
        <v>1359</v>
      </c>
      <c r="C708" s="330">
        <v>1851</v>
      </c>
      <c r="D708" s="330">
        <v>662</v>
      </c>
      <c r="E708" s="335">
        <f t="shared" si="9"/>
        <v>-0.642</v>
      </c>
    </row>
    <row r="709" ht="36" customHeight="1" spans="1:5">
      <c r="A709" s="455" t="s">
        <v>1360</v>
      </c>
      <c r="B709" s="325" t="s">
        <v>1361</v>
      </c>
      <c r="C709" s="334">
        <f>C710+C711</f>
        <v>12</v>
      </c>
      <c r="D709" s="334">
        <f>D710+D711</f>
        <v>0</v>
      </c>
      <c r="E709" s="335">
        <f t="shared" si="9"/>
        <v>-1</v>
      </c>
    </row>
    <row r="710" ht="36" customHeight="1" spans="1:5">
      <c r="A710" s="456" t="s">
        <v>1362</v>
      </c>
      <c r="B710" s="328" t="s">
        <v>1363</v>
      </c>
      <c r="C710" s="330"/>
      <c r="D710" s="330"/>
      <c r="E710" s="335"/>
    </row>
    <row r="711" ht="36" customHeight="1" spans="1:5">
      <c r="A711" s="456" t="s">
        <v>1364</v>
      </c>
      <c r="B711" s="328" t="s">
        <v>1365</v>
      </c>
      <c r="C711" s="330">
        <v>12</v>
      </c>
      <c r="D711" s="330">
        <v>0</v>
      </c>
      <c r="E711" s="335">
        <f t="shared" si="9"/>
        <v>-1</v>
      </c>
    </row>
    <row r="712" ht="36" customHeight="1" spans="1:5">
      <c r="A712" s="455" t="s">
        <v>1366</v>
      </c>
      <c r="B712" s="325" t="s">
        <v>1367</v>
      </c>
      <c r="C712" s="334">
        <f>SUM(C713:C715)</f>
        <v>906</v>
      </c>
      <c r="D712" s="334">
        <f>SUM(D713:D715)</f>
        <v>986</v>
      </c>
      <c r="E712" s="335">
        <f t="shared" si="9"/>
        <v>0.088</v>
      </c>
    </row>
    <row r="713" ht="36" customHeight="1" spans="1:5">
      <c r="A713" s="456" t="s">
        <v>1368</v>
      </c>
      <c r="B713" s="328" t="s">
        <v>1369</v>
      </c>
      <c r="C713" s="330"/>
      <c r="D713" s="330"/>
      <c r="E713" s="335"/>
    </row>
    <row r="714" ht="36" customHeight="1" spans="1:5">
      <c r="A714" s="456" t="s">
        <v>1370</v>
      </c>
      <c r="B714" s="328" t="s">
        <v>1371</v>
      </c>
      <c r="C714" s="330"/>
      <c r="D714" s="330"/>
      <c r="E714" s="335"/>
    </row>
    <row r="715" ht="36" customHeight="1" spans="1:5">
      <c r="A715" s="456" t="s">
        <v>1372</v>
      </c>
      <c r="B715" s="328" t="s">
        <v>1373</v>
      </c>
      <c r="C715" s="330">
        <v>906</v>
      </c>
      <c r="D715" s="330">
        <v>986</v>
      </c>
      <c r="E715" s="335">
        <f t="shared" si="9"/>
        <v>0.088</v>
      </c>
    </row>
    <row r="716" ht="36" customHeight="1" spans="1:5">
      <c r="A716" s="455" t="s">
        <v>1374</v>
      </c>
      <c r="B716" s="325" t="s">
        <v>1375</v>
      </c>
      <c r="C716" s="334">
        <f>SUM(C717:C720)</f>
        <v>16668</v>
      </c>
      <c r="D716" s="334">
        <f>SUM(D717:D720)</f>
        <v>16863</v>
      </c>
      <c r="E716" s="335">
        <f t="shared" si="9"/>
        <v>0.012</v>
      </c>
    </row>
    <row r="717" ht="36" customHeight="1" spans="1:5">
      <c r="A717" s="456" t="s">
        <v>1376</v>
      </c>
      <c r="B717" s="328" t="s">
        <v>1377</v>
      </c>
      <c r="C717" s="330">
        <v>2992</v>
      </c>
      <c r="D717" s="330">
        <v>2889</v>
      </c>
      <c r="E717" s="335">
        <f t="shared" si="9"/>
        <v>-0.034</v>
      </c>
    </row>
    <row r="718" ht="36" customHeight="1" spans="1:5">
      <c r="A718" s="456" t="s">
        <v>1378</v>
      </c>
      <c r="B718" s="328" t="s">
        <v>1379</v>
      </c>
      <c r="C718" s="330">
        <v>6274</v>
      </c>
      <c r="D718" s="330">
        <v>6258</v>
      </c>
      <c r="E718" s="335">
        <f t="shared" si="9"/>
        <v>-0.003</v>
      </c>
    </row>
    <row r="719" ht="36" customHeight="1" spans="1:5">
      <c r="A719" s="456" t="s">
        <v>1380</v>
      </c>
      <c r="B719" s="328" t="s">
        <v>1381</v>
      </c>
      <c r="C719" s="330">
        <v>6783</v>
      </c>
      <c r="D719" s="330">
        <v>6883</v>
      </c>
      <c r="E719" s="335">
        <f t="shared" si="9"/>
        <v>0.015</v>
      </c>
    </row>
    <row r="720" ht="36" customHeight="1" spans="1:5">
      <c r="A720" s="456" t="s">
        <v>1382</v>
      </c>
      <c r="B720" s="328" t="s">
        <v>1383</v>
      </c>
      <c r="C720" s="330">
        <v>619</v>
      </c>
      <c r="D720" s="330">
        <v>833</v>
      </c>
      <c r="E720" s="335">
        <f t="shared" si="9"/>
        <v>0.346</v>
      </c>
    </row>
    <row r="721" ht="36" customHeight="1" spans="1:5">
      <c r="A721" s="455" t="s">
        <v>1384</v>
      </c>
      <c r="B721" s="325" t="s">
        <v>1385</v>
      </c>
      <c r="C721" s="334">
        <f>SUM(C722:C724)</f>
        <v>4050</v>
      </c>
      <c r="D721" s="334">
        <f>SUM(D722:D724)</f>
        <v>4890</v>
      </c>
      <c r="E721" s="335">
        <f t="shared" si="9"/>
        <v>0.207</v>
      </c>
    </row>
    <row r="722" ht="36" customHeight="1" spans="1:5">
      <c r="A722" s="456" t="s">
        <v>1386</v>
      </c>
      <c r="B722" s="328" t="s">
        <v>1387</v>
      </c>
      <c r="C722" s="330">
        <v>0</v>
      </c>
      <c r="D722" s="330">
        <v>60</v>
      </c>
      <c r="E722" s="335"/>
    </row>
    <row r="723" ht="36" customHeight="1" spans="1:5">
      <c r="A723" s="456" t="s">
        <v>1388</v>
      </c>
      <c r="B723" s="328" t="s">
        <v>1389</v>
      </c>
      <c r="C723" s="330">
        <v>4050</v>
      </c>
      <c r="D723" s="330">
        <v>4830</v>
      </c>
      <c r="E723" s="335">
        <f t="shared" si="9"/>
        <v>0.193</v>
      </c>
    </row>
    <row r="724" ht="36" customHeight="1" spans="1:5">
      <c r="A724" s="456" t="s">
        <v>1390</v>
      </c>
      <c r="B724" s="328" t="s">
        <v>1391</v>
      </c>
      <c r="C724" s="330">
        <v>0</v>
      </c>
      <c r="D724" s="330">
        <v>0</v>
      </c>
      <c r="E724" s="335"/>
    </row>
    <row r="725" ht="36" customHeight="1" spans="1:5">
      <c r="A725" s="455" t="s">
        <v>1392</v>
      </c>
      <c r="B725" s="325" t="s">
        <v>1393</v>
      </c>
      <c r="C725" s="334">
        <f>SUM(C726:C728)</f>
        <v>50</v>
      </c>
      <c r="D725" s="334">
        <f>SUM(D726:D728)</f>
        <v>500</v>
      </c>
      <c r="E725" s="335">
        <f t="shared" si="9"/>
        <v>9</v>
      </c>
    </row>
    <row r="726" ht="36" customHeight="1" spans="1:5">
      <c r="A726" s="456" t="s">
        <v>1394</v>
      </c>
      <c r="B726" s="328" t="s">
        <v>1395</v>
      </c>
      <c r="C726" s="330">
        <v>50</v>
      </c>
      <c r="D726" s="330">
        <v>500</v>
      </c>
      <c r="E726" s="335">
        <f t="shared" si="9"/>
        <v>9</v>
      </c>
    </row>
    <row r="727" ht="36" customHeight="1" spans="1:5">
      <c r="A727" s="456" t="s">
        <v>1396</v>
      </c>
      <c r="B727" s="328" t="s">
        <v>1397</v>
      </c>
      <c r="C727" s="330">
        <v>0</v>
      </c>
      <c r="D727" s="330">
        <v>0</v>
      </c>
      <c r="E727" s="335"/>
    </row>
    <row r="728" ht="36" customHeight="1" spans="1:5">
      <c r="A728" s="456" t="s">
        <v>1398</v>
      </c>
      <c r="B728" s="328" t="s">
        <v>1399</v>
      </c>
      <c r="C728" s="330">
        <v>0</v>
      </c>
      <c r="D728" s="330">
        <v>0</v>
      </c>
      <c r="E728" s="335"/>
    </row>
    <row r="729" ht="36" customHeight="1" spans="1:5">
      <c r="A729" s="455" t="s">
        <v>1400</v>
      </c>
      <c r="B729" s="325" t="s">
        <v>1401</v>
      </c>
      <c r="C729" s="334">
        <f>SUM(C730:C731)</f>
        <v>0</v>
      </c>
      <c r="D729" s="334">
        <f>SUM(D730:D731)</f>
        <v>0</v>
      </c>
      <c r="E729" s="335"/>
    </row>
    <row r="730" ht="36" customHeight="1" spans="1:5">
      <c r="A730" s="456" t="s">
        <v>1402</v>
      </c>
      <c r="B730" s="328" t="s">
        <v>1403</v>
      </c>
      <c r="C730" s="330">
        <v>0</v>
      </c>
      <c r="D730" s="330">
        <v>0</v>
      </c>
      <c r="E730" s="335"/>
    </row>
    <row r="731" ht="36" customHeight="1" spans="1:5">
      <c r="A731" s="456" t="s">
        <v>1404</v>
      </c>
      <c r="B731" s="328" t="s">
        <v>1405</v>
      </c>
      <c r="C731" s="330">
        <v>0</v>
      </c>
      <c r="D731" s="330">
        <v>0</v>
      </c>
      <c r="E731" s="335"/>
    </row>
    <row r="732" ht="36" customHeight="1" spans="1:5">
      <c r="A732" s="455" t="s">
        <v>1406</v>
      </c>
      <c r="B732" s="325" t="s">
        <v>1407</v>
      </c>
      <c r="C732" s="334">
        <f>SUM(C733:C740)</f>
        <v>922</v>
      </c>
      <c r="D732" s="334">
        <f>SUM(D733:D740)</f>
        <v>765</v>
      </c>
      <c r="E732" s="335">
        <f t="shared" si="9"/>
        <v>-0.17</v>
      </c>
    </row>
    <row r="733" ht="36" customHeight="1" spans="1:5">
      <c r="A733" s="456" t="s">
        <v>1408</v>
      </c>
      <c r="B733" s="328" t="s">
        <v>183</v>
      </c>
      <c r="C733" s="330">
        <v>744</v>
      </c>
      <c r="D733" s="330">
        <v>687</v>
      </c>
      <c r="E733" s="335">
        <f t="shared" si="9"/>
        <v>-0.077</v>
      </c>
    </row>
    <row r="734" ht="36" customHeight="1" spans="1:5">
      <c r="A734" s="456" t="s">
        <v>1409</v>
      </c>
      <c r="B734" s="328" t="s">
        <v>185</v>
      </c>
      <c r="C734" s="330">
        <v>66</v>
      </c>
      <c r="D734" s="330">
        <v>78</v>
      </c>
      <c r="E734" s="335">
        <f t="shared" si="9"/>
        <v>0.182</v>
      </c>
    </row>
    <row r="735" ht="36" customHeight="1" spans="1:5">
      <c r="A735" s="456" t="s">
        <v>1410</v>
      </c>
      <c r="B735" s="328" t="s">
        <v>187</v>
      </c>
      <c r="C735" s="330">
        <v>0</v>
      </c>
      <c r="D735" s="330">
        <v>0</v>
      </c>
      <c r="E735" s="335"/>
    </row>
    <row r="736" ht="36" customHeight="1" spans="1:5">
      <c r="A736" s="456" t="s">
        <v>1411</v>
      </c>
      <c r="B736" s="328" t="s">
        <v>284</v>
      </c>
      <c r="C736" s="330">
        <v>0</v>
      </c>
      <c r="D736" s="330">
        <v>0</v>
      </c>
      <c r="E736" s="335"/>
    </row>
    <row r="737" ht="36" customHeight="1" spans="1:5">
      <c r="A737" s="456" t="s">
        <v>1412</v>
      </c>
      <c r="B737" s="328" t="s">
        <v>1413</v>
      </c>
      <c r="C737" s="330"/>
      <c r="D737" s="330"/>
      <c r="E737" s="335"/>
    </row>
    <row r="738" ht="36" customHeight="1" spans="1:5">
      <c r="A738" s="456" t="s">
        <v>1414</v>
      </c>
      <c r="B738" s="328" t="s">
        <v>1415</v>
      </c>
      <c r="C738" s="330"/>
      <c r="D738" s="330"/>
      <c r="E738" s="335"/>
    </row>
    <row r="739" ht="36" customHeight="1" spans="1:5">
      <c r="A739" s="456" t="s">
        <v>1416</v>
      </c>
      <c r="B739" s="328" t="s">
        <v>201</v>
      </c>
      <c r="C739" s="330"/>
      <c r="D739" s="330"/>
      <c r="E739" s="335"/>
    </row>
    <row r="740" ht="36" customHeight="1" spans="1:5">
      <c r="A740" s="456" t="s">
        <v>1417</v>
      </c>
      <c r="B740" s="328" t="s">
        <v>1418</v>
      </c>
      <c r="C740" s="330">
        <v>112</v>
      </c>
      <c r="D740" s="330">
        <v>0</v>
      </c>
      <c r="E740" s="335">
        <f t="shared" si="9"/>
        <v>-1</v>
      </c>
    </row>
    <row r="741" ht="36" customHeight="1" spans="1:5">
      <c r="A741" s="455" t="s">
        <v>1419</v>
      </c>
      <c r="B741" s="325" t="s">
        <v>1420</v>
      </c>
      <c r="C741" s="334">
        <f>SUM(C742)</f>
        <v>0</v>
      </c>
      <c r="D741" s="334">
        <f>SUM(D742)</f>
        <v>0</v>
      </c>
      <c r="E741" s="335"/>
    </row>
    <row r="742" ht="36" customHeight="1" spans="1:5">
      <c r="A742" s="456" t="s">
        <v>1421</v>
      </c>
      <c r="B742" s="328" t="s">
        <v>1422</v>
      </c>
      <c r="C742" s="330">
        <v>0</v>
      </c>
      <c r="D742" s="330">
        <v>0</v>
      </c>
      <c r="E742" s="335"/>
    </row>
    <row r="743" ht="36" customHeight="1" spans="1:5">
      <c r="A743" s="455" t="s">
        <v>1423</v>
      </c>
      <c r="B743" s="325" t="s">
        <v>1424</v>
      </c>
      <c r="C743" s="330"/>
      <c r="D743" s="334">
        <f>D744</f>
        <v>12</v>
      </c>
      <c r="E743" s="335"/>
    </row>
    <row r="744" ht="36" customHeight="1" spans="1:5">
      <c r="A744" s="456" t="s">
        <v>1425</v>
      </c>
      <c r="B744" s="328" t="s">
        <v>1426</v>
      </c>
      <c r="C744" s="330"/>
      <c r="D744" s="330">
        <v>12</v>
      </c>
      <c r="E744" s="335"/>
    </row>
    <row r="745" ht="36" customHeight="1" spans="1:5">
      <c r="A745" s="455" t="s">
        <v>1427</v>
      </c>
      <c r="B745" s="325" t="s">
        <v>1428</v>
      </c>
      <c r="C745" s="334"/>
      <c r="D745" s="334"/>
      <c r="E745" s="335"/>
    </row>
    <row r="746" ht="36" customHeight="1" spans="1:5">
      <c r="A746" s="456">
        <v>2109999</v>
      </c>
      <c r="B746" s="328" t="s">
        <v>1429</v>
      </c>
      <c r="C746" s="330"/>
      <c r="D746" s="330"/>
      <c r="E746" s="335"/>
    </row>
    <row r="747" ht="36" customHeight="1" spans="1:5">
      <c r="A747" s="459" t="s">
        <v>1430</v>
      </c>
      <c r="B747" s="460" t="s">
        <v>571</v>
      </c>
      <c r="C747" s="461"/>
      <c r="D747" s="461"/>
      <c r="E747" s="335"/>
    </row>
    <row r="748" ht="36" customHeight="1" spans="1:5">
      <c r="A748" s="459" t="s">
        <v>1431</v>
      </c>
      <c r="B748" s="460" t="s">
        <v>757</v>
      </c>
      <c r="C748" s="461"/>
      <c r="D748" s="461"/>
      <c r="E748" s="335"/>
    </row>
    <row r="749" ht="36" customHeight="1" spans="1:5">
      <c r="A749" s="455" t="s">
        <v>133</v>
      </c>
      <c r="B749" s="325" t="s">
        <v>134</v>
      </c>
      <c r="C749" s="334">
        <f>C750+C760+C764+C773+C778+C785+C791+C794+C797+C799+C801+C807+C809+C811+C826</f>
        <v>266</v>
      </c>
      <c r="D749" s="334">
        <f>D750+D760+D764+D773+D778+D785+D791+D794+D797+D799+D801+D807+D809+D811+D826</f>
        <v>255</v>
      </c>
      <c r="E749" s="335">
        <f>(D749-C749)/C749</f>
        <v>-0.041</v>
      </c>
    </row>
    <row r="750" ht="36" customHeight="1" spans="1:5">
      <c r="A750" s="455" t="s">
        <v>1432</v>
      </c>
      <c r="B750" s="325" t="s">
        <v>1433</v>
      </c>
      <c r="C750" s="334"/>
      <c r="D750" s="334"/>
      <c r="E750" s="335"/>
    </row>
    <row r="751" ht="36" customHeight="1" spans="1:5">
      <c r="A751" s="456" t="s">
        <v>1434</v>
      </c>
      <c r="B751" s="328" t="s">
        <v>183</v>
      </c>
      <c r="C751" s="330"/>
      <c r="D751" s="330"/>
      <c r="E751" s="335"/>
    </row>
    <row r="752" ht="36" customHeight="1" spans="1:5">
      <c r="A752" s="456" t="s">
        <v>1435</v>
      </c>
      <c r="B752" s="328" t="s">
        <v>185</v>
      </c>
      <c r="C752" s="330"/>
      <c r="D752" s="330"/>
      <c r="E752" s="335"/>
    </row>
    <row r="753" ht="36" customHeight="1" spans="1:5">
      <c r="A753" s="456" t="s">
        <v>1436</v>
      </c>
      <c r="B753" s="328" t="s">
        <v>187</v>
      </c>
      <c r="C753" s="330"/>
      <c r="D753" s="330"/>
      <c r="E753" s="335"/>
    </row>
    <row r="754" ht="36" customHeight="1" spans="1:5">
      <c r="A754" s="456" t="s">
        <v>1437</v>
      </c>
      <c r="B754" s="328" t="s">
        <v>1438</v>
      </c>
      <c r="C754" s="330"/>
      <c r="D754" s="330"/>
      <c r="E754" s="335"/>
    </row>
    <row r="755" ht="36" customHeight="1" spans="1:5">
      <c r="A755" s="456" t="s">
        <v>1439</v>
      </c>
      <c r="B755" s="328" t="s">
        <v>1440</v>
      </c>
      <c r="C755" s="330"/>
      <c r="D755" s="330"/>
      <c r="E755" s="335"/>
    </row>
    <row r="756" ht="36" customHeight="1" spans="1:5">
      <c r="A756" s="456" t="s">
        <v>1441</v>
      </c>
      <c r="B756" s="328" t="s">
        <v>1442</v>
      </c>
      <c r="C756" s="330"/>
      <c r="D756" s="330"/>
      <c r="E756" s="335"/>
    </row>
    <row r="757" ht="36" customHeight="1" spans="1:5">
      <c r="A757" s="456" t="s">
        <v>1443</v>
      </c>
      <c r="B757" s="328" t="s">
        <v>1444</v>
      </c>
      <c r="C757" s="330"/>
      <c r="D757" s="330"/>
      <c r="E757" s="335"/>
    </row>
    <row r="758" ht="36" customHeight="1" spans="1:5">
      <c r="A758" s="456" t="s">
        <v>1445</v>
      </c>
      <c r="B758" s="328" t="s">
        <v>1446</v>
      </c>
      <c r="C758" s="330"/>
      <c r="D758" s="330"/>
      <c r="E758" s="335"/>
    </row>
    <row r="759" ht="36" customHeight="1" spans="1:5">
      <c r="A759" s="456" t="s">
        <v>1447</v>
      </c>
      <c r="B759" s="328" t="s">
        <v>1448</v>
      </c>
      <c r="C759" s="330"/>
      <c r="D759" s="330"/>
      <c r="E759" s="335"/>
    </row>
    <row r="760" ht="36" customHeight="1" spans="1:5">
      <c r="A760" s="455" t="s">
        <v>1449</v>
      </c>
      <c r="B760" s="325" t="s">
        <v>1450</v>
      </c>
      <c r="C760" s="334"/>
      <c r="D760" s="334"/>
      <c r="E760" s="335"/>
    </row>
    <row r="761" ht="36" customHeight="1" spans="1:5">
      <c r="A761" s="456" t="s">
        <v>1451</v>
      </c>
      <c r="B761" s="328" t="s">
        <v>1452</v>
      </c>
      <c r="C761" s="330"/>
      <c r="D761" s="330"/>
      <c r="E761" s="335"/>
    </row>
    <row r="762" ht="36" customHeight="1" spans="1:5">
      <c r="A762" s="456" t="s">
        <v>1453</v>
      </c>
      <c r="B762" s="328" t="s">
        <v>1454</v>
      </c>
      <c r="C762" s="330"/>
      <c r="D762" s="330"/>
      <c r="E762" s="335"/>
    </row>
    <row r="763" ht="36" customHeight="1" spans="1:5">
      <c r="A763" s="456" t="s">
        <v>1455</v>
      </c>
      <c r="B763" s="328" t="s">
        <v>1456</v>
      </c>
      <c r="C763" s="330"/>
      <c r="D763" s="330"/>
      <c r="E763" s="335"/>
    </row>
    <row r="764" ht="36" customHeight="1" spans="1:5">
      <c r="A764" s="455" t="s">
        <v>1457</v>
      </c>
      <c r="B764" s="325" t="s">
        <v>1458</v>
      </c>
      <c r="C764" s="334">
        <f>SUM(C765:C772)</f>
        <v>17</v>
      </c>
      <c r="D764" s="334">
        <f>SUM(D765:D772)</f>
        <v>15</v>
      </c>
      <c r="E764" s="335">
        <f>(D764-C764)/C764</f>
        <v>-0.118</v>
      </c>
    </row>
    <row r="765" ht="36" customHeight="1" spans="1:5">
      <c r="A765" s="456" t="s">
        <v>1459</v>
      </c>
      <c r="B765" s="328" t="s">
        <v>1460</v>
      </c>
      <c r="C765" s="330"/>
      <c r="D765" s="330"/>
      <c r="E765" s="335"/>
    </row>
    <row r="766" ht="36" customHeight="1" spans="1:5">
      <c r="A766" s="456" t="s">
        <v>1461</v>
      </c>
      <c r="B766" s="328" t="s">
        <v>1462</v>
      </c>
      <c r="C766" s="330"/>
      <c r="D766" s="330"/>
      <c r="E766" s="335"/>
    </row>
    <row r="767" ht="36" customHeight="1" spans="1:5">
      <c r="A767" s="456" t="s">
        <v>1463</v>
      </c>
      <c r="B767" s="328" t="s">
        <v>1464</v>
      </c>
      <c r="C767" s="330">
        <v>0</v>
      </c>
      <c r="D767" s="330">
        <v>0</v>
      </c>
      <c r="E767" s="335"/>
    </row>
    <row r="768" ht="36" customHeight="1" spans="1:5">
      <c r="A768" s="456" t="s">
        <v>1465</v>
      </c>
      <c r="B768" s="328" t="s">
        <v>1466</v>
      </c>
      <c r="C768" s="330">
        <v>17</v>
      </c>
      <c r="D768" s="330">
        <v>15</v>
      </c>
      <c r="E768" s="335">
        <f>(D768-C768)/C768</f>
        <v>-0.118</v>
      </c>
    </row>
    <row r="769" ht="36" customHeight="1" spans="1:5">
      <c r="A769" s="456" t="s">
        <v>1467</v>
      </c>
      <c r="B769" s="328" t="s">
        <v>1468</v>
      </c>
      <c r="C769" s="330">
        <v>0</v>
      </c>
      <c r="D769" s="330">
        <v>0</v>
      </c>
      <c r="E769" s="335"/>
    </row>
    <row r="770" ht="36" customHeight="1" spans="1:5">
      <c r="A770" s="456" t="s">
        <v>1469</v>
      </c>
      <c r="B770" s="328" t="s">
        <v>1470</v>
      </c>
      <c r="C770" s="330">
        <v>0</v>
      </c>
      <c r="D770" s="330">
        <v>0</v>
      </c>
      <c r="E770" s="335"/>
    </row>
    <row r="771" ht="36" customHeight="1" spans="1:5">
      <c r="A771" s="463" t="s">
        <v>1471</v>
      </c>
      <c r="B771" s="328" t="s">
        <v>1472</v>
      </c>
      <c r="C771" s="330">
        <v>0</v>
      </c>
      <c r="D771" s="330">
        <v>0</v>
      </c>
      <c r="E771" s="335"/>
    </row>
    <row r="772" ht="36" customHeight="1" spans="1:5">
      <c r="A772" s="456" t="s">
        <v>1473</v>
      </c>
      <c r="B772" s="328" t="s">
        <v>1474</v>
      </c>
      <c r="C772" s="330"/>
      <c r="D772" s="330"/>
      <c r="E772" s="335"/>
    </row>
    <row r="773" ht="36" customHeight="1" spans="1:5">
      <c r="A773" s="455" t="s">
        <v>1475</v>
      </c>
      <c r="B773" s="325" t="s">
        <v>1476</v>
      </c>
      <c r="C773" s="334"/>
      <c r="D773" s="334"/>
      <c r="E773" s="335"/>
    </row>
    <row r="774" ht="36" customHeight="1" spans="1:5">
      <c r="A774" s="456" t="s">
        <v>1477</v>
      </c>
      <c r="B774" s="328" t="s">
        <v>1478</v>
      </c>
      <c r="C774" s="330"/>
      <c r="D774" s="330"/>
      <c r="E774" s="335"/>
    </row>
    <row r="775" ht="36" customHeight="1" spans="1:5">
      <c r="A775" s="456" t="s">
        <v>1479</v>
      </c>
      <c r="B775" s="328" t="s">
        <v>1480</v>
      </c>
      <c r="C775" s="330"/>
      <c r="D775" s="330"/>
      <c r="E775" s="335"/>
    </row>
    <row r="776" ht="36" customHeight="1" spans="1:5">
      <c r="A776" s="456" t="s">
        <v>1481</v>
      </c>
      <c r="B776" s="328" t="s">
        <v>1482</v>
      </c>
      <c r="C776" s="330"/>
      <c r="D776" s="330"/>
      <c r="E776" s="335"/>
    </row>
    <row r="777" ht="36" customHeight="1" spans="1:5">
      <c r="A777" s="456" t="s">
        <v>1483</v>
      </c>
      <c r="B777" s="328" t="s">
        <v>1484</v>
      </c>
      <c r="C777" s="330">
        <v>0</v>
      </c>
      <c r="D777" s="330">
        <v>0</v>
      </c>
      <c r="E777" s="335"/>
    </row>
    <row r="778" ht="36" customHeight="1" spans="1:5">
      <c r="A778" s="455" t="s">
        <v>1485</v>
      </c>
      <c r="B778" s="325" t="s">
        <v>1486</v>
      </c>
      <c r="C778" s="334">
        <f>SUM(C779:C784)</f>
        <v>0</v>
      </c>
      <c r="D778" s="334">
        <f>SUM(D779:D784)</f>
        <v>0</v>
      </c>
      <c r="E778" s="335"/>
    </row>
    <row r="779" ht="36" customHeight="1" spans="1:5">
      <c r="A779" s="456" t="s">
        <v>1487</v>
      </c>
      <c r="B779" s="328" t="s">
        <v>1488</v>
      </c>
      <c r="C779" s="330">
        <v>0</v>
      </c>
      <c r="D779" s="330">
        <v>0</v>
      </c>
      <c r="E779" s="335"/>
    </row>
    <row r="780" ht="36" customHeight="1" spans="1:5">
      <c r="A780" s="456" t="s">
        <v>1489</v>
      </c>
      <c r="B780" s="328" t="s">
        <v>1490</v>
      </c>
      <c r="C780" s="330">
        <v>0</v>
      </c>
      <c r="D780" s="330">
        <v>0</v>
      </c>
      <c r="E780" s="335"/>
    </row>
    <row r="781" ht="36" customHeight="1" spans="1:5">
      <c r="A781" s="456" t="s">
        <v>1491</v>
      </c>
      <c r="B781" s="328" t="s">
        <v>1492</v>
      </c>
      <c r="C781" s="330">
        <v>0</v>
      </c>
      <c r="D781" s="330">
        <v>0</v>
      </c>
      <c r="E781" s="335"/>
    </row>
    <row r="782" ht="36" customHeight="1" spans="1:5">
      <c r="A782" s="456" t="s">
        <v>1493</v>
      </c>
      <c r="B782" s="328" t="s">
        <v>1494</v>
      </c>
      <c r="C782" s="330">
        <v>0</v>
      </c>
      <c r="D782" s="330">
        <v>0</v>
      </c>
      <c r="E782" s="335"/>
    </row>
    <row r="783" ht="36" customHeight="1" spans="1:5">
      <c r="A783" s="456" t="s">
        <v>1495</v>
      </c>
      <c r="B783" s="328" t="s">
        <v>1496</v>
      </c>
      <c r="C783" s="330">
        <v>0</v>
      </c>
      <c r="D783" s="330">
        <v>0</v>
      </c>
      <c r="E783" s="335"/>
    </row>
    <row r="784" ht="36" customHeight="1" spans="1:5">
      <c r="A784" s="456" t="s">
        <v>1497</v>
      </c>
      <c r="B784" s="328" t="s">
        <v>1498</v>
      </c>
      <c r="C784" s="330">
        <v>0</v>
      </c>
      <c r="D784" s="330">
        <v>0</v>
      </c>
      <c r="E784" s="335"/>
    </row>
    <row r="785" ht="36" customHeight="1" spans="1:5">
      <c r="A785" s="455" t="s">
        <v>1499</v>
      </c>
      <c r="B785" s="325" t="s">
        <v>1500</v>
      </c>
      <c r="C785" s="334">
        <f>SUM(C786:C790)</f>
        <v>0</v>
      </c>
      <c r="D785" s="334">
        <f>SUM(D786:D790)</f>
        <v>0</v>
      </c>
      <c r="E785" s="335"/>
    </row>
    <row r="786" ht="36" customHeight="1" spans="1:5">
      <c r="A786" s="456" t="s">
        <v>1501</v>
      </c>
      <c r="B786" s="328" t="s">
        <v>1502</v>
      </c>
      <c r="C786" s="330">
        <v>0</v>
      </c>
      <c r="D786" s="330">
        <v>0</v>
      </c>
      <c r="E786" s="335"/>
    </row>
    <row r="787" ht="36" customHeight="1" spans="1:5">
      <c r="A787" s="456" t="s">
        <v>1503</v>
      </c>
      <c r="B787" s="328" t="s">
        <v>1504</v>
      </c>
      <c r="C787" s="330">
        <v>0</v>
      </c>
      <c r="D787" s="330">
        <v>0</v>
      </c>
      <c r="E787" s="335"/>
    </row>
    <row r="788" ht="36" customHeight="1" spans="1:5">
      <c r="A788" s="456" t="s">
        <v>1505</v>
      </c>
      <c r="B788" s="328" t="s">
        <v>1506</v>
      </c>
      <c r="C788" s="330">
        <v>0</v>
      </c>
      <c r="D788" s="330">
        <v>0</v>
      </c>
      <c r="E788" s="335"/>
    </row>
    <row r="789" ht="36" customHeight="1" spans="1:5">
      <c r="A789" s="456" t="s">
        <v>1507</v>
      </c>
      <c r="B789" s="328" t="s">
        <v>1508</v>
      </c>
      <c r="C789" s="330">
        <v>0</v>
      </c>
      <c r="D789" s="330">
        <v>0</v>
      </c>
      <c r="E789" s="335"/>
    </row>
    <row r="790" ht="36" customHeight="1" spans="1:5">
      <c r="A790" s="456" t="s">
        <v>1509</v>
      </c>
      <c r="B790" s="328" t="s">
        <v>1510</v>
      </c>
      <c r="C790" s="330">
        <v>0</v>
      </c>
      <c r="D790" s="330">
        <v>0</v>
      </c>
      <c r="E790" s="335"/>
    </row>
    <row r="791" ht="36" customHeight="1" spans="1:5">
      <c r="A791" s="455" t="s">
        <v>1511</v>
      </c>
      <c r="B791" s="325" t="s">
        <v>1512</v>
      </c>
      <c r="C791" s="334">
        <f>SUM(C792:C793)</f>
        <v>0</v>
      </c>
      <c r="D791" s="334">
        <f>SUM(D792:D793)</f>
        <v>0</v>
      </c>
      <c r="E791" s="335"/>
    </row>
    <row r="792" ht="36" customHeight="1" spans="1:5">
      <c r="A792" s="456" t="s">
        <v>1513</v>
      </c>
      <c r="B792" s="328" t="s">
        <v>1514</v>
      </c>
      <c r="C792" s="330">
        <v>0</v>
      </c>
      <c r="D792" s="330">
        <v>0</v>
      </c>
      <c r="E792" s="335"/>
    </row>
    <row r="793" ht="36" customHeight="1" spans="1:5">
      <c r="A793" s="456" t="s">
        <v>1515</v>
      </c>
      <c r="B793" s="328" t="s">
        <v>1516</v>
      </c>
      <c r="C793" s="330">
        <v>0</v>
      </c>
      <c r="D793" s="330">
        <v>0</v>
      </c>
      <c r="E793" s="335"/>
    </row>
    <row r="794" ht="36" customHeight="1" spans="1:5">
      <c r="A794" s="455" t="s">
        <v>1517</v>
      </c>
      <c r="B794" s="325" t="s">
        <v>1518</v>
      </c>
      <c r="C794" s="334">
        <f>SUM(C795:C796)</f>
        <v>0</v>
      </c>
      <c r="D794" s="334">
        <f>SUM(D795:D796)</f>
        <v>0</v>
      </c>
      <c r="E794" s="335"/>
    </row>
    <row r="795" ht="36" customHeight="1" spans="1:5">
      <c r="A795" s="456" t="s">
        <v>1519</v>
      </c>
      <c r="B795" s="328" t="s">
        <v>1520</v>
      </c>
      <c r="C795" s="330">
        <v>0</v>
      </c>
      <c r="D795" s="330">
        <v>0</v>
      </c>
      <c r="E795" s="335"/>
    </row>
    <row r="796" ht="36" customHeight="1" spans="1:5">
      <c r="A796" s="456" t="s">
        <v>1521</v>
      </c>
      <c r="B796" s="328" t="s">
        <v>1522</v>
      </c>
      <c r="C796" s="330">
        <v>0</v>
      </c>
      <c r="D796" s="330">
        <v>0</v>
      </c>
      <c r="E796" s="335"/>
    </row>
    <row r="797" ht="36" customHeight="1" spans="1:5">
      <c r="A797" s="455" t="s">
        <v>1523</v>
      </c>
      <c r="B797" s="325" t="s">
        <v>1524</v>
      </c>
      <c r="C797" s="334">
        <f>C798</f>
        <v>0</v>
      </c>
      <c r="D797" s="334">
        <f>D798</f>
        <v>0</v>
      </c>
      <c r="E797" s="335"/>
    </row>
    <row r="798" ht="36" customHeight="1" spans="1:5">
      <c r="A798" s="456">
        <v>2110901</v>
      </c>
      <c r="B798" s="467" t="s">
        <v>1525</v>
      </c>
      <c r="C798" s="330">
        <v>0</v>
      </c>
      <c r="D798" s="330">
        <v>0</v>
      </c>
      <c r="E798" s="335"/>
    </row>
    <row r="799" ht="36" customHeight="1" spans="1:5">
      <c r="A799" s="455" t="s">
        <v>1526</v>
      </c>
      <c r="B799" s="325" t="s">
        <v>1527</v>
      </c>
      <c r="C799" s="334"/>
      <c r="D799" s="334"/>
      <c r="E799" s="335"/>
    </row>
    <row r="800" ht="36" customHeight="1" spans="1:5">
      <c r="A800" s="456">
        <v>2111001</v>
      </c>
      <c r="B800" s="467" t="s">
        <v>1528</v>
      </c>
      <c r="C800" s="330"/>
      <c r="D800" s="330"/>
      <c r="E800" s="335"/>
    </row>
    <row r="801" ht="36" customHeight="1" spans="1:5">
      <c r="A801" s="455" t="s">
        <v>1529</v>
      </c>
      <c r="B801" s="325" t="s">
        <v>1530</v>
      </c>
      <c r="C801" s="334"/>
      <c r="D801" s="334"/>
      <c r="E801" s="335"/>
    </row>
    <row r="802" ht="36" customHeight="1" spans="1:5">
      <c r="A802" s="456" t="s">
        <v>1531</v>
      </c>
      <c r="B802" s="328" t="s">
        <v>1532</v>
      </c>
      <c r="C802" s="330"/>
      <c r="D802" s="330"/>
      <c r="E802" s="335"/>
    </row>
    <row r="803" ht="36" customHeight="1" spans="1:5">
      <c r="A803" s="456" t="s">
        <v>1533</v>
      </c>
      <c r="B803" s="328" t="s">
        <v>1534</v>
      </c>
      <c r="C803" s="330"/>
      <c r="D803" s="330"/>
      <c r="E803" s="335"/>
    </row>
    <row r="804" ht="36" customHeight="1" spans="1:5">
      <c r="A804" s="456" t="s">
        <v>1535</v>
      </c>
      <c r="B804" s="328" t="s">
        <v>1536</v>
      </c>
      <c r="C804" s="330">
        <v>0</v>
      </c>
      <c r="D804" s="330">
        <v>0</v>
      </c>
      <c r="E804" s="335"/>
    </row>
    <row r="805" ht="36" customHeight="1" spans="1:5">
      <c r="A805" s="456" t="s">
        <v>1537</v>
      </c>
      <c r="B805" s="328" t="s">
        <v>1538</v>
      </c>
      <c r="C805" s="330">
        <v>0</v>
      </c>
      <c r="D805" s="330">
        <v>0</v>
      </c>
      <c r="E805" s="335"/>
    </row>
    <row r="806" ht="36" customHeight="1" spans="1:5">
      <c r="A806" s="456" t="s">
        <v>1539</v>
      </c>
      <c r="B806" s="328" t="s">
        <v>1540</v>
      </c>
      <c r="C806" s="330">
        <v>0</v>
      </c>
      <c r="D806" s="330">
        <v>0</v>
      </c>
      <c r="E806" s="335"/>
    </row>
    <row r="807" ht="36" customHeight="1" spans="1:5">
      <c r="A807" s="455" t="s">
        <v>1541</v>
      </c>
      <c r="B807" s="325" t="s">
        <v>1542</v>
      </c>
      <c r="C807" s="334">
        <f>C808</f>
        <v>0</v>
      </c>
      <c r="D807" s="334">
        <f>D808</f>
        <v>0</v>
      </c>
      <c r="E807" s="335"/>
    </row>
    <row r="808" ht="36" customHeight="1" spans="1:5">
      <c r="A808" s="463" t="s">
        <v>1543</v>
      </c>
      <c r="B808" s="328" t="s">
        <v>1544</v>
      </c>
      <c r="C808" s="330">
        <v>0</v>
      </c>
      <c r="D808" s="330">
        <v>0</v>
      </c>
      <c r="E808" s="335"/>
    </row>
    <row r="809" ht="36" customHeight="1" spans="1:5">
      <c r="A809" s="455" t="s">
        <v>1545</v>
      </c>
      <c r="B809" s="325" t="s">
        <v>1546</v>
      </c>
      <c r="C809" s="334">
        <f>C810</f>
        <v>0</v>
      </c>
      <c r="D809" s="334">
        <f>D810</f>
        <v>0</v>
      </c>
      <c r="E809" s="335"/>
    </row>
    <row r="810" ht="36" customHeight="1" spans="1:5">
      <c r="A810" s="463" t="s">
        <v>1547</v>
      </c>
      <c r="B810" s="328" t="s">
        <v>1548</v>
      </c>
      <c r="C810" s="330">
        <v>0</v>
      </c>
      <c r="D810" s="330">
        <v>0</v>
      </c>
      <c r="E810" s="335"/>
    </row>
    <row r="811" ht="36" customHeight="1" spans="1:5">
      <c r="A811" s="455" t="s">
        <v>1549</v>
      </c>
      <c r="B811" s="325" t="s">
        <v>1550</v>
      </c>
      <c r="C811" s="334"/>
      <c r="D811" s="334"/>
      <c r="E811" s="335"/>
    </row>
    <row r="812" ht="36" customHeight="1" spans="1:5">
      <c r="A812" s="456" t="s">
        <v>1551</v>
      </c>
      <c r="B812" s="328" t="s">
        <v>183</v>
      </c>
      <c r="C812" s="330">
        <v>0</v>
      </c>
      <c r="D812" s="330">
        <v>0</v>
      </c>
      <c r="E812" s="335"/>
    </row>
    <row r="813" ht="36" customHeight="1" spans="1:5">
      <c r="A813" s="456" t="s">
        <v>1552</v>
      </c>
      <c r="B813" s="328" t="s">
        <v>185</v>
      </c>
      <c r="C813" s="330">
        <v>0</v>
      </c>
      <c r="D813" s="330">
        <v>0</v>
      </c>
      <c r="E813" s="335"/>
    </row>
    <row r="814" ht="36" customHeight="1" spans="1:5">
      <c r="A814" s="456" t="s">
        <v>1553</v>
      </c>
      <c r="B814" s="328" t="s">
        <v>187</v>
      </c>
      <c r="C814" s="330">
        <v>0</v>
      </c>
      <c r="D814" s="330">
        <v>0</v>
      </c>
      <c r="E814" s="335"/>
    </row>
    <row r="815" ht="36" customHeight="1" spans="1:5">
      <c r="A815" s="456" t="s">
        <v>1554</v>
      </c>
      <c r="B815" s="328" t="s">
        <v>1555</v>
      </c>
      <c r="C815" s="330">
        <v>0</v>
      </c>
      <c r="D815" s="330">
        <v>0</v>
      </c>
      <c r="E815" s="335"/>
    </row>
    <row r="816" ht="36" customHeight="1" spans="1:5">
      <c r="A816" s="456" t="s">
        <v>1556</v>
      </c>
      <c r="B816" s="328" t="s">
        <v>1557</v>
      </c>
      <c r="C816" s="330">
        <v>0</v>
      </c>
      <c r="D816" s="330">
        <v>0</v>
      </c>
      <c r="E816" s="335"/>
    </row>
    <row r="817" ht="36" customHeight="1" spans="1:5">
      <c r="A817" s="456" t="s">
        <v>1558</v>
      </c>
      <c r="B817" s="328" t="s">
        <v>1559</v>
      </c>
      <c r="C817" s="330">
        <v>0</v>
      </c>
      <c r="D817" s="330">
        <v>0</v>
      </c>
      <c r="E817" s="335"/>
    </row>
    <row r="818" ht="36" customHeight="1" spans="1:5">
      <c r="A818" s="456" t="s">
        <v>1560</v>
      </c>
      <c r="B818" s="328" t="s">
        <v>1561</v>
      </c>
      <c r="C818" s="330">
        <v>0</v>
      </c>
      <c r="D818" s="330">
        <v>0</v>
      </c>
      <c r="E818" s="335"/>
    </row>
    <row r="819" ht="36" customHeight="1" spans="1:5">
      <c r="A819" s="456" t="s">
        <v>1562</v>
      </c>
      <c r="B819" s="328" t="s">
        <v>1563</v>
      </c>
      <c r="C819" s="330">
        <v>0</v>
      </c>
      <c r="D819" s="330">
        <v>0</v>
      </c>
      <c r="E819" s="335"/>
    </row>
    <row r="820" ht="36" customHeight="1" spans="1:5">
      <c r="A820" s="456" t="s">
        <v>1564</v>
      </c>
      <c r="B820" s="328" t="s">
        <v>1565</v>
      </c>
      <c r="C820" s="330">
        <v>0</v>
      </c>
      <c r="D820" s="330">
        <v>0</v>
      </c>
      <c r="E820" s="335"/>
    </row>
    <row r="821" ht="36" customHeight="1" spans="1:5">
      <c r="A821" s="456" t="s">
        <v>1566</v>
      </c>
      <c r="B821" s="328" t="s">
        <v>1567</v>
      </c>
      <c r="C821" s="330">
        <v>0</v>
      </c>
      <c r="D821" s="330">
        <v>0</v>
      </c>
      <c r="E821" s="335"/>
    </row>
    <row r="822" ht="36" customHeight="1" spans="1:5">
      <c r="A822" s="456" t="s">
        <v>1568</v>
      </c>
      <c r="B822" s="328" t="s">
        <v>284</v>
      </c>
      <c r="C822" s="330"/>
      <c r="D822" s="330"/>
      <c r="E822" s="335"/>
    </row>
    <row r="823" ht="36" customHeight="1" spans="1:5">
      <c r="A823" s="456" t="s">
        <v>1569</v>
      </c>
      <c r="B823" s="328" t="s">
        <v>1570</v>
      </c>
      <c r="C823" s="330">
        <v>0</v>
      </c>
      <c r="D823" s="330">
        <v>0</v>
      </c>
      <c r="E823" s="335"/>
    </row>
    <row r="824" ht="36" customHeight="1" spans="1:5">
      <c r="A824" s="456" t="s">
        <v>1571</v>
      </c>
      <c r="B824" s="328" t="s">
        <v>201</v>
      </c>
      <c r="C824" s="330">
        <v>0</v>
      </c>
      <c r="D824" s="330">
        <v>0</v>
      </c>
      <c r="E824" s="335"/>
    </row>
    <row r="825" ht="36" customHeight="1" spans="1:5">
      <c r="A825" s="456" t="s">
        <v>1572</v>
      </c>
      <c r="B825" s="328" t="s">
        <v>1573</v>
      </c>
      <c r="C825" s="330">
        <v>0</v>
      </c>
      <c r="D825" s="330">
        <v>0</v>
      </c>
      <c r="E825" s="335"/>
    </row>
    <row r="826" ht="36" customHeight="1" spans="1:5">
      <c r="A826" s="455" t="s">
        <v>1574</v>
      </c>
      <c r="B826" s="325" t="s">
        <v>1575</v>
      </c>
      <c r="C826" s="334">
        <f>C827</f>
        <v>249</v>
      </c>
      <c r="D826" s="334">
        <f>D827</f>
        <v>240</v>
      </c>
      <c r="E826" s="335">
        <f>(D826-C826)/C826</f>
        <v>-0.036</v>
      </c>
    </row>
    <row r="827" ht="36" customHeight="1" spans="1:5">
      <c r="A827" s="465" t="s">
        <v>1576</v>
      </c>
      <c r="B827" s="469" t="s">
        <v>1577</v>
      </c>
      <c r="C827" s="330">
        <v>249</v>
      </c>
      <c r="D827" s="330">
        <v>240</v>
      </c>
      <c r="E827" s="335">
        <f>(D827-C827)/C827</f>
        <v>-0.036</v>
      </c>
    </row>
    <row r="828" ht="36" customHeight="1" spans="1:5">
      <c r="A828" s="466" t="s">
        <v>1578</v>
      </c>
      <c r="B828" s="460" t="s">
        <v>571</v>
      </c>
      <c r="C828" s="461"/>
      <c r="D828" s="461"/>
      <c r="E828" s="335"/>
    </row>
    <row r="829" ht="36" customHeight="1" spans="1:5">
      <c r="A829" s="455" t="s">
        <v>135</v>
      </c>
      <c r="B829" s="325" t="s">
        <v>136</v>
      </c>
      <c r="C829" s="334">
        <f>C830+C841+C843+C846+C850+C848</f>
        <v>35028</v>
      </c>
      <c r="D829" s="334">
        <f>D830+D841+D843+D846+D850+D848</f>
        <v>31098</v>
      </c>
      <c r="E829" s="335">
        <f>(D829-C829)/C829</f>
        <v>-0.112</v>
      </c>
    </row>
    <row r="830" ht="36" customHeight="1" spans="1:5">
      <c r="A830" s="455" t="s">
        <v>1579</v>
      </c>
      <c r="B830" s="325" t="s">
        <v>1580</v>
      </c>
      <c r="C830" s="334">
        <f>SUM(C831:C840)</f>
        <v>5883</v>
      </c>
      <c r="D830" s="334">
        <f>SUM(D831:D840)</f>
        <v>4806</v>
      </c>
      <c r="E830" s="335">
        <f>(D830-C830)/C830</f>
        <v>-0.183</v>
      </c>
    </row>
    <row r="831" ht="36" customHeight="1" spans="1:5">
      <c r="A831" s="456" t="s">
        <v>1581</v>
      </c>
      <c r="B831" s="328" t="s">
        <v>183</v>
      </c>
      <c r="C831" s="330">
        <v>3340</v>
      </c>
      <c r="D831" s="330">
        <v>3947</v>
      </c>
      <c r="E831" s="335">
        <f>(D831-C831)/C831</f>
        <v>0.182</v>
      </c>
    </row>
    <row r="832" ht="36" customHeight="1" spans="1:5">
      <c r="A832" s="456" t="s">
        <v>1582</v>
      </c>
      <c r="B832" s="328" t="s">
        <v>185</v>
      </c>
      <c r="C832" s="330">
        <v>342</v>
      </c>
      <c r="D832" s="330">
        <v>239</v>
      </c>
      <c r="E832" s="335">
        <f>(D832-C832)/C832</f>
        <v>-0.301</v>
      </c>
    </row>
    <row r="833" ht="36" customHeight="1" spans="1:5">
      <c r="A833" s="456" t="s">
        <v>1583</v>
      </c>
      <c r="B833" s="328" t="s">
        <v>187</v>
      </c>
      <c r="C833" s="330"/>
      <c r="D833" s="330"/>
      <c r="E833" s="335"/>
    </row>
    <row r="834" ht="36" customHeight="1" spans="1:5">
      <c r="A834" s="456" t="s">
        <v>1584</v>
      </c>
      <c r="B834" s="328" t="s">
        <v>1585</v>
      </c>
      <c r="C834" s="330">
        <v>1245</v>
      </c>
      <c r="D834" s="330">
        <v>120</v>
      </c>
      <c r="E834" s="335">
        <f>(D834-C834)/C834</f>
        <v>-0.904</v>
      </c>
    </row>
    <row r="835" ht="36" customHeight="1" spans="1:5">
      <c r="A835" s="456" t="s">
        <v>1586</v>
      </c>
      <c r="B835" s="328" t="s">
        <v>1587</v>
      </c>
      <c r="C835" s="330"/>
      <c r="D835" s="330"/>
      <c r="E835" s="335"/>
    </row>
    <row r="836" ht="36" customHeight="1" spans="1:5">
      <c r="A836" s="456" t="s">
        <v>1588</v>
      </c>
      <c r="B836" s="328" t="s">
        <v>1589</v>
      </c>
      <c r="C836" s="330"/>
      <c r="D836" s="330"/>
      <c r="E836" s="335"/>
    </row>
    <row r="837" ht="36" customHeight="1" spans="1:5">
      <c r="A837" s="456" t="s">
        <v>1590</v>
      </c>
      <c r="B837" s="328" t="s">
        <v>1591</v>
      </c>
      <c r="C837" s="330">
        <v>0</v>
      </c>
      <c r="D837" s="330">
        <v>0</v>
      </c>
      <c r="E837" s="335"/>
    </row>
    <row r="838" ht="36" customHeight="1" spans="1:5">
      <c r="A838" s="456" t="s">
        <v>1592</v>
      </c>
      <c r="B838" s="328" t="s">
        <v>1593</v>
      </c>
      <c r="C838" s="330"/>
      <c r="D838" s="330"/>
      <c r="E838" s="335"/>
    </row>
    <row r="839" ht="36" customHeight="1" spans="1:5">
      <c r="A839" s="456" t="s">
        <v>1594</v>
      </c>
      <c r="B839" s="328" t="s">
        <v>1595</v>
      </c>
      <c r="C839" s="330"/>
      <c r="D839" s="330"/>
      <c r="E839" s="335"/>
    </row>
    <row r="840" ht="36" customHeight="1" spans="1:5">
      <c r="A840" s="456" t="s">
        <v>1596</v>
      </c>
      <c r="B840" s="328" t="s">
        <v>1597</v>
      </c>
      <c r="C840" s="330">
        <v>956</v>
      </c>
      <c r="D840" s="330">
        <v>500</v>
      </c>
      <c r="E840" s="335">
        <f>(D840-C840)/C840</f>
        <v>-0.477</v>
      </c>
    </row>
    <row r="841" ht="36" customHeight="1" spans="1:5">
      <c r="A841" s="455" t="s">
        <v>1598</v>
      </c>
      <c r="B841" s="325" t="s">
        <v>1599</v>
      </c>
      <c r="C841" s="334"/>
      <c r="D841" s="334"/>
      <c r="E841" s="335"/>
    </row>
    <row r="842" ht="36" customHeight="1" spans="1:5">
      <c r="A842" s="456">
        <v>2120201</v>
      </c>
      <c r="B842" s="467" t="s">
        <v>1600</v>
      </c>
      <c r="C842" s="330"/>
      <c r="D842" s="330"/>
      <c r="E842" s="335"/>
    </row>
    <row r="843" ht="36" customHeight="1" spans="1:5">
      <c r="A843" s="455" t="s">
        <v>1601</v>
      </c>
      <c r="B843" s="325" t="s">
        <v>1602</v>
      </c>
      <c r="C843" s="334">
        <f>SUM(C844:C845)</f>
        <v>1842</v>
      </c>
      <c r="D843" s="334">
        <f>SUM(D844:D845)</f>
        <v>1769</v>
      </c>
      <c r="E843" s="335">
        <f>(D843-C843)/C843</f>
        <v>-0.04</v>
      </c>
    </row>
    <row r="844" ht="36" customHeight="1" spans="1:5">
      <c r="A844" s="456" t="s">
        <v>1603</v>
      </c>
      <c r="B844" s="328" t="s">
        <v>1604</v>
      </c>
      <c r="C844" s="330">
        <v>0</v>
      </c>
      <c r="D844" s="330">
        <v>0</v>
      </c>
      <c r="E844" s="335"/>
    </row>
    <row r="845" ht="36" customHeight="1" spans="1:5">
      <c r="A845" s="456" t="s">
        <v>1605</v>
      </c>
      <c r="B845" s="328" t="s">
        <v>1606</v>
      </c>
      <c r="C845" s="330">
        <v>1842</v>
      </c>
      <c r="D845" s="330">
        <v>1769</v>
      </c>
      <c r="E845" s="335">
        <f>(D845-C845)/C845</f>
        <v>-0.04</v>
      </c>
    </row>
    <row r="846" ht="36" customHeight="1" spans="1:5">
      <c r="A846" s="455" t="s">
        <v>1607</v>
      </c>
      <c r="B846" s="325" t="s">
        <v>1608</v>
      </c>
      <c r="C846" s="334">
        <f>C847</f>
        <v>23373</v>
      </c>
      <c r="D846" s="334">
        <f>D847</f>
        <v>21452</v>
      </c>
      <c r="E846" s="335">
        <f>(D846-C846)/C846</f>
        <v>-0.082</v>
      </c>
    </row>
    <row r="847" ht="36" customHeight="1" spans="1:5">
      <c r="A847" s="456">
        <v>2120501</v>
      </c>
      <c r="B847" s="467" t="s">
        <v>1609</v>
      </c>
      <c r="C847" s="330">
        <v>23373</v>
      </c>
      <c r="D847" s="330">
        <v>21452</v>
      </c>
      <c r="E847" s="335">
        <f>(D847-C847)/C847</f>
        <v>-0.082</v>
      </c>
    </row>
    <row r="848" ht="36" customHeight="1" spans="1:5">
      <c r="A848" s="455" t="s">
        <v>1610</v>
      </c>
      <c r="B848" s="325" t="s">
        <v>1611</v>
      </c>
      <c r="C848" s="334"/>
      <c r="D848" s="334"/>
      <c r="E848" s="335"/>
    </row>
    <row r="849" ht="36" customHeight="1" spans="1:5">
      <c r="A849" s="456">
        <v>2120601</v>
      </c>
      <c r="B849" s="467" t="s">
        <v>1612</v>
      </c>
      <c r="C849" s="330"/>
      <c r="D849" s="330"/>
      <c r="E849" s="335"/>
    </row>
    <row r="850" ht="36" customHeight="1" spans="1:5">
      <c r="A850" s="455" t="s">
        <v>1613</v>
      </c>
      <c r="B850" s="325" t="s">
        <v>1614</v>
      </c>
      <c r="C850" s="334">
        <f>C851</f>
        <v>3930</v>
      </c>
      <c r="D850" s="334">
        <f>D851</f>
        <v>3071</v>
      </c>
      <c r="E850" s="335">
        <f>(D850-C850)/C850</f>
        <v>-0.219</v>
      </c>
    </row>
    <row r="851" ht="36" customHeight="1" spans="1:5">
      <c r="A851" s="456">
        <v>2129999</v>
      </c>
      <c r="B851" s="467" t="s">
        <v>1615</v>
      </c>
      <c r="C851" s="330">
        <v>3930</v>
      </c>
      <c r="D851" s="330">
        <v>3071</v>
      </c>
      <c r="E851" s="335">
        <f>(D851-C851)/C851</f>
        <v>-0.219</v>
      </c>
    </row>
    <row r="852" ht="36" customHeight="1" spans="1:5">
      <c r="A852" s="459" t="s">
        <v>1616</v>
      </c>
      <c r="B852" s="460" t="s">
        <v>571</v>
      </c>
      <c r="C852" s="461"/>
      <c r="D852" s="461"/>
      <c r="E852" s="335"/>
    </row>
    <row r="853" ht="36" customHeight="1" spans="1:5">
      <c r="A853" s="455" t="s">
        <v>137</v>
      </c>
      <c r="B853" s="325" t="s">
        <v>138</v>
      </c>
      <c r="C853" s="334">
        <f>C854+C880+C905+C933+C944+C951+C958+C961</f>
        <v>11055</v>
      </c>
      <c r="D853" s="334">
        <f>D854+D880+D905+D933+D944+D951+D958+D961</f>
        <v>11464</v>
      </c>
      <c r="E853" s="335">
        <f>(D853-C853)/C853</f>
        <v>0.037</v>
      </c>
    </row>
    <row r="854" ht="36" customHeight="1" spans="1:5">
      <c r="A854" s="455" t="s">
        <v>1617</v>
      </c>
      <c r="B854" s="325" t="s">
        <v>1618</v>
      </c>
      <c r="C854" s="334">
        <f>SUM(C855:C879)</f>
        <v>4676</v>
      </c>
      <c r="D854" s="334">
        <f>SUM(D855:D879)</f>
        <v>5284</v>
      </c>
      <c r="E854" s="335">
        <f>(D854-C854)/C854</f>
        <v>0.13</v>
      </c>
    </row>
    <row r="855" ht="36" customHeight="1" spans="1:5">
      <c r="A855" s="456" t="s">
        <v>1619</v>
      </c>
      <c r="B855" s="328" t="s">
        <v>183</v>
      </c>
      <c r="C855" s="330">
        <v>2219</v>
      </c>
      <c r="D855" s="330">
        <v>3127</v>
      </c>
      <c r="E855" s="335">
        <f>(D855-C855)/C855</f>
        <v>0.409</v>
      </c>
    </row>
    <row r="856" ht="36" customHeight="1" spans="1:5">
      <c r="A856" s="456" t="s">
        <v>1620</v>
      </c>
      <c r="B856" s="328" t="s">
        <v>185</v>
      </c>
      <c r="C856" s="330"/>
      <c r="D856" s="330"/>
      <c r="E856" s="335"/>
    </row>
    <row r="857" ht="36" customHeight="1" spans="1:5">
      <c r="A857" s="456" t="s">
        <v>1621</v>
      </c>
      <c r="B857" s="328" t="s">
        <v>187</v>
      </c>
      <c r="C857" s="330"/>
      <c r="D857" s="330"/>
      <c r="E857" s="335"/>
    </row>
    <row r="858" ht="36" customHeight="1" spans="1:5">
      <c r="A858" s="456" t="s">
        <v>1622</v>
      </c>
      <c r="B858" s="328" t="s">
        <v>201</v>
      </c>
      <c r="C858" s="330">
        <v>1437</v>
      </c>
      <c r="D858" s="330">
        <v>1645</v>
      </c>
      <c r="E858" s="335">
        <f>(D858-C858)/C858</f>
        <v>0.145</v>
      </c>
    </row>
    <row r="859" ht="36" customHeight="1" spans="1:5">
      <c r="A859" s="456" t="s">
        <v>1623</v>
      </c>
      <c r="B859" s="328" t="s">
        <v>1624</v>
      </c>
      <c r="C859" s="330"/>
      <c r="D859" s="330"/>
      <c r="E859" s="335"/>
    </row>
    <row r="860" ht="36" customHeight="1" spans="1:5">
      <c r="A860" s="456" t="s">
        <v>1625</v>
      </c>
      <c r="B860" s="328" t="s">
        <v>1626</v>
      </c>
      <c r="C860" s="330"/>
      <c r="D860" s="330"/>
      <c r="E860" s="335"/>
    </row>
    <row r="861" ht="36" customHeight="1" spans="1:5">
      <c r="A861" s="456" t="s">
        <v>1627</v>
      </c>
      <c r="B861" s="328" t="s">
        <v>1628</v>
      </c>
      <c r="C861" s="330"/>
      <c r="D861" s="330"/>
      <c r="E861" s="335"/>
    </row>
    <row r="862" ht="36" customHeight="1" spans="1:5">
      <c r="A862" s="456" t="s">
        <v>1629</v>
      </c>
      <c r="B862" s="328" t="s">
        <v>1630</v>
      </c>
      <c r="C862" s="330">
        <v>104</v>
      </c>
      <c r="D862" s="330">
        <v>96</v>
      </c>
      <c r="E862" s="335">
        <f>(D862-C862)/C862</f>
        <v>-0.077</v>
      </c>
    </row>
    <row r="863" ht="36" customHeight="1" spans="1:5">
      <c r="A863" s="456" t="s">
        <v>1631</v>
      </c>
      <c r="B863" s="328" t="s">
        <v>1632</v>
      </c>
      <c r="C863" s="330"/>
      <c r="D863" s="330">
        <v>4</v>
      </c>
      <c r="E863" s="335"/>
    </row>
    <row r="864" ht="36" customHeight="1" spans="1:5">
      <c r="A864" s="456" t="s">
        <v>1633</v>
      </c>
      <c r="B864" s="328" t="s">
        <v>1634</v>
      </c>
      <c r="C864" s="330"/>
      <c r="D864" s="330"/>
      <c r="E864" s="335"/>
    </row>
    <row r="865" ht="36" customHeight="1" spans="1:5">
      <c r="A865" s="456" t="s">
        <v>1635</v>
      </c>
      <c r="B865" s="328" t="s">
        <v>1636</v>
      </c>
      <c r="C865" s="330"/>
      <c r="D865" s="330"/>
      <c r="E865" s="335"/>
    </row>
    <row r="866" ht="36" customHeight="1" spans="1:5">
      <c r="A866" s="456" t="s">
        <v>1637</v>
      </c>
      <c r="B866" s="328" t="s">
        <v>1638</v>
      </c>
      <c r="C866" s="330">
        <v>0</v>
      </c>
      <c r="D866" s="330">
        <v>0</v>
      </c>
      <c r="E866" s="335"/>
    </row>
    <row r="867" ht="36" customHeight="1" spans="1:5">
      <c r="A867" s="456" t="s">
        <v>1639</v>
      </c>
      <c r="B867" s="328" t="s">
        <v>1640</v>
      </c>
      <c r="C867" s="330">
        <v>246</v>
      </c>
      <c r="D867" s="330">
        <v>0</v>
      </c>
      <c r="E867" s="335">
        <f>(D867-C867)/C867</f>
        <v>-1</v>
      </c>
    </row>
    <row r="868" ht="36" customHeight="1" spans="1:5">
      <c r="A868" s="456" t="s">
        <v>1641</v>
      </c>
      <c r="B868" s="328" t="s">
        <v>1642</v>
      </c>
      <c r="C868" s="330">
        <v>0</v>
      </c>
      <c r="D868" s="330">
        <v>0</v>
      </c>
      <c r="E868" s="335"/>
    </row>
    <row r="869" ht="36" customHeight="1" spans="1:5">
      <c r="A869" s="456" t="s">
        <v>1643</v>
      </c>
      <c r="B869" s="328" t="s">
        <v>1644</v>
      </c>
      <c r="C869" s="330">
        <v>0</v>
      </c>
      <c r="D869" s="330">
        <v>0</v>
      </c>
      <c r="E869" s="335"/>
    </row>
    <row r="870" ht="36" customHeight="1" spans="1:5">
      <c r="A870" s="456" t="s">
        <v>1645</v>
      </c>
      <c r="B870" s="328" t="s">
        <v>1646</v>
      </c>
      <c r="C870" s="330">
        <v>81</v>
      </c>
      <c r="D870" s="330">
        <v>279</v>
      </c>
      <c r="E870" s="335">
        <f>(D870-C870)/C870</f>
        <v>2.444</v>
      </c>
    </row>
    <row r="871" ht="36" customHeight="1" spans="1:5">
      <c r="A871" s="456" t="s">
        <v>1647</v>
      </c>
      <c r="B871" s="328" t="s">
        <v>1648</v>
      </c>
      <c r="C871" s="330"/>
      <c r="D871" s="330"/>
      <c r="E871" s="335"/>
    </row>
    <row r="872" ht="36" customHeight="1" spans="1:5">
      <c r="A872" s="456" t="s">
        <v>1649</v>
      </c>
      <c r="B872" s="328" t="s">
        <v>1650</v>
      </c>
      <c r="C872" s="330"/>
      <c r="D872" s="330"/>
      <c r="E872" s="335"/>
    </row>
    <row r="873" ht="36" customHeight="1" spans="1:5">
      <c r="A873" s="456" t="s">
        <v>1651</v>
      </c>
      <c r="B873" s="328" t="s">
        <v>1652</v>
      </c>
      <c r="C873" s="330">
        <v>363</v>
      </c>
      <c r="D873" s="330"/>
      <c r="E873" s="335">
        <f>(D873-C873)/C873</f>
        <v>-1</v>
      </c>
    </row>
    <row r="874" ht="36" customHeight="1" spans="1:5">
      <c r="A874" s="456" t="s">
        <v>1653</v>
      </c>
      <c r="B874" s="328" t="s">
        <v>1654</v>
      </c>
      <c r="C874" s="330">
        <v>200</v>
      </c>
      <c r="D874" s="330"/>
      <c r="E874" s="335">
        <f>(D874-C874)/C874</f>
        <v>-1</v>
      </c>
    </row>
    <row r="875" ht="36" customHeight="1" spans="1:5">
      <c r="A875" s="456" t="s">
        <v>1655</v>
      </c>
      <c r="B875" s="328" t="s">
        <v>1656</v>
      </c>
      <c r="C875" s="330"/>
      <c r="D875" s="330"/>
      <c r="E875" s="335"/>
    </row>
    <row r="876" ht="36" customHeight="1" spans="1:5">
      <c r="A876" s="456" t="s">
        <v>1657</v>
      </c>
      <c r="B876" s="328" t="s">
        <v>1658</v>
      </c>
      <c r="C876" s="330">
        <v>10</v>
      </c>
      <c r="D876" s="330">
        <v>10</v>
      </c>
      <c r="E876" s="335">
        <f>(D876-C876)/C876</f>
        <v>0</v>
      </c>
    </row>
    <row r="877" ht="36" customHeight="1" spans="1:5">
      <c r="A877" s="456" t="s">
        <v>1659</v>
      </c>
      <c r="B877" s="328" t="s">
        <v>1660</v>
      </c>
      <c r="C877" s="330">
        <v>0</v>
      </c>
      <c r="D877" s="330">
        <v>0</v>
      </c>
      <c r="E877" s="335"/>
    </row>
    <row r="878" ht="36" customHeight="1" spans="1:5">
      <c r="A878" s="456" t="s">
        <v>1661</v>
      </c>
      <c r="B878" s="328" t="s">
        <v>1662</v>
      </c>
      <c r="C878" s="330"/>
      <c r="D878" s="330"/>
      <c r="E878" s="335"/>
    </row>
    <row r="879" ht="36" customHeight="1" spans="1:5">
      <c r="A879" s="456" t="s">
        <v>1663</v>
      </c>
      <c r="B879" s="328" t="s">
        <v>1664</v>
      </c>
      <c r="C879" s="330">
        <v>16</v>
      </c>
      <c r="D879" s="330">
        <v>123</v>
      </c>
      <c r="E879" s="335">
        <f>(D879-C879)/C879</f>
        <v>6.688</v>
      </c>
    </row>
    <row r="880" ht="36" customHeight="1" spans="1:5">
      <c r="A880" s="455" t="s">
        <v>1665</v>
      </c>
      <c r="B880" s="325" t="s">
        <v>1666</v>
      </c>
      <c r="C880" s="334">
        <f>SUM(C881:C904)</f>
        <v>1639</v>
      </c>
      <c r="D880" s="334">
        <f>SUM(D881:D904)</f>
        <v>1088</v>
      </c>
      <c r="E880" s="335">
        <f>(D880-C880)/C880</f>
        <v>-0.336</v>
      </c>
    </row>
    <row r="881" ht="36" customHeight="1" spans="1:5">
      <c r="A881" s="456" t="s">
        <v>1667</v>
      </c>
      <c r="B881" s="328" t="s">
        <v>183</v>
      </c>
      <c r="C881" s="330"/>
      <c r="D881" s="330"/>
      <c r="E881" s="335"/>
    </row>
    <row r="882" ht="36" customHeight="1" spans="1:5">
      <c r="A882" s="456" t="s">
        <v>1668</v>
      </c>
      <c r="B882" s="328" t="s">
        <v>185</v>
      </c>
      <c r="C882" s="330"/>
      <c r="D882" s="330"/>
      <c r="E882" s="335"/>
    </row>
    <row r="883" ht="36" customHeight="1" spans="1:5">
      <c r="A883" s="456" t="s">
        <v>1669</v>
      </c>
      <c r="B883" s="328" t="s">
        <v>187</v>
      </c>
      <c r="C883" s="330"/>
      <c r="D883" s="330"/>
      <c r="E883" s="335"/>
    </row>
    <row r="884" ht="36" customHeight="1" spans="1:5">
      <c r="A884" s="456" t="s">
        <v>1670</v>
      </c>
      <c r="B884" s="328" t="s">
        <v>1671</v>
      </c>
      <c r="C884" s="330"/>
      <c r="D884" s="330"/>
      <c r="E884" s="335"/>
    </row>
    <row r="885" ht="36" customHeight="1" spans="1:5">
      <c r="A885" s="456" t="s">
        <v>1672</v>
      </c>
      <c r="B885" s="328" t="s">
        <v>1673</v>
      </c>
      <c r="C885" s="330">
        <v>10</v>
      </c>
      <c r="D885" s="330"/>
      <c r="E885" s="335">
        <f>(D885-C885)/C885</f>
        <v>-1</v>
      </c>
    </row>
    <row r="886" ht="36" customHeight="1" spans="1:5">
      <c r="A886" s="456" t="s">
        <v>1674</v>
      </c>
      <c r="B886" s="328" t="s">
        <v>1675</v>
      </c>
      <c r="C886" s="330"/>
      <c r="D886" s="330"/>
      <c r="E886" s="335"/>
    </row>
    <row r="887" ht="36" customHeight="1" spans="1:5">
      <c r="A887" s="456" t="s">
        <v>1676</v>
      </c>
      <c r="B887" s="328" t="s">
        <v>1677</v>
      </c>
      <c r="C887" s="330"/>
      <c r="D887" s="330"/>
      <c r="E887" s="335"/>
    </row>
    <row r="888" ht="36" customHeight="1" spans="1:5">
      <c r="A888" s="456" t="s">
        <v>1678</v>
      </c>
      <c r="B888" s="328" t="s">
        <v>1679</v>
      </c>
      <c r="C888" s="330">
        <v>0</v>
      </c>
      <c r="D888" s="330">
        <v>0</v>
      </c>
      <c r="E888" s="335"/>
    </row>
    <row r="889" ht="36" customHeight="1" spans="1:5">
      <c r="A889" s="456" t="s">
        <v>1680</v>
      </c>
      <c r="B889" s="328" t="s">
        <v>1681</v>
      </c>
      <c r="C889" s="330"/>
      <c r="D889" s="330"/>
      <c r="E889" s="335"/>
    </row>
    <row r="890" ht="36" customHeight="1" spans="1:5">
      <c r="A890" s="456" t="s">
        <v>1682</v>
      </c>
      <c r="B890" s="328" t="s">
        <v>1683</v>
      </c>
      <c r="C890" s="330"/>
      <c r="D890" s="330"/>
      <c r="E890" s="335"/>
    </row>
    <row r="891" ht="36" customHeight="1" spans="1:5">
      <c r="A891" s="456" t="s">
        <v>1684</v>
      </c>
      <c r="B891" s="328" t="s">
        <v>1685</v>
      </c>
      <c r="C891" s="330"/>
      <c r="D891" s="330"/>
      <c r="E891" s="335"/>
    </row>
    <row r="892" ht="36" customHeight="1" spans="1:5">
      <c r="A892" s="456" t="s">
        <v>1686</v>
      </c>
      <c r="B892" s="328" t="s">
        <v>1687</v>
      </c>
      <c r="C892" s="330"/>
      <c r="D892" s="330">
        <v>928</v>
      </c>
      <c r="E892" s="335"/>
    </row>
    <row r="893" ht="36" customHeight="1" spans="1:5">
      <c r="A893" s="456" t="s">
        <v>1688</v>
      </c>
      <c r="B893" s="328" t="s">
        <v>1689</v>
      </c>
      <c r="C893" s="330"/>
      <c r="D893" s="330">
        <v>160</v>
      </c>
      <c r="E893" s="335"/>
    </row>
    <row r="894" ht="36" customHeight="1" spans="1:5">
      <c r="A894" s="456" t="s">
        <v>1690</v>
      </c>
      <c r="B894" s="328" t="s">
        <v>1691</v>
      </c>
      <c r="C894" s="330"/>
      <c r="D894" s="330"/>
      <c r="E894" s="335"/>
    </row>
    <row r="895" ht="36" customHeight="1" spans="1:5">
      <c r="A895" s="456" t="s">
        <v>1692</v>
      </c>
      <c r="B895" s="328" t="s">
        <v>1693</v>
      </c>
      <c r="C895" s="330"/>
      <c r="D895" s="330"/>
      <c r="E895" s="335"/>
    </row>
    <row r="896" ht="36" customHeight="1" spans="1:5">
      <c r="A896" s="456" t="s">
        <v>1694</v>
      </c>
      <c r="B896" s="328" t="s">
        <v>1695</v>
      </c>
      <c r="C896" s="330"/>
      <c r="D896" s="330"/>
      <c r="E896" s="335"/>
    </row>
    <row r="897" ht="36" customHeight="1" spans="1:5">
      <c r="A897" s="456" t="s">
        <v>1696</v>
      </c>
      <c r="B897" s="328" t="s">
        <v>1697</v>
      </c>
      <c r="C897" s="330">
        <v>0</v>
      </c>
      <c r="D897" s="330">
        <v>0</v>
      </c>
      <c r="E897" s="335"/>
    </row>
    <row r="898" ht="36" customHeight="1" spans="1:5">
      <c r="A898" s="456" t="s">
        <v>1698</v>
      </c>
      <c r="B898" s="328" t="s">
        <v>1699</v>
      </c>
      <c r="C898" s="330">
        <v>0</v>
      </c>
      <c r="D898" s="330">
        <v>0</v>
      </c>
      <c r="E898" s="335"/>
    </row>
    <row r="899" ht="36" customHeight="1" spans="1:5">
      <c r="A899" s="456" t="s">
        <v>1700</v>
      </c>
      <c r="B899" s="328" t="s">
        <v>1701</v>
      </c>
      <c r="C899" s="330">
        <v>0</v>
      </c>
      <c r="D899" s="330">
        <v>0</v>
      </c>
      <c r="E899" s="335"/>
    </row>
    <row r="900" ht="36" customHeight="1" spans="1:5">
      <c r="A900" s="456" t="s">
        <v>1702</v>
      </c>
      <c r="B900" s="328" t="s">
        <v>1703</v>
      </c>
      <c r="C900" s="330">
        <v>701</v>
      </c>
      <c r="D900" s="330"/>
      <c r="E900" s="335">
        <f>(D900-C900)/C900</f>
        <v>-1</v>
      </c>
    </row>
    <row r="901" ht="36" customHeight="1" spans="1:5">
      <c r="A901" s="456" t="s">
        <v>1704</v>
      </c>
      <c r="B901" s="328" t="s">
        <v>1705</v>
      </c>
      <c r="C901" s="330">
        <v>0</v>
      </c>
      <c r="D901" s="330">
        <v>0</v>
      </c>
      <c r="E901" s="335"/>
    </row>
    <row r="902" ht="36" customHeight="1" spans="1:5">
      <c r="A902" s="456" t="s">
        <v>1706</v>
      </c>
      <c r="B902" s="328" t="s">
        <v>1707</v>
      </c>
      <c r="C902" s="330"/>
      <c r="D902" s="330"/>
      <c r="E902" s="335"/>
    </row>
    <row r="903" ht="36" customHeight="1" spans="1:5">
      <c r="A903" s="456" t="s">
        <v>1708</v>
      </c>
      <c r="B903" s="328" t="s">
        <v>1636</v>
      </c>
      <c r="C903" s="330"/>
      <c r="D903" s="330"/>
      <c r="E903" s="335"/>
    </row>
    <row r="904" ht="36" customHeight="1" spans="1:5">
      <c r="A904" s="456" t="s">
        <v>1709</v>
      </c>
      <c r="B904" s="328" t="s">
        <v>1710</v>
      </c>
      <c r="C904" s="330">
        <v>928</v>
      </c>
      <c r="D904" s="330"/>
      <c r="E904" s="335">
        <f>(D904-C904)/C904</f>
        <v>-1</v>
      </c>
    </row>
    <row r="905" ht="36" customHeight="1" spans="1:5">
      <c r="A905" s="455" t="s">
        <v>1711</v>
      </c>
      <c r="B905" s="325" t="s">
        <v>1712</v>
      </c>
      <c r="C905" s="334">
        <f>SUM(C906:C932)</f>
        <v>3923</v>
      </c>
      <c r="D905" s="334">
        <f>SUM(D906:D932)</f>
        <v>4392</v>
      </c>
      <c r="E905" s="335">
        <f>(D905-C905)/C905</f>
        <v>0.12</v>
      </c>
    </row>
    <row r="906" ht="36" customHeight="1" spans="1:5">
      <c r="A906" s="456" t="s">
        <v>1713</v>
      </c>
      <c r="B906" s="328" t="s">
        <v>183</v>
      </c>
      <c r="C906" s="330">
        <v>644</v>
      </c>
      <c r="D906" s="330">
        <v>751</v>
      </c>
      <c r="E906" s="335">
        <f>(D906-C906)/C906</f>
        <v>0.166</v>
      </c>
    </row>
    <row r="907" ht="36" customHeight="1" spans="1:5">
      <c r="A907" s="456" t="s">
        <v>1714</v>
      </c>
      <c r="B907" s="328" t="s">
        <v>185</v>
      </c>
      <c r="C907" s="330">
        <v>109</v>
      </c>
      <c r="D907" s="330">
        <v>89</v>
      </c>
      <c r="E907" s="335">
        <f>(D907-C907)/C907</f>
        <v>-0.183</v>
      </c>
    </row>
    <row r="908" ht="36" customHeight="1" spans="1:5">
      <c r="A908" s="456" t="s">
        <v>1715</v>
      </c>
      <c r="B908" s="328" t="s">
        <v>187</v>
      </c>
      <c r="C908" s="330"/>
      <c r="D908" s="330"/>
      <c r="E908" s="335"/>
    </row>
    <row r="909" ht="36" customHeight="1" spans="1:5">
      <c r="A909" s="456" t="s">
        <v>1716</v>
      </c>
      <c r="B909" s="328" t="s">
        <v>1717</v>
      </c>
      <c r="C909" s="330">
        <v>200</v>
      </c>
      <c r="D909" s="330"/>
      <c r="E909" s="335">
        <f>(D909-C909)/C909</f>
        <v>-1</v>
      </c>
    </row>
    <row r="910" ht="36" customHeight="1" spans="1:5">
      <c r="A910" s="456" t="s">
        <v>1718</v>
      </c>
      <c r="B910" s="328" t="s">
        <v>1719</v>
      </c>
      <c r="C910" s="330"/>
      <c r="D910" s="330">
        <v>150</v>
      </c>
      <c r="E910" s="335"/>
    </row>
    <row r="911" ht="36" customHeight="1" spans="1:5">
      <c r="A911" s="456" t="s">
        <v>1720</v>
      </c>
      <c r="B911" s="328" t="s">
        <v>1721</v>
      </c>
      <c r="C911" s="330">
        <v>757</v>
      </c>
      <c r="D911" s="330">
        <v>612</v>
      </c>
      <c r="E911" s="335">
        <f>(D911-C911)/C911</f>
        <v>-0.192</v>
      </c>
    </row>
    <row r="912" ht="36" customHeight="1" spans="1:5">
      <c r="A912" s="456" t="s">
        <v>1722</v>
      </c>
      <c r="B912" s="328" t="s">
        <v>1723</v>
      </c>
      <c r="C912" s="330">
        <v>0</v>
      </c>
      <c r="D912" s="330">
        <v>0</v>
      </c>
      <c r="E912" s="335"/>
    </row>
    <row r="913" ht="36" customHeight="1" spans="1:5">
      <c r="A913" s="456" t="s">
        <v>1724</v>
      </c>
      <c r="B913" s="328" t="s">
        <v>1725</v>
      </c>
      <c r="C913" s="330"/>
      <c r="D913" s="330"/>
      <c r="E913" s="335"/>
    </row>
    <row r="914" ht="36" customHeight="1" spans="1:5">
      <c r="A914" s="456" t="s">
        <v>1726</v>
      </c>
      <c r="B914" s="328" t="s">
        <v>1727</v>
      </c>
      <c r="C914" s="330">
        <v>0</v>
      </c>
      <c r="D914" s="330">
        <v>0</v>
      </c>
      <c r="E914" s="335"/>
    </row>
    <row r="915" ht="36" customHeight="1" spans="1:5">
      <c r="A915" s="456" t="s">
        <v>1728</v>
      </c>
      <c r="B915" s="328" t="s">
        <v>1729</v>
      </c>
      <c r="C915" s="330">
        <v>52</v>
      </c>
      <c r="D915" s="330"/>
      <c r="E915" s="335">
        <f>(D915-C915)/C915</f>
        <v>-1</v>
      </c>
    </row>
    <row r="916" ht="36" customHeight="1" spans="1:5">
      <c r="A916" s="456" t="s">
        <v>1730</v>
      </c>
      <c r="B916" s="328" t="s">
        <v>1731</v>
      </c>
      <c r="C916" s="330">
        <v>204</v>
      </c>
      <c r="D916" s="330">
        <v>195</v>
      </c>
      <c r="E916" s="335">
        <f>(D916-C916)/C916</f>
        <v>-0.044</v>
      </c>
    </row>
    <row r="917" ht="36" customHeight="1" spans="1:5">
      <c r="A917" s="456" t="s">
        <v>1732</v>
      </c>
      <c r="B917" s="328" t="s">
        <v>1733</v>
      </c>
      <c r="C917" s="330"/>
      <c r="D917" s="330">
        <v>160</v>
      </c>
      <c r="E917" s="335"/>
    </row>
    <row r="918" ht="36" customHeight="1" spans="1:5">
      <c r="A918" s="456" t="s">
        <v>1734</v>
      </c>
      <c r="B918" s="328" t="s">
        <v>1735</v>
      </c>
      <c r="C918" s="330"/>
      <c r="D918" s="330"/>
      <c r="E918" s="335"/>
    </row>
    <row r="919" ht="36" customHeight="1" spans="1:5">
      <c r="A919" s="456" t="s">
        <v>1736</v>
      </c>
      <c r="B919" s="328" t="s">
        <v>1737</v>
      </c>
      <c r="C919" s="330">
        <v>84</v>
      </c>
      <c r="D919" s="330">
        <v>172</v>
      </c>
      <c r="E919" s="335">
        <f>(D919-C919)/C919</f>
        <v>1.048</v>
      </c>
    </row>
    <row r="920" ht="36" customHeight="1" spans="1:5">
      <c r="A920" s="456" t="s">
        <v>1738</v>
      </c>
      <c r="B920" s="328" t="s">
        <v>1739</v>
      </c>
      <c r="C920" s="330"/>
      <c r="D920" s="330"/>
      <c r="E920" s="335"/>
    </row>
    <row r="921" ht="36" customHeight="1" spans="1:5">
      <c r="A921" s="456" t="s">
        <v>1740</v>
      </c>
      <c r="B921" s="328" t="s">
        <v>1741</v>
      </c>
      <c r="C921" s="330"/>
      <c r="D921" s="330"/>
      <c r="E921" s="335"/>
    </row>
    <row r="922" ht="36" customHeight="1" spans="1:5">
      <c r="A922" s="456" t="s">
        <v>1742</v>
      </c>
      <c r="B922" s="328" t="s">
        <v>1743</v>
      </c>
      <c r="C922" s="330">
        <v>0</v>
      </c>
      <c r="D922" s="330">
        <v>0</v>
      </c>
      <c r="E922" s="335"/>
    </row>
    <row r="923" ht="36" customHeight="1" spans="1:5">
      <c r="A923" s="456" t="s">
        <v>1744</v>
      </c>
      <c r="B923" s="328" t="s">
        <v>1745</v>
      </c>
      <c r="C923" s="330">
        <v>0</v>
      </c>
      <c r="D923" s="330">
        <v>0</v>
      </c>
      <c r="E923" s="335"/>
    </row>
    <row r="924" ht="36" customHeight="1" spans="1:5">
      <c r="A924" s="456" t="s">
        <v>1746</v>
      </c>
      <c r="B924" s="328" t="s">
        <v>1747</v>
      </c>
      <c r="C924" s="330">
        <v>0</v>
      </c>
      <c r="D924" s="330">
        <v>0</v>
      </c>
      <c r="E924" s="335"/>
    </row>
    <row r="925" ht="36" customHeight="1" spans="1:5">
      <c r="A925" s="456" t="s">
        <v>1748</v>
      </c>
      <c r="B925" s="328" t="s">
        <v>1749</v>
      </c>
      <c r="C925" s="330">
        <v>160</v>
      </c>
      <c r="D925" s="330">
        <v>0</v>
      </c>
      <c r="E925" s="335">
        <f>(D925-C925)/C925</f>
        <v>-1</v>
      </c>
    </row>
    <row r="926" ht="36" customHeight="1" spans="1:5">
      <c r="A926" s="456" t="s">
        <v>1750</v>
      </c>
      <c r="B926" s="328" t="s">
        <v>1751</v>
      </c>
      <c r="C926" s="330">
        <v>0</v>
      </c>
      <c r="D926" s="330">
        <v>0</v>
      </c>
      <c r="E926" s="335"/>
    </row>
    <row r="927" ht="36" customHeight="1" spans="1:5">
      <c r="A927" s="456" t="s">
        <v>1752</v>
      </c>
      <c r="B927" s="328" t="s">
        <v>1695</v>
      </c>
      <c r="C927" s="330">
        <v>0</v>
      </c>
      <c r="D927" s="330">
        <v>0</v>
      </c>
      <c r="E927" s="335"/>
    </row>
    <row r="928" ht="36" customHeight="1" spans="1:5">
      <c r="A928" s="456" t="s">
        <v>1753</v>
      </c>
      <c r="B928" s="328" t="s">
        <v>1754</v>
      </c>
      <c r="C928" s="330"/>
      <c r="D928" s="330">
        <v>2263</v>
      </c>
      <c r="E928" s="335"/>
    </row>
    <row r="929" ht="36" customHeight="1" spans="1:5">
      <c r="A929" s="456" t="s">
        <v>1755</v>
      </c>
      <c r="B929" s="328" t="s">
        <v>1756</v>
      </c>
      <c r="C929" s="330">
        <v>0</v>
      </c>
      <c r="D929" s="330">
        <v>0</v>
      </c>
      <c r="E929" s="335"/>
    </row>
    <row r="930" ht="36" customHeight="1" spans="1:5">
      <c r="A930" s="456" t="s">
        <v>1757</v>
      </c>
      <c r="B930" s="328" t="s">
        <v>1758</v>
      </c>
      <c r="C930" s="330">
        <v>0</v>
      </c>
      <c r="D930" s="330">
        <v>0</v>
      </c>
      <c r="E930" s="335"/>
    </row>
    <row r="931" ht="36" customHeight="1" spans="1:5">
      <c r="A931" s="456" t="s">
        <v>1759</v>
      </c>
      <c r="B931" s="328" t="s">
        <v>1760</v>
      </c>
      <c r="C931" s="330">
        <v>0</v>
      </c>
      <c r="D931" s="330">
        <v>0</v>
      </c>
      <c r="E931" s="335"/>
    </row>
    <row r="932" ht="36" customHeight="1" spans="1:5">
      <c r="A932" s="456" t="s">
        <v>1761</v>
      </c>
      <c r="B932" s="328" t="s">
        <v>1762</v>
      </c>
      <c r="C932" s="330">
        <v>1713</v>
      </c>
      <c r="D932" s="330"/>
      <c r="E932" s="335">
        <f>(D932-C932)/C932</f>
        <v>-1</v>
      </c>
    </row>
    <row r="933" ht="36" customHeight="1" spans="1:5">
      <c r="A933" s="455" t="s">
        <v>1763</v>
      </c>
      <c r="B933" s="325" t="s">
        <v>1764</v>
      </c>
      <c r="C933" s="334">
        <f>SUM(C934:C943)</f>
        <v>700</v>
      </c>
      <c r="D933" s="334">
        <f>SUM(D934:D943)</f>
        <v>700</v>
      </c>
      <c r="E933" s="335">
        <f>(D933-C933)/C933</f>
        <v>0</v>
      </c>
    </row>
    <row r="934" ht="36" customHeight="1" spans="1:5">
      <c r="A934" s="456" t="s">
        <v>1765</v>
      </c>
      <c r="B934" s="328" t="s">
        <v>183</v>
      </c>
      <c r="C934" s="330"/>
      <c r="D934" s="330"/>
      <c r="E934" s="335"/>
    </row>
    <row r="935" ht="36" customHeight="1" spans="1:5">
      <c r="A935" s="456" t="s">
        <v>1766</v>
      </c>
      <c r="B935" s="328" t="s">
        <v>185</v>
      </c>
      <c r="C935" s="330">
        <v>0</v>
      </c>
      <c r="D935" s="330">
        <v>0</v>
      </c>
      <c r="E935" s="335"/>
    </row>
    <row r="936" ht="36" customHeight="1" spans="1:5">
      <c r="A936" s="456" t="s">
        <v>1767</v>
      </c>
      <c r="B936" s="328" t="s">
        <v>187</v>
      </c>
      <c r="C936" s="330">
        <v>0</v>
      </c>
      <c r="D936" s="330">
        <v>0</v>
      </c>
      <c r="E936" s="335"/>
    </row>
    <row r="937" ht="36" customHeight="1" spans="1:5">
      <c r="A937" s="456" t="s">
        <v>1768</v>
      </c>
      <c r="B937" s="328" t="s">
        <v>1769</v>
      </c>
      <c r="C937" s="330"/>
      <c r="D937" s="330"/>
      <c r="E937" s="335"/>
    </row>
    <row r="938" ht="36" customHeight="1" spans="1:5">
      <c r="A938" s="456" t="s">
        <v>1770</v>
      </c>
      <c r="B938" s="328" t="s">
        <v>1771</v>
      </c>
      <c r="C938" s="330">
        <v>500</v>
      </c>
      <c r="D938" s="330">
        <v>0</v>
      </c>
      <c r="E938" s="335">
        <f>(D938-C938)/C938</f>
        <v>-1</v>
      </c>
    </row>
    <row r="939" ht="36" customHeight="1" spans="1:5">
      <c r="A939" s="456" t="s">
        <v>1772</v>
      </c>
      <c r="B939" s="328" t="s">
        <v>1773</v>
      </c>
      <c r="C939" s="330">
        <v>0</v>
      </c>
      <c r="D939" s="330">
        <v>0</v>
      </c>
      <c r="E939" s="335"/>
    </row>
    <row r="940" ht="36" customHeight="1" spans="1:5">
      <c r="A940" s="456" t="s">
        <v>1774</v>
      </c>
      <c r="B940" s="328" t="s">
        <v>1775</v>
      </c>
      <c r="C940" s="330"/>
      <c r="D940" s="330"/>
      <c r="E940" s="335"/>
    </row>
    <row r="941" ht="36" customHeight="1" spans="1:5">
      <c r="A941" s="456" t="s">
        <v>1776</v>
      </c>
      <c r="B941" s="328" t="s">
        <v>1777</v>
      </c>
      <c r="C941" s="330">
        <v>0</v>
      </c>
      <c r="D941" s="330">
        <v>0</v>
      </c>
      <c r="E941" s="335"/>
    </row>
    <row r="942" ht="36" customHeight="1" spans="1:5">
      <c r="A942" s="456" t="s">
        <v>1778</v>
      </c>
      <c r="B942" s="328" t="s">
        <v>1779</v>
      </c>
      <c r="C942" s="330"/>
      <c r="D942" s="330"/>
      <c r="E942" s="335"/>
    </row>
    <row r="943" ht="36" customHeight="1" spans="1:5">
      <c r="A943" s="456" t="s">
        <v>1780</v>
      </c>
      <c r="B943" s="328" t="s">
        <v>1781</v>
      </c>
      <c r="C943" s="330">
        <v>200</v>
      </c>
      <c r="D943" s="330">
        <v>700</v>
      </c>
      <c r="E943" s="335">
        <f>(D943-C943)/C943</f>
        <v>2.5</v>
      </c>
    </row>
    <row r="944" ht="36" customHeight="1" spans="1:5">
      <c r="A944" s="455" t="s">
        <v>1782</v>
      </c>
      <c r="B944" s="325" t="s">
        <v>1783</v>
      </c>
      <c r="C944" s="334"/>
      <c r="D944" s="334"/>
      <c r="E944" s="335"/>
    </row>
    <row r="945" ht="36" customHeight="1" spans="1:5">
      <c r="A945" s="456" t="s">
        <v>1784</v>
      </c>
      <c r="B945" s="328" t="s">
        <v>1785</v>
      </c>
      <c r="C945" s="330">
        <v>0</v>
      </c>
      <c r="D945" s="330">
        <v>0</v>
      </c>
      <c r="E945" s="335"/>
    </row>
    <row r="946" ht="36" customHeight="1" spans="1:5">
      <c r="A946" s="456" t="s">
        <v>1786</v>
      </c>
      <c r="B946" s="328" t="s">
        <v>1787</v>
      </c>
      <c r="C946" s="330">
        <v>0</v>
      </c>
      <c r="D946" s="330">
        <v>0</v>
      </c>
      <c r="E946" s="335"/>
    </row>
    <row r="947" ht="36" customHeight="1" spans="1:5">
      <c r="A947" s="456" t="s">
        <v>1788</v>
      </c>
      <c r="B947" s="328" t="s">
        <v>1789</v>
      </c>
      <c r="C947" s="330">
        <v>0</v>
      </c>
      <c r="D947" s="330">
        <v>0</v>
      </c>
      <c r="E947" s="335"/>
    </row>
    <row r="948" ht="36" customHeight="1" spans="1:5">
      <c r="A948" s="456" t="s">
        <v>1790</v>
      </c>
      <c r="B948" s="328" t="s">
        <v>1791</v>
      </c>
      <c r="C948" s="330"/>
      <c r="D948" s="330"/>
      <c r="E948" s="335"/>
    </row>
    <row r="949" ht="36" customHeight="1" spans="1:5">
      <c r="A949" s="456" t="s">
        <v>1792</v>
      </c>
      <c r="B949" s="328" t="s">
        <v>1793</v>
      </c>
      <c r="C949" s="330">
        <v>0</v>
      </c>
      <c r="D949" s="330">
        <v>0</v>
      </c>
      <c r="E949" s="335"/>
    </row>
    <row r="950" ht="36" customHeight="1" spans="1:5">
      <c r="A950" s="456" t="s">
        <v>1794</v>
      </c>
      <c r="B950" s="328" t="s">
        <v>1795</v>
      </c>
      <c r="C950" s="330"/>
      <c r="D950" s="330"/>
      <c r="E950" s="335"/>
    </row>
    <row r="951" ht="36" customHeight="1" spans="1:5">
      <c r="A951" s="455" t="s">
        <v>1796</v>
      </c>
      <c r="B951" s="325" t="s">
        <v>1797</v>
      </c>
      <c r="C951" s="334">
        <f>SUM(C952:C957)</f>
        <v>0</v>
      </c>
      <c r="D951" s="334"/>
      <c r="E951" s="335"/>
    </row>
    <row r="952" ht="36" customHeight="1" spans="1:5">
      <c r="A952" s="456" t="s">
        <v>1798</v>
      </c>
      <c r="B952" s="328" t="s">
        <v>1799</v>
      </c>
      <c r="C952" s="330">
        <v>0</v>
      </c>
      <c r="D952" s="330">
        <v>0</v>
      </c>
      <c r="E952" s="335"/>
    </row>
    <row r="953" ht="36" customHeight="1" spans="1:5">
      <c r="A953" s="456" t="s">
        <v>1800</v>
      </c>
      <c r="B953" s="328" t="s">
        <v>1801</v>
      </c>
      <c r="C953" s="330">
        <v>0</v>
      </c>
      <c r="D953" s="330">
        <v>0</v>
      </c>
      <c r="E953" s="335"/>
    </row>
    <row r="954" ht="36" customHeight="1" spans="1:5">
      <c r="A954" s="456" t="s">
        <v>1802</v>
      </c>
      <c r="B954" s="328" t="s">
        <v>1803</v>
      </c>
      <c r="C954" s="330">
        <v>0</v>
      </c>
      <c r="D954" s="330">
        <v>0</v>
      </c>
      <c r="E954" s="335"/>
    </row>
    <row r="955" ht="36" customHeight="1" spans="1:5">
      <c r="A955" s="456" t="s">
        <v>1804</v>
      </c>
      <c r="B955" s="328" t="s">
        <v>1805</v>
      </c>
      <c r="C955" s="330"/>
      <c r="D955" s="330"/>
      <c r="E955" s="335"/>
    </row>
    <row r="956" ht="36" customHeight="1" spans="1:5">
      <c r="A956" s="456" t="s">
        <v>1806</v>
      </c>
      <c r="B956" s="328" t="s">
        <v>1807</v>
      </c>
      <c r="C956" s="330">
        <v>0</v>
      </c>
      <c r="D956" s="330">
        <v>0</v>
      </c>
      <c r="E956" s="335"/>
    </row>
    <row r="957" ht="36" customHeight="1" spans="1:5">
      <c r="A957" s="456" t="s">
        <v>1808</v>
      </c>
      <c r="B957" s="328" t="s">
        <v>1809</v>
      </c>
      <c r="C957" s="330">
        <v>0</v>
      </c>
      <c r="D957" s="330">
        <v>0</v>
      </c>
      <c r="E957" s="335"/>
    </row>
    <row r="958" ht="36" customHeight="1" spans="1:5">
      <c r="A958" s="455" t="s">
        <v>1810</v>
      </c>
      <c r="B958" s="325" t="s">
        <v>1811</v>
      </c>
      <c r="C958" s="334">
        <f>SUM(C959:C960)</f>
        <v>0</v>
      </c>
      <c r="D958" s="334">
        <f>SUM(D959:D960)</f>
        <v>0</v>
      </c>
      <c r="E958" s="335"/>
    </row>
    <row r="959" ht="36" customHeight="1" spans="1:5">
      <c r="A959" s="456" t="s">
        <v>1812</v>
      </c>
      <c r="B959" s="328" t="s">
        <v>1813</v>
      </c>
      <c r="C959" s="330">
        <v>0</v>
      </c>
      <c r="D959" s="330">
        <v>0</v>
      </c>
      <c r="E959" s="335"/>
    </row>
    <row r="960" ht="36" customHeight="1" spans="1:5">
      <c r="A960" s="456" t="s">
        <v>1814</v>
      </c>
      <c r="B960" s="328" t="s">
        <v>1815</v>
      </c>
      <c r="C960" s="330">
        <v>0</v>
      </c>
      <c r="D960" s="330">
        <v>0</v>
      </c>
      <c r="E960" s="335"/>
    </row>
    <row r="961" ht="36" customHeight="1" spans="1:5">
      <c r="A961" s="455" t="s">
        <v>1816</v>
      </c>
      <c r="B961" s="325" t="s">
        <v>1817</v>
      </c>
      <c r="C961" s="334">
        <f>C962+C963</f>
        <v>117</v>
      </c>
      <c r="D961" s="334"/>
      <c r="E961" s="335">
        <f>(D961-C961)/C961</f>
        <v>-1</v>
      </c>
    </row>
    <row r="962" ht="36" customHeight="1" spans="1:5">
      <c r="A962" s="456" t="s">
        <v>1818</v>
      </c>
      <c r="B962" s="328" t="s">
        <v>1819</v>
      </c>
      <c r="C962" s="330">
        <v>0</v>
      </c>
      <c r="D962" s="330">
        <v>0</v>
      </c>
      <c r="E962" s="335"/>
    </row>
    <row r="963" ht="36" customHeight="1" spans="1:5">
      <c r="A963" s="456" t="s">
        <v>1820</v>
      </c>
      <c r="B963" s="328" t="s">
        <v>1821</v>
      </c>
      <c r="C963" s="330">
        <v>117</v>
      </c>
      <c r="D963" s="330"/>
      <c r="E963" s="335">
        <f>(D963-C963)/C963</f>
        <v>-1</v>
      </c>
    </row>
    <row r="964" ht="36" customHeight="1" spans="1:5">
      <c r="A964" s="455" t="s">
        <v>1822</v>
      </c>
      <c r="B964" s="460" t="s">
        <v>571</v>
      </c>
      <c r="C964" s="461"/>
      <c r="D964" s="461"/>
      <c r="E964" s="335"/>
    </row>
    <row r="965" ht="36" customHeight="1" spans="1:5">
      <c r="A965" s="455" t="s">
        <v>1823</v>
      </c>
      <c r="B965" s="460" t="s">
        <v>1824</v>
      </c>
      <c r="C965" s="461"/>
      <c r="D965" s="461"/>
      <c r="E965" s="335"/>
    </row>
    <row r="966" ht="36" customHeight="1" spans="1:5">
      <c r="A966" s="455" t="s">
        <v>139</v>
      </c>
      <c r="B966" s="325" t="s">
        <v>140</v>
      </c>
      <c r="C966" s="334">
        <f>C967+C990+C1000+C1010+C1015+C1022+C1027</f>
        <v>873</v>
      </c>
      <c r="D966" s="334">
        <f>D967+D990+D1000+D1010+D1015+D1022+D1027</f>
        <v>865</v>
      </c>
      <c r="E966" s="335">
        <f>(D966-C966)/C966</f>
        <v>-0.009</v>
      </c>
    </row>
    <row r="967" ht="36" customHeight="1" spans="1:5">
      <c r="A967" s="455" t="s">
        <v>1825</v>
      </c>
      <c r="B967" s="325" t="s">
        <v>1826</v>
      </c>
      <c r="C967" s="334">
        <f>SUM(C968:C989)</f>
        <v>873</v>
      </c>
      <c r="D967" s="334">
        <f>SUM(D968:D989)</f>
        <v>865</v>
      </c>
      <c r="E967" s="335">
        <f>(D967-C967)/C967</f>
        <v>-0.009</v>
      </c>
    </row>
    <row r="968" ht="36" customHeight="1" spans="1:5">
      <c r="A968" s="456" t="s">
        <v>1827</v>
      </c>
      <c r="B968" s="328" t="s">
        <v>183</v>
      </c>
      <c r="C968" s="330">
        <v>405</v>
      </c>
      <c r="D968" s="330">
        <v>393</v>
      </c>
      <c r="E968" s="335">
        <f>(D968-C968)/C968</f>
        <v>-0.03</v>
      </c>
    </row>
    <row r="969" ht="36" customHeight="1" spans="1:5">
      <c r="A969" s="456" t="s">
        <v>1828</v>
      </c>
      <c r="B969" s="328" t="s">
        <v>185</v>
      </c>
      <c r="C969" s="330">
        <v>13</v>
      </c>
      <c r="D969" s="330">
        <v>18</v>
      </c>
      <c r="E969" s="335">
        <f>(D969-C969)/C969</f>
        <v>0.385</v>
      </c>
    </row>
    <row r="970" ht="36" customHeight="1" spans="1:5">
      <c r="A970" s="456" t="s">
        <v>1829</v>
      </c>
      <c r="B970" s="328" t="s">
        <v>187</v>
      </c>
      <c r="C970" s="330"/>
      <c r="D970" s="330"/>
      <c r="E970" s="335"/>
    </row>
    <row r="971" ht="36" customHeight="1" spans="1:5">
      <c r="A971" s="456" t="s">
        <v>1830</v>
      </c>
      <c r="B971" s="328" t="s">
        <v>1831</v>
      </c>
      <c r="C971" s="330"/>
      <c r="D971" s="330"/>
      <c r="E971" s="335"/>
    </row>
    <row r="972" ht="36" customHeight="1" spans="1:5">
      <c r="A972" s="456" t="s">
        <v>1832</v>
      </c>
      <c r="B972" s="328" t="s">
        <v>1833</v>
      </c>
      <c r="C972" s="330">
        <v>158</v>
      </c>
      <c r="D972" s="330">
        <v>158</v>
      </c>
      <c r="E972" s="335">
        <f>(D972-C972)/C972</f>
        <v>0</v>
      </c>
    </row>
    <row r="973" ht="36" customHeight="1" spans="1:5">
      <c r="A973" s="456" t="s">
        <v>1834</v>
      </c>
      <c r="B973" s="328" t="s">
        <v>1835</v>
      </c>
      <c r="C973" s="330"/>
      <c r="D973" s="330"/>
      <c r="E973" s="335"/>
    </row>
    <row r="974" ht="36" customHeight="1" spans="1:5">
      <c r="A974" s="456" t="s">
        <v>1836</v>
      </c>
      <c r="B974" s="328" t="s">
        <v>1837</v>
      </c>
      <c r="C974" s="330">
        <v>296</v>
      </c>
      <c r="D974" s="330">
        <v>295</v>
      </c>
      <c r="E974" s="335">
        <f>(D974-C974)/C974</f>
        <v>-0.003</v>
      </c>
    </row>
    <row r="975" ht="36" customHeight="1" spans="1:5">
      <c r="A975" s="456" t="s">
        <v>1838</v>
      </c>
      <c r="B975" s="328" t="s">
        <v>1839</v>
      </c>
      <c r="C975" s="330">
        <v>0</v>
      </c>
      <c r="D975" s="330">
        <v>0</v>
      </c>
      <c r="E975" s="335"/>
    </row>
    <row r="976" ht="36" customHeight="1" spans="1:5">
      <c r="A976" s="456" t="s">
        <v>1840</v>
      </c>
      <c r="B976" s="328" t="s">
        <v>1841</v>
      </c>
      <c r="C976" s="330"/>
      <c r="D976" s="330"/>
      <c r="E976" s="335"/>
    </row>
    <row r="977" ht="36" customHeight="1" spans="1:5">
      <c r="A977" s="456" t="s">
        <v>1842</v>
      </c>
      <c r="B977" s="328" t="s">
        <v>1843</v>
      </c>
      <c r="C977" s="330"/>
      <c r="D977" s="330"/>
      <c r="E977" s="335"/>
    </row>
    <row r="978" ht="36" customHeight="1" spans="1:5">
      <c r="A978" s="456" t="s">
        <v>1844</v>
      </c>
      <c r="B978" s="328" t="s">
        <v>1845</v>
      </c>
      <c r="C978" s="330"/>
      <c r="D978" s="330"/>
      <c r="E978" s="335"/>
    </row>
    <row r="979" ht="36" customHeight="1" spans="1:5">
      <c r="A979" s="456" t="s">
        <v>1846</v>
      </c>
      <c r="B979" s="328" t="s">
        <v>1847</v>
      </c>
      <c r="C979" s="330"/>
      <c r="D979" s="330"/>
      <c r="E979" s="335"/>
    </row>
    <row r="980" ht="36" customHeight="1" spans="1:5">
      <c r="A980" s="456" t="s">
        <v>1848</v>
      </c>
      <c r="B980" s="328" t="s">
        <v>1849</v>
      </c>
      <c r="C980" s="330"/>
      <c r="D980" s="330"/>
      <c r="E980" s="335"/>
    </row>
    <row r="981" ht="36" customHeight="1" spans="1:5">
      <c r="A981" s="456" t="s">
        <v>1850</v>
      </c>
      <c r="B981" s="328" t="s">
        <v>1851</v>
      </c>
      <c r="C981" s="330"/>
      <c r="D981" s="330"/>
      <c r="E981" s="335"/>
    </row>
    <row r="982" ht="36" customHeight="1" spans="1:5">
      <c r="A982" s="456" t="s">
        <v>1852</v>
      </c>
      <c r="B982" s="328" t="s">
        <v>1853</v>
      </c>
      <c r="C982" s="330"/>
      <c r="D982" s="330"/>
      <c r="E982" s="335"/>
    </row>
    <row r="983" ht="36" customHeight="1" spans="1:5">
      <c r="A983" s="456" t="s">
        <v>1854</v>
      </c>
      <c r="B983" s="328" t="s">
        <v>1855</v>
      </c>
      <c r="C983" s="330">
        <v>0</v>
      </c>
      <c r="D983" s="330">
        <v>0</v>
      </c>
      <c r="E983" s="335"/>
    </row>
    <row r="984" ht="36" customHeight="1" spans="1:5">
      <c r="A984" s="456" t="s">
        <v>1856</v>
      </c>
      <c r="B984" s="328" t="s">
        <v>1857</v>
      </c>
      <c r="C984" s="330"/>
      <c r="D984" s="330"/>
      <c r="E984" s="335"/>
    </row>
    <row r="985" ht="36" customHeight="1" spans="1:5">
      <c r="A985" s="456" t="s">
        <v>1858</v>
      </c>
      <c r="B985" s="328" t="s">
        <v>1859</v>
      </c>
      <c r="C985" s="330">
        <v>0</v>
      </c>
      <c r="D985" s="330">
        <v>0</v>
      </c>
      <c r="E985" s="335"/>
    </row>
    <row r="986" ht="36" customHeight="1" spans="1:5">
      <c r="A986" s="456" t="s">
        <v>1860</v>
      </c>
      <c r="B986" s="328" t="s">
        <v>1861</v>
      </c>
      <c r="C986" s="330"/>
      <c r="D986" s="330"/>
      <c r="E986" s="335"/>
    </row>
    <row r="987" ht="36" customHeight="1" spans="1:5">
      <c r="A987" s="456" t="s">
        <v>1862</v>
      </c>
      <c r="B987" s="328" t="s">
        <v>1863</v>
      </c>
      <c r="C987" s="330"/>
      <c r="D987" s="330"/>
      <c r="E987" s="335"/>
    </row>
    <row r="988" ht="36" customHeight="1" spans="1:5">
      <c r="A988" s="456" t="s">
        <v>1864</v>
      </c>
      <c r="B988" s="328" t="s">
        <v>1865</v>
      </c>
      <c r="C988" s="330"/>
      <c r="D988" s="330"/>
      <c r="E988" s="335"/>
    </row>
    <row r="989" ht="36" customHeight="1" spans="1:5">
      <c r="A989" s="456" t="s">
        <v>1866</v>
      </c>
      <c r="B989" s="328" t="s">
        <v>1867</v>
      </c>
      <c r="C989" s="330">
        <v>1</v>
      </c>
      <c r="D989" s="330">
        <v>1</v>
      </c>
      <c r="E989" s="335">
        <f>(D989-C989)/C989</f>
        <v>0</v>
      </c>
    </row>
    <row r="990" ht="36" customHeight="1" spans="1:5">
      <c r="A990" s="455" t="s">
        <v>1868</v>
      </c>
      <c r="B990" s="325" t="s">
        <v>1869</v>
      </c>
      <c r="C990" s="334"/>
      <c r="D990" s="334"/>
      <c r="E990" s="335"/>
    </row>
    <row r="991" ht="36" customHeight="1" spans="1:5">
      <c r="A991" s="456" t="s">
        <v>1870</v>
      </c>
      <c r="B991" s="328" t="s">
        <v>183</v>
      </c>
      <c r="C991" s="330">
        <v>0</v>
      </c>
      <c r="D991" s="330">
        <v>0</v>
      </c>
      <c r="E991" s="335"/>
    </row>
    <row r="992" ht="36" customHeight="1" spans="1:5">
      <c r="A992" s="456" t="s">
        <v>1871</v>
      </c>
      <c r="B992" s="328" t="s">
        <v>185</v>
      </c>
      <c r="C992" s="330">
        <v>0</v>
      </c>
      <c r="D992" s="330">
        <v>0</v>
      </c>
      <c r="E992" s="335"/>
    </row>
    <row r="993" ht="36" customHeight="1" spans="1:5">
      <c r="A993" s="456" t="s">
        <v>1872</v>
      </c>
      <c r="B993" s="328" t="s">
        <v>187</v>
      </c>
      <c r="C993" s="330">
        <v>0</v>
      </c>
      <c r="D993" s="330">
        <v>0</v>
      </c>
      <c r="E993" s="335"/>
    </row>
    <row r="994" ht="36" customHeight="1" spans="1:5">
      <c r="A994" s="456" t="s">
        <v>1873</v>
      </c>
      <c r="B994" s="328" t="s">
        <v>1874</v>
      </c>
      <c r="C994" s="330"/>
      <c r="D994" s="330"/>
      <c r="E994" s="335"/>
    </row>
    <row r="995" ht="36" customHeight="1" spans="1:5">
      <c r="A995" s="456" t="s">
        <v>1875</v>
      </c>
      <c r="B995" s="328" t="s">
        <v>1876</v>
      </c>
      <c r="C995" s="330">
        <v>0</v>
      </c>
      <c r="D995" s="330">
        <v>0</v>
      </c>
      <c r="E995" s="335"/>
    </row>
    <row r="996" ht="36" customHeight="1" spans="1:5">
      <c r="A996" s="456" t="s">
        <v>1877</v>
      </c>
      <c r="B996" s="328" t="s">
        <v>1878</v>
      </c>
      <c r="C996" s="330"/>
      <c r="D996" s="330"/>
      <c r="E996" s="335"/>
    </row>
    <row r="997" ht="36" customHeight="1" spans="1:5">
      <c r="A997" s="456" t="s">
        <v>1879</v>
      </c>
      <c r="B997" s="328" t="s">
        <v>1880</v>
      </c>
      <c r="C997" s="330"/>
      <c r="D997" s="330"/>
      <c r="E997" s="335"/>
    </row>
    <row r="998" ht="36" customHeight="1" spans="1:5">
      <c r="A998" s="456" t="s">
        <v>1881</v>
      </c>
      <c r="B998" s="328" t="s">
        <v>1882</v>
      </c>
      <c r="C998" s="330">
        <v>0</v>
      </c>
      <c r="D998" s="330">
        <v>0</v>
      </c>
      <c r="E998" s="335"/>
    </row>
    <row r="999" ht="36" customHeight="1" spans="1:5">
      <c r="A999" s="456" t="s">
        <v>1883</v>
      </c>
      <c r="B999" s="328" t="s">
        <v>1884</v>
      </c>
      <c r="C999" s="330"/>
      <c r="D999" s="330"/>
      <c r="E999" s="335"/>
    </row>
    <row r="1000" ht="36" customHeight="1" spans="1:5">
      <c r="A1000" s="455" t="s">
        <v>1885</v>
      </c>
      <c r="B1000" s="325" t="s">
        <v>1886</v>
      </c>
      <c r="C1000" s="334"/>
      <c r="D1000" s="334"/>
      <c r="E1000" s="335"/>
    </row>
    <row r="1001" ht="36" customHeight="1" spans="1:5">
      <c r="A1001" s="456" t="s">
        <v>1887</v>
      </c>
      <c r="B1001" s="328" t="s">
        <v>183</v>
      </c>
      <c r="C1001" s="330">
        <v>0</v>
      </c>
      <c r="D1001" s="330">
        <v>0</v>
      </c>
      <c r="E1001" s="335"/>
    </row>
    <row r="1002" ht="36" customHeight="1" spans="1:5">
      <c r="A1002" s="456" t="s">
        <v>1888</v>
      </c>
      <c r="B1002" s="328" t="s">
        <v>185</v>
      </c>
      <c r="C1002" s="330">
        <v>0</v>
      </c>
      <c r="D1002" s="330">
        <v>0</v>
      </c>
      <c r="E1002" s="335"/>
    </row>
    <row r="1003" ht="36" customHeight="1" spans="1:5">
      <c r="A1003" s="456" t="s">
        <v>1889</v>
      </c>
      <c r="B1003" s="328" t="s">
        <v>187</v>
      </c>
      <c r="C1003" s="330">
        <v>0</v>
      </c>
      <c r="D1003" s="330">
        <v>0</v>
      </c>
      <c r="E1003" s="335"/>
    </row>
    <row r="1004" ht="36" customHeight="1" spans="1:5">
      <c r="A1004" s="456" t="s">
        <v>1890</v>
      </c>
      <c r="B1004" s="328" t="s">
        <v>1891</v>
      </c>
      <c r="C1004" s="330">
        <v>0</v>
      </c>
      <c r="D1004" s="330">
        <v>0</v>
      </c>
      <c r="E1004" s="335"/>
    </row>
    <row r="1005" ht="36" customHeight="1" spans="1:5">
      <c r="A1005" s="456" t="s">
        <v>1892</v>
      </c>
      <c r="B1005" s="328" t="s">
        <v>1893</v>
      </c>
      <c r="C1005" s="330">
        <v>0</v>
      </c>
      <c r="D1005" s="330">
        <v>0</v>
      </c>
      <c r="E1005" s="335"/>
    </row>
    <row r="1006" ht="36" customHeight="1" spans="1:5">
      <c r="A1006" s="456" t="s">
        <v>1894</v>
      </c>
      <c r="B1006" s="328" t="s">
        <v>1895</v>
      </c>
      <c r="C1006" s="330">
        <v>0</v>
      </c>
      <c r="D1006" s="330">
        <v>0</v>
      </c>
      <c r="E1006" s="335"/>
    </row>
    <row r="1007" ht="36" customHeight="1" spans="1:5">
      <c r="A1007" s="456" t="s">
        <v>1896</v>
      </c>
      <c r="B1007" s="328" t="s">
        <v>1897</v>
      </c>
      <c r="C1007" s="330"/>
      <c r="D1007" s="330"/>
      <c r="E1007" s="335"/>
    </row>
    <row r="1008" ht="36" customHeight="1" spans="1:5">
      <c r="A1008" s="456" t="s">
        <v>1898</v>
      </c>
      <c r="B1008" s="328" t="s">
        <v>1899</v>
      </c>
      <c r="C1008" s="330"/>
      <c r="D1008" s="330"/>
      <c r="E1008" s="335"/>
    </row>
    <row r="1009" ht="36" customHeight="1" spans="1:5">
      <c r="A1009" s="456" t="s">
        <v>1900</v>
      </c>
      <c r="B1009" s="328" t="s">
        <v>1901</v>
      </c>
      <c r="C1009" s="330"/>
      <c r="D1009" s="330"/>
      <c r="E1009" s="335"/>
    </row>
    <row r="1010" ht="36" customHeight="1" spans="1:5">
      <c r="A1010" s="455" t="s">
        <v>1902</v>
      </c>
      <c r="B1010" s="325" t="s">
        <v>1903</v>
      </c>
      <c r="C1010" s="334">
        <f>SUM(C1011:C1014)</f>
        <v>0</v>
      </c>
      <c r="D1010" s="334">
        <f>SUM(D1011:D1014)</f>
        <v>0</v>
      </c>
      <c r="E1010" s="335"/>
    </row>
    <row r="1011" ht="36" customHeight="1" spans="1:5">
      <c r="A1011" s="456" t="s">
        <v>1904</v>
      </c>
      <c r="B1011" s="328" t="s">
        <v>1905</v>
      </c>
      <c r="C1011" s="330">
        <v>0</v>
      </c>
      <c r="D1011" s="330">
        <v>0</v>
      </c>
      <c r="E1011" s="335"/>
    </row>
    <row r="1012" ht="36" customHeight="1" spans="1:5">
      <c r="A1012" s="456" t="s">
        <v>1906</v>
      </c>
      <c r="B1012" s="328" t="s">
        <v>1907</v>
      </c>
      <c r="C1012" s="330">
        <v>0</v>
      </c>
      <c r="D1012" s="330">
        <v>0</v>
      </c>
      <c r="E1012" s="335"/>
    </row>
    <row r="1013" ht="36" customHeight="1" spans="1:5">
      <c r="A1013" s="456" t="s">
        <v>1908</v>
      </c>
      <c r="B1013" s="328" t="s">
        <v>1909</v>
      </c>
      <c r="C1013" s="330">
        <v>0</v>
      </c>
      <c r="D1013" s="330">
        <v>0</v>
      </c>
      <c r="E1013" s="335"/>
    </row>
    <row r="1014" ht="36" customHeight="1" spans="1:5">
      <c r="A1014" s="456" t="s">
        <v>1910</v>
      </c>
      <c r="B1014" s="328" t="s">
        <v>1911</v>
      </c>
      <c r="C1014" s="330">
        <v>0</v>
      </c>
      <c r="D1014" s="330">
        <v>0</v>
      </c>
      <c r="E1014" s="335"/>
    </row>
    <row r="1015" ht="36" customHeight="1" spans="1:5">
      <c r="A1015" s="455" t="s">
        <v>1912</v>
      </c>
      <c r="B1015" s="325" t="s">
        <v>1913</v>
      </c>
      <c r="C1015" s="334">
        <f>SUM(C1016:C1021)</f>
        <v>0</v>
      </c>
      <c r="D1015" s="334">
        <f>SUM(D1016:D1021)</f>
        <v>0</v>
      </c>
      <c r="E1015" s="335"/>
    </row>
    <row r="1016" ht="36" customHeight="1" spans="1:5">
      <c r="A1016" s="456" t="s">
        <v>1914</v>
      </c>
      <c r="B1016" s="328" t="s">
        <v>183</v>
      </c>
      <c r="C1016" s="330">
        <v>0</v>
      </c>
      <c r="D1016" s="330">
        <v>0</v>
      </c>
      <c r="E1016" s="335"/>
    </row>
    <row r="1017" ht="36" customHeight="1" spans="1:5">
      <c r="A1017" s="456" t="s">
        <v>1915</v>
      </c>
      <c r="B1017" s="328" t="s">
        <v>185</v>
      </c>
      <c r="C1017" s="330">
        <v>0</v>
      </c>
      <c r="D1017" s="330">
        <v>0</v>
      </c>
      <c r="E1017" s="335"/>
    </row>
    <row r="1018" ht="36" customHeight="1" spans="1:5">
      <c r="A1018" s="456" t="s">
        <v>1916</v>
      </c>
      <c r="B1018" s="328" t="s">
        <v>187</v>
      </c>
      <c r="C1018" s="330">
        <v>0</v>
      </c>
      <c r="D1018" s="330">
        <v>0</v>
      </c>
      <c r="E1018" s="335"/>
    </row>
    <row r="1019" ht="36" customHeight="1" spans="1:5">
      <c r="A1019" s="456" t="s">
        <v>1917</v>
      </c>
      <c r="B1019" s="328" t="s">
        <v>1882</v>
      </c>
      <c r="C1019" s="330">
        <v>0</v>
      </c>
      <c r="D1019" s="330">
        <v>0</v>
      </c>
      <c r="E1019" s="335"/>
    </row>
    <row r="1020" ht="36" customHeight="1" spans="1:5">
      <c r="A1020" s="456" t="s">
        <v>1918</v>
      </c>
      <c r="B1020" s="328" t="s">
        <v>1919</v>
      </c>
      <c r="C1020" s="330">
        <v>0</v>
      </c>
      <c r="D1020" s="330">
        <v>0</v>
      </c>
      <c r="E1020" s="335"/>
    </row>
    <row r="1021" ht="36" customHeight="1" spans="1:5">
      <c r="A1021" s="456" t="s">
        <v>1920</v>
      </c>
      <c r="B1021" s="328" t="s">
        <v>1921</v>
      </c>
      <c r="C1021" s="330">
        <v>0</v>
      </c>
      <c r="D1021" s="330">
        <v>0</v>
      </c>
      <c r="E1021" s="335"/>
    </row>
    <row r="1022" ht="36" customHeight="1" spans="1:5">
      <c r="A1022" s="455" t="s">
        <v>1922</v>
      </c>
      <c r="B1022" s="325" t="s">
        <v>1923</v>
      </c>
      <c r="C1022" s="334">
        <f>SUM(C1023:C1026)</f>
        <v>0</v>
      </c>
      <c r="D1022" s="334">
        <f>SUM(D1023:D1026)</f>
        <v>0</v>
      </c>
      <c r="E1022" s="335"/>
    </row>
    <row r="1023" ht="36" customHeight="1" spans="1:5">
      <c r="A1023" s="456" t="s">
        <v>1924</v>
      </c>
      <c r="B1023" s="328" t="s">
        <v>1925</v>
      </c>
      <c r="C1023" s="330">
        <v>0</v>
      </c>
      <c r="D1023" s="330">
        <v>0</v>
      </c>
      <c r="E1023" s="335"/>
    </row>
    <row r="1024" ht="36" customHeight="1" spans="1:5">
      <c r="A1024" s="456" t="s">
        <v>1926</v>
      </c>
      <c r="B1024" s="328" t="s">
        <v>1927</v>
      </c>
      <c r="C1024" s="330">
        <v>0</v>
      </c>
      <c r="D1024" s="330">
        <v>0</v>
      </c>
      <c r="E1024" s="335"/>
    </row>
    <row r="1025" ht="36" customHeight="1" spans="1:5">
      <c r="A1025" s="456" t="s">
        <v>1928</v>
      </c>
      <c r="B1025" s="328" t="s">
        <v>1929</v>
      </c>
      <c r="C1025" s="330">
        <v>0</v>
      </c>
      <c r="D1025" s="330">
        <v>0</v>
      </c>
      <c r="E1025" s="335"/>
    </row>
    <row r="1026" ht="36" customHeight="1" spans="1:5">
      <c r="A1026" s="456" t="s">
        <v>1930</v>
      </c>
      <c r="B1026" s="328" t="s">
        <v>1931</v>
      </c>
      <c r="C1026" s="330">
        <v>0</v>
      </c>
      <c r="D1026" s="330">
        <v>0</v>
      </c>
      <c r="E1026" s="335"/>
    </row>
    <row r="1027" ht="36" customHeight="1" spans="1:5">
      <c r="A1027" s="455" t="s">
        <v>1932</v>
      </c>
      <c r="B1027" s="325" t="s">
        <v>1933</v>
      </c>
      <c r="C1027" s="334"/>
      <c r="D1027" s="334"/>
      <c r="E1027" s="335"/>
    </row>
    <row r="1028" ht="36" customHeight="1" spans="1:5">
      <c r="A1028" s="456" t="s">
        <v>1934</v>
      </c>
      <c r="B1028" s="328" t="s">
        <v>1935</v>
      </c>
      <c r="C1028" s="330">
        <v>0</v>
      </c>
      <c r="D1028" s="330">
        <v>0</v>
      </c>
      <c r="E1028" s="335"/>
    </row>
    <row r="1029" ht="36" customHeight="1" spans="1:5">
      <c r="A1029" s="456" t="s">
        <v>1936</v>
      </c>
      <c r="B1029" s="328" t="s">
        <v>1937</v>
      </c>
      <c r="C1029" s="330"/>
      <c r="D1029" s="330"/>
      <c r="E1029" s="335"/>
    </row>
    <row r="1030" ht="36" customHeight="1" spans="1:5">
      <c r="A1030" s="459" t="s">
        <v>1938</v>
      </c>
      <c r="B1030" s="460" t="s">
        <v>571</v>
      </c>
      <c r="C1030" s="461"/>
      <c r="D1030" s="461"/>
      <c r="E1030" s="335"/>
    </row>
    <row r="1031" ht="36" customHeight="1" spans="1:5">
      <c r="A1031" s="455" t="s">
        <v>141</v>
      </c>
      <c r="B1031" s="325" t="s">
        <v>142</v>
      </c>
      <c r="C1031" s="334"/>
      <c r="D1031" s="334"/>
      <c r="E1031" s="335"/>
    </row>
    <row r="1032" ht="36" customHeight="1" spans="1:5">
      <c r="A1032" s="455" t="s">
        <v>1939</v>
      </c>
      <c r="B1032" s="325" t="s">
        <v>1940</v>
      </c>
      <c r="C1032" s="334"/>
      <c r="D1032" s="334"/>
      <c r="E1032" s="335"/>
    </row>
    <row r="1033" ht="36" customHeight="1" spans="1:5">
      <c r="A1033" s="456" t="s">
        <v>1941</v>
      </c>
      <c r="B1033" s="328" t="s">
        <v>183</v>
      </c>
      <c r="C1033" s="330"/>
      <c r="D1033" s="330"/>
      <c r="E1033" s="335"/>
    </row>
    <row r="1034" ht="36" customHeight="1" spans="1:5">
      <c r="A1034" s="456" t="s">
        <v>1942</v>
      </c>
      <c r="B1034" s="328" t="s">
        <v>185</v>
      </c>
      <c r="C1034" s="330">
        <v>0</v>
      </c>
      <c r="D1034" s="330">
        <v>0</v>
      </c>
      <c r="E1034" s="335"/>
    </row>
    <row r="1035" ht="36" customHeight="1" spans="1:5">
      <c r="A1035" s="456" t="s">
        <v>1943</v>
      </c>
      <c r="B1035" s="328" t="s">
        <v>187</v>
      </c>
      <c r="C1035" s="330">
        <v>0</v>
      </c>
      <c r="D1035" s="330">
        <v>0</v>
      </c>
      <c r="E1035" s="335"/>
    </row>
    <row r="1036" ht="36" customHeight="1" spans="1:5">
      <c r="A1036" s="456" t="s">
        <v>1944</v>
      </c>
      <c r="B1036" s="328" t="s">
        <v>1945</v>
      </c>
      <c r="C1036" s="330"/>
      <c r="D1036" s="330"/>
      <c r="E1036" s="335"/>
    </row>
    <row r="1037" ht="36" customHeight="1" spans="1:5">
      <c r="A1037" s="456" t="s">
        <v>1946</v>
      </c>
      <c r="B1037" s="328" t="s">
        <v>1947</v>
      </c>
      <c r="C1037" s="330">
        <v>0</v>
      </c>
      <c r="D1037" s="330">
        <v>0</v>
      </c>
      <c r="E1037" s="335"/>
    </row>
    <row r="1038" ht="36" customHeight="1" spans="1:5">
      <c r="A1038" s="456" t="s">
        <v>1948</v>
      </c>
      <c r="B1038" s="328" t="s">
        <v>1949</v>
      </c>
      <c r="C1038" s="330">
        <v>0</v>
      </c>
      <c r="D1038" s="330">
        <v>0</v>
      </c>
      <c r="E1038" s="335"/>
    </row>
    <row r="1039" ht="36" customHeight="1" spans="1:5">
      <c r="A1039" s="456" t="s">
        <v>1950</v>
      </c>
      <c r="B1039" s="328" t="s">
        <v>1951</v>
      </c>
      <c r="C1039" s="330"/>
      <c r="D1039" s="330"/>
      <c r="E1039" s="335"/>
    </row>
    <row r="1040" ht="36" customHeight="1" spans="1:5">
      <c r="A1040" s="456" t="s">
        <v>1952</v>
      </c>
      <c r="B1040" s="328" t="s">
        <v>1953</v>
      </c>
      <c r="C1040" s="330">
        <v>0</v>
      </c>
      <c r="D1040" s="330">
        <v>0</v>
      </c>
      <c r="E1040" s="335"/>
    </row>
    <row r="1041" ht="36" customHeight="1" spans="1:5">
      <c r="A1041" s="456" t="s">
        <v>1954</v>
      </c>
      <c r="B1041" s="328" t="s">
        <v>1955</v>
      </c>
      <c r="C1041" s="330"/>
      <c r="D1041" s="330"/>
      <c r="E1041" s="335"/>
    </row>
    <row r="1042" ht="36" customHeight="1" spans="1:5">
      <c r="A1042" s="455" t="s">
        <v>1956</v>
      </c>
      <c r="B1042" s="325" t="s">
        <v>1957</v>
      </c>
      <c r="C1042" s="334"/>
      <c r="D1042" s="334"/>
      <c r="E1042" s="335"/>
    </row>
    <row r="1043" ht="36" customHeight="1" spans="1:5">
      <c r="A1043" s="456" t="s">
        <v>1958</v>
      </c>
      <c r="B1043" s="328" t="s">
        <v>183</v>
      </c>
      <c r="C1043" s="330"/>
      <c r="D1043" s="330"/>
      <c r="E1043" s="335"/>
    </row>
    <row r="1044" ht="36" customHeight="1" spans="1:5">
      <c r="A1044" s="456" t="s">
        <v>1959</v>
      </c>
      <c r="B1044" s="328" t="s">
        <v>185</v>
      </c>
      <c r="C1044" s="330">
        <v>0</v>
      </c>
      <c r="D1044" s="330">
        <v>0</v>
      </c>
      <c r="E1044" s="335"/>
    </row>
    <row r="1045" ht="36" customHeight="1" spans="1:5">
      <c r="A1045" s="456" t="s">
        <v>1960</v>
      </c>
      <c r="B1045" s="328" t="s">
        <v>187</v>
      </c>
      <c r="C1045" s="330"/>
      <c r="D1045" s="330"/>
      <c r="E1045" s="335"/>
    </row>
    <row r="1046" ht="36" customHeight="1" spans="1:5">
      <c r="A1046" s="456" t="s">
        <v>1961</v>
      </c>
      <c r="B1046" s="328" t="s">
        <v>1962</v>
      </c>
      <c r="C1046" s="330"/>
      <c r="D1046" s="330"/>
      <c r="E1046" s="335"/>
    </row>
    <row r="1047" ht="36" customHeight="1" spans="1:5">
      <c r="A1047" s="456" t="s">
        <v>1963</v>
      </c>
      <c r="B1047" s="328" t="s">
        <v>1964</v>
      </c>
      <c r="C1047" s="330"/>
      <c r="D1047" s="330"/>
      <c r="E1047" s="335"/>
    </row>
    <row r="1048" ht="36" customHeight="1" spans="1:5">
      <c r="A1048" s="456" t="s">
        <v>1965</v>
      </c>
      <c r="B1048" s="328" t="s">
        <v>1966</v>
      </c>
      <c r="C1048" s="330">
        <v>0</v>
      </c>
      <c r="D1048" s="330">
        <v>0</v>
      </c>
      <c r="E1048" s="335"/>
    </row>
    <row r="1049" ht="36" customHeight="1" spans="1:5">
      <c r="A1049" s="456" t="s">
        <v>1967</v>
      </c>
      <c r="B1049" s="328" t="s">
        <v>1968</v>
      </c>
      <c r="C1049" s="330"/>
      <c r="D1049" s="330"/>
      <c r="E1049" s="335"/>
    </row>
    <row r="1050" ht="36" customHeight="1" spans="1:5">
      <c r="A1050" s="456" t="s">
        <v>1969</v>
      </c>
      <c r="B1050" s="328" t="s">
        <v>1970</v>
      </c>
      <c r="C1050" s="330">
        <v>0</v>
      </c>
      <c r="D1050" s="330">
        <v>0</v>
      </c>
      <c r="E1050" s="335"/>
    </row>
    <row r="1051" ht="36" customHeight="1" spans="1:5">
      <c r="A1051" s="456" t="s">
        <v>1971</v>
      </c>
      <c r="B1051" s="328" t="s">
        <v>1972</v>
      </c>
      <c r="C1051" s="330">
        <v>0</v>
      </c>
      <c r="D1051" s="330">
        <v>0</v>
      </c>
      <c r="E1051" s="335"/>
    </row>
    <row r="1052" ht="36" customHeight="1" spans="1:5">
      <c r="A1052" s="456" t="s">
        <v>1973</v>
      </c>
      <c r="B1052" s="328" t="s">
        <v>1974</v>
      </c>
      <c r="C1052" s="330">
        <v>0</v>
      </c>
      <c r="D1052" s="330">
        <v>0</v>
      </c>
      <c r="E1052" s="335"/>
    </row>
    <row r="1053" ht="36" customHeight="1" spans="1:5">
      <c r="A1053" s="456" t="s">
        <v>1975</v>
      </c>
      <c r="B1053" s="328" t="s">
        <v>1976</v>
      </c>
      <c r="C1053" s="330">
        <v>0</v>
      </c>
      <c r="D1053" s="330">
        <v>0</v>
      </c>
      <c r="E1053" s="335"/>
    </row>
    <row r="1054" ht="36" customHeight="1" spans="1:5">
      <c r="A1054" s="456" t="s">
        <v>1977</v>
      </c>
      <c r="B1054" s="328" t="s">
        <v>1978</v>
      </c>
      <c r="C1054" s="330">
        <v>0</v>
      </c>
      <c r="D1054" s="330">
        <v>0</v>
      </c>
      <c r="E1054" s="335"/>
    </row>
    <row r="1055" ht="36" customHeight="1" spans="1:5">
      <c r="A1055" s="456" t="s">
        <v>1979</v>
      </c>
      <c r="B1055" s="328" t="s">
        <v>1980</v>
      </c>
      <c r="C1055" s="330">
        <v>0</v>
      </c>
      <c r="D1055" s="330">
        <v>0</v>
      </c>
      <c r="E1055" s="335"/>
    </row>
    <row r="1056" ht="36" customHeight="1" spans="1:5">
      <c r="A1056" s="456" t="s">
        <v>1981</v>
      </c>
      <c r="B1056" s="328" t="s">
        <v>1982</v>
      </c>
      <c r="C1056" s="330">
        <v>0</v>
      </c>
      <c r="D1056" s="330">
        <v>0</v>
      </c>
      <c r="E1056" s="335"/>
    </row>
    <row r="1057" ht="36" customHeight="1" spans="1:5">
      <c r="A1057" s="456" t="s">
        <v>1983</v>
      </c>
      <c r="B1057" s="328" t="s">
        <v>1984</v>
      </c>
      <c r="C1057" s="330"/>
      <c r="D1057" s="330"/>
      <c r="E1057" s="335"/>
    </row>
    <row r="1058" ht="36" customHeight="1" spans="1:5">
      <c r="A1058" s="455" t="s">
        <v>1985</v>
      </c>
      <c r="B1058" s="325" t="s">
        <v>1986</v>
      </c>
      <c r="C1058" s="334"/>
      <c r="D1058" s="334"/>
      <c r="E1058" s="335"/>
    </row>
    <row r="1059" ht="36" customHeight="1" spans="1:5">
      <c r="A1059" s="456" t="s">
        <v>1987</v>
      </c>
      <c r="B1059" s="328" t="s">
        <v>183</v>
      </c>
      <c r="C1059" s="330"/>
      <c r="D1059" s="330"/>
      <c r="E1059" s="335"/>
    </row>
    <row r="1060" ht="36" customHeight="1" spans="1:5">
      <c r="A1060" s="456" t="s">
        <v>1988</v>
      </c>
      <c r="B1060" s="328" t="s">
        <v>185</v>
      </c>
      <c r="C1060" s="330">
        <v>0</v>
      </c>
      <c r="D1060" s="330">
        <v>0</v>
      </c>
      <c r="E1060" s="335"/>
    </row>
    <row r="1061" ht="36" customHeight="1" spans="1:5">
      <c r="A1061" s="456" t="s">
        <v>1989</v>
      </c>
      <c r="B1061" s="328" t="s">
        <v>187</v>
      </c>
      <c r="C1061" s="330">
        <v>0</v>
      </c>
      <c r="D1061" s="330">
        <v>0</v>
      </c>
      <c r="E1061" s="335"/>
    </row>
    <row r="1062" ht="36" customHeight="1" spans="1:5">
      <c r="A1062" s="456" t="s">
        <v>1990</v>
      </c>
      <c r="B1062" s="328" t="s">
        <v>1991</v>
      </c>
      <c r="C1062" s="330">
        <v>0</v>
      </c>
      <c r="D1062" s="330">
        <v>0</v>
      </c>
      <c r="E1062" s="335"/>
    </row>
    <row r="1063" ht="36" customHeight="1" spans="1:5">
      <c r="A1063" s="455" t="s">
        <v>1992</v>
      </c>
      <c r="B1063" s="325" t="s">
        <v>1993</v>
      </c>
      <c r="C1063" s="334"/>
      <c r="D1063" s="334"/>
      <c r="E1063" s="335"/>
    </row>
    <row r="1064" ht="36" customHeight="1" spans="1:5">
      <c r="A1064" s="456" t="s">
        <v>1994</v>
      </c>
      <c r="B1064" s="328" t="s">
        <v>183</v>
      </c>
      <c r="C1064" s="330"/>
      <c r="D1064" s="330"/>
      <c r="E1064" s="335"/>
    </row>
    <row r="1065" ht="36" customHeight="1" spans="1:5">
      <c r="A1065" s="456" t="s">
        <v>1995</v>
      </c>
      <c r="B1065" s="328" t="s">
        <v>185</v>
      </c>
      <c r="C1065" s="330">
        <v>0</v>
      </c>
      <c r="D1065" s="330">
        <v>0</v>
      </c>
      <c r="E1065" s="335"/>
    </row>
    <row r="1066" ht="36" customHeight="1" spans="1:5">
      <c r="A1066" s="456" t="s">
        <v>1996</v>
      </c>
      <c r="B1066" s="328" t="s">
        <v>187</v>
      </c>
      <c r="C1066" s="330"/>
      <c r="D1066" s="330"/>
      <c r="E1066" s="335"/>
    </row>
    <row r="1067" ht="36" customHeight="1" spans="1:5">
      <c r="A1067" s="456" t="s">
        <v>1997</v>
      </c>
      <c r="B1067" s="328" t="s">
        <v>1998</v>
      </c>
      <c r="C1067" s="330">
        <v>0</v>
      </c>
      <c r="D1067" s="330">
        <v>0</v>
      </c>
      <c r="E1067" s="335"/>
    </row>
    <row r="1068" ht="36" customHeight="1" spans="1:5">
      <c r="A1068" s="456" t="s">
        <v>1999</v>
      </c>
      <c r="B1068" s="328" t="s">
        <v>2000</v>
      </c>
      <c r="C1068" s="330">
        <v>0</v>
      </c>
      <c r="D1068" s="330">
        <v>0</v>
      </c>
      <c r="E1068" s="335"/>
    </row>
    <row r="1069" ht="36" customHeight="1" spans="1:5">
      <c r="A1069" s="456" t="s">
        <v>2001</v>
      </c>
      <c r="B1069" s="328" t="s">
        <v>2002</v>
      </c>
      <c r="C1069" s="330"/>
      <c r="D1069" s="330"/>
      <c r="E1069" s="335"/>
    </row>
    <row r="1070" ht="36" customHeight="1" spans="1:5">
      <c r="A1070" s="456" t="s">
        <v>2003</v>
      </c>
      <c r="B1070" s="328" t="s">
        <v>2004</v>
      </c>
      <c r="C1070" s="330"/>
      <c r="D1070" s="330"/>
      <c r="E1070" s="335"/>
    </row>
    <row r="1071" ht="36" customHeight="1" spans="1:5">
      <c r="A1071" s="456" t="s">
        <v>2005</v>
      </c>
      <c r="B1071" s="328" t="s">
        <v>2006</v>
      </c>
      <c r="C1071" s="330">
        <v>0</v>
      </c>
      <c r="D1071" s="330">
        <v>0</v>
      </c>
      <c r="E1071" s="335"/>
    </row>
    <row r="1072" ht="36" customHeight="1" spans="1:5">
      <c r="A1072" s="456" t="s">
        <v>2007</v>
      </c>
      <c r="B1072" s="328" t="s">
        <v>2008</v>
      </c>
      <c r="C1072" s="330"/>
      <c r="D1072" s="330"/>
      <c r="E1072" s="335"/>
    </row>
    <row r="1073" ht="36" customHeight="1" spans="1:5">
      <c r="A1073" s="456" t="s">
        <v>2009</v>
      </c>
      <c r="B1073" s="328" t="s">
        <v>2010</v>
      </c>
      <c r="C1073" s="330"/>
      <c r="D1073" s="330"/>
      <c r="E1073" s="335"/>
    </row>
    <row r="1074" ht="36" customHeight="1" spans="1:5">
      <c r="A1074" s="456" t="s">
        <v>2011</v>
      </c>
      <c r="B1074" s="328" t="s">
        <v>1882</v>
      </c>
      <c r="C1074" s="330">
        <v>0</v>
      </c>
      <c r="D1074" s="330">
        <v>0</v>
      </c>
      <c r="E1074" s="335"/>
    </row>
    <row r="1075" ht="36" customHeight="1" spans="1:5">
      <c r="A1075" s="456" t="s">
        <v>2012</v>
      </c>
      <c r="B1075" s="328" t="s">
        <v>2013</v>
      </c>
      <c r="C1075" s="330">
        <v>0</v>
      </c>
      <c r="D1075" s="330">
        <v>0</v>
      </c>
      <c r="E1075" s="335"/>
    </row>
    <row r="1076" ht="36" customHeight="1" spans="1:5">
      <c r="A1076" s="458">
        <v>2150516</v>
      </c>
      <c r="B1076" s="470" t="s">
        <v>2014</v>
      </c>
      <c r="C1076" s="330">
        <v>0</v>
      </c>
      <c r="D1076" s="330">
        <v>0</v>
      </c>
      <c r="E1076" s="335"/>
    </row>
    <row r="1077" ht="36" customHeight="1" spans="1:5">
      <c r="A1077" s="458">
        <v>2150517</v>
      </c>
      <c r="B1077" s="470" t="s">
        <v>2015</v>
      </c>
      <c r="C1077" s="330"/>
      <c r="D1077" s="330"/>
      <c r="E1077" s="335"/>
    </row>
    <row r="1078" ht="36" customHeight="1" spans="1:5">
      <c r="A1078" s="458">
        <v>2150550</v>
      </c>
      <c r="B1078" s="470" t="s">
        <v>201</v>
      </c>
      <c r="C1078" s="330">
        <v>0</v>
      </c>
      <c r="D1078" s="330">
        <v>0</v>
      </c>
      <c r="E1078" s="335"/>
    </row>
    <row r="1079" ht="36" customHeight="1" spans="1:5">
      <c r="A1079" s="456" t="s">
        <v>2016</v>
      </c>
      <c r="B1079" s="328" t="s">
        <v>2017</v>
      </c>
      <c r="C1079" s="330"/>
      <c r="D1079" s="330"/>
      <c r="E1079" s="335"/>
    </row>
    <row r="1080" ht="36" customHeight="1" spans="1:5">
      <c r="A1080" s="455" t="s">
        <v>2018</v>
      </c>
      <c r="B1080" s="325" t="s">
        <v>2019</v>
      </c>
      <c r="C1080" s="334"/>
      <c r="D1080" s="334"/>
      <c r="E1080" s="335"/>
    </row>
    <row r="1081" ht="36" customHeight="1" spans="1:5">
      <c r="A1081" s="456" t="s">
        <v>2020</v>
      </c>
      <c r="B1081" s="328" t="s">
        <v>183</v>
      </c>
      <c r="C1081" s="330"/>
      <c r="D1081" s="330"/>
      <c r="E1081" s="335"/>
    </row>
    <row r="1082" ht="36" customHeight="1" spans="1:5">
      <c r="A1082" s="456" t="s">
        <v>2021</v>
      </c>
      <c r="B1082" s="328" t="s">
        <v>185</v>
      </c>
      <c r="C1082" s="330">
        <v>0</v>
      </c>
      <c r="D1082" s="330">
        <v>0</v>
      </c>
      <c r="E1082" s="335"/>
    </row>
    <row r="1083" ht="36" customHeight="1" spans="1:5">
      <c r="A1083" s="456" t="s">
        <v>2022</v>
      </c>
      <c r="B1083" s="328" t="s">
        <v>187</v>
      </c>
      <c r="C1083" s="330">
        <v>0</v>
      </c>
      <c r="D1083" s="330">
        <v>0</v>
      </c>
      <c r="E1083" s="335"/>
    </row>
    <row r="1084" ht="36" customHeight="1" spans="1:5">
      <c r="A1084" s="456" t="s">
        <v>2023</v>
      </c>
      <c r="B1084" s="328" t="s">
        <v>2024</v>
      </c>
      <c r="C1084" s="330">
        <v>0</v>
      </c>
      <c r="D1084" s="330">
        <v>0</v>
      </c>
      <c r="E1084" s="335"/>
    </row>
    <row r="1085" ht="36" customHeight="1" spans="1:5">
      <c r="A1085" s="456" t="s">
        <v>2025</v>
      </c>
      <c r="B1085" s="328" t="s">
        <v>2026</v>
      </c>
      <c r="C1085" s="330">
        <v>0</v>
      </c>
      <c r="D1085" s="330">
        <v>0</v>
      </c>
      <c r="E1085" s="335"/>
    </row>
    <row r="1086" ht="36" customHeight="1" spans="1:5">
      <c r="A1086" s="456" t="s">
        <v>2027</v>
      </c>
      <c r="B1086" s="328" t="s">
        <v>2028</v>
      </c>
      <c r="C1086" s="330"/>
      <c r="D1086" s="330"/>
      <c r="E1086" s="335"/>
    </row>
    <row r="1087" ht="36" customHeight="1" spans="1:5">
      <c r="A1087" s="455" t="s">
        <v>2029</v>
      </c>
      <c r="B1087" s="325" t="s">
        <v>2030</v>
      </c>
      <c r="C1087" s="334"/>
      <c r="D1087" s="334"/>
      <c r="E1087" s="335"/>
    </row>
    <row r="1088" ht="36" customHeight="1" spans="1:5">
      <c r="A1088" s="456" t="s">
        <v>2031</v>
      </c>
      <c r="B1088" s="328" t="s">
        <v>183</v>
      </c>
      <c r="C1088" s="330">
        <v>0</v>
      </c>
      <c r="D1088" s="330">
        <v>0</v>
      </c>
      <c r="E1088" s="335"/>
    </row>
    <row r="1089" ht="36" customHeight="1" spans="1:5">
      <c r="A1089" s="456" t="s">
        <v>2032</v>
      </c>
      <c r="B1089" s="328" t="s">
        <v>185</v>
      </c>
      <c r="C1089" s="330">
        <v>0</v>
      </c>
      <c r="D1089" s="330">
        <v>0</v>
      </c>
      <c r="E1089" s="335"/>
    </row>
    <row r="1090" ht="36" customHeight="1" spans="1:5">
      <c r="A1090" s="456" t="s">
        <v>2033</v>
      </c>
      <c r="B1090" s="328" t="s">
        <v>187</v>
      </c>
      <c r="C1090" s="330">
        <v>0</v>
      </c>
      <c r="D1090" s="330">
        <v>0</v>
      </c>
      <c r="E1090" s="335"/>
    </row>
    <row r="1091" ht="36" customHeight="1" spans="1:5">
      <c r="A1091" s="456" t="s">
        <v>2034</v>
      </c>
      <c r="B1091" s="328" t="s">
        <v>2035</v>
      </c>
      <c r="C1091" s="330">
        <v>0</v>
      </c>
      <c r="D1091" s="330">
        <v>0</v>
      </c>
      <c r="E1091" s="335"/>
    </row>
    <row r="1092" ht="36" customHeight="1" spans="1:5">
      <c r="A1092" s="456" t="s">
        <v>2036</v>
      </c>
      <c r="B1092" s="328" t="s">
        <v>2037</v>
      </c>
      <c r="C1092" s="330"/>
      <c r="D1092" s="330"/>
      <c r="E1092" s="335"/>
    </row>
    <row r="1093" ht="36" customHeight="1" spans="1:5">
      <c r="A1093" s="458">
        <v>2150806</v>
      </c>
      <c r="B1093" s="467" t="s">
        <v>2038</v>
      </c>
      <c r="C1093" s="330">
        <v>0</v>
      </c>
      <c r="D1093" s="330">
        <v>0</v>
      </c>
      <c r="E1093" s="335"/>
    </row>
    <row r="1094" ht="36" customHeight="1" spans="1:5">
      <c r="A1094" s="456" t="s">
        <v>2039</v>
      </c>
      <c r="B1094" s="328" t="s">
        <v>2040</v>
      </c>
      <c r="C1094" s="330"/>
      <c r="D1094" s="330"/>
      <c r="E1094" s="335"/>
    </row>
    <row r="1095" ht="36" customHeight="1" spans="1:5">
      <c r="A1095" s="455" t="s">
        <v>2041</v>
      </c>
      <c r="B1095" s="325" t="s">
        <v>2042</v>
      </c>
      <c r="C1095" s="334"/>
      <c r="D1095" s="334"/>
      <c r="E1095" s="335"/>
    </row>
    <row r="1096" ht="36" customHeight="1" spans="1:5">
      <c r="A1096" s="456" t="s">
        <v>2043</v>
      </c>
      <c r="B1096" s="328" t="s">
        <v>2044</v>
      </c>
      <c r="C1096" s="330">
        <v>0</v>
      </c>
      <c r="D1096" s="330">
        <v>0</v>
      </c>
      <c r="E1096" s="335"/>
    </row>
    <row r="1097" ht="36" customHeight="1" spans="1:5">
      <c r="A1097" s="456" t="s">
        <v>2045</v>
      </c>
      <c r="B1097" s="328" t="s">
        <v>2046</v>
      </c>
      <c r="C1097" s="330">
        <v>0</v>
      </c>
      <c r="D1097" s="330">
        <v>0</v>
      </c>
      <c r="E1097" s="335"/>
    </row>
    <row r="1098" ht="36" customHeight="1" spans="1:5">
      <c r="A1098" s="456" t="s">
        <v>2047</v>
      </c>
      <c r="B1098" s="328" t="s">
        <v>2048</v>
      </c>
      <c r="C1098" s="330">
        <v>0</v>
      </c>
      <c r="D1098" s="330">
        <v>0</v>
      </c>
      <c r="E1098" s="335"/>
    </row>
    <row r="1099" ht="36" customHeight="1" spans="1:5">
      <c r="A1099" s="456" t="s">
        <v>2049</v>
      </c>
      <c r="B1099" s="328" t="s">
        <v>2050</v>
      </c>
      <c r="C1099" s="330">
        <v>0</v>
      </c>
      <c r="D1099" s="330">
        <v>0</v>
      </c>
      <c r="E1099" s="335"/>
    </row>
    <row r="1100" ht="36" customHeight="1" spans="1:5">
      <c r="A1100" s="456" t="s">
        <v>2051</v>
      </c>
      <c r="B1100" s="328" t="s">
        <v>2052</v>
      </c>
      <c r="C1100" s="330"/>
      <c r="D1100" s="330"/>
      <c r="E1100" s="335"/>
    </row>
    <row r="1101" ht="36" customHeight="1" spans="1:5">
      <c r="A1101" s="455" t="s">
        <v>2053</v>
      </c>
      <c r="B1101" s="460" t="s">
        <v>571</v>
      </c>
      <c r="C1101" s="471"/>
      <c r="D1101" s="471"/>
      <c r="E1101" s="335"/>
    </row>
    <row r="1102" ht="36" customHeight="1" spans="1:5">
      <c r="A1102" s="455" t="s">
        <v>143</v>
      </c>
      <c r="B1102" s="325" t="s">
        <v>144</v>
      </c>
      <c r="C1102" s="334"/>
      <c r="D1102" s="334"/>
      <c r="E1102" s="335"/>
    </row>
    <row r="1103" ht="36" customHeight="1" spans="1:5">
      <c r="A1103" s="455" t="s">
        <v>2054</v>
      </c>
      <c r="B1103" s="325" t="s">
        <v>2055</v>
      </c>
      <c r="C1103" s="334"/>
      <c r="D1103" s="334"/>
      <c r="E1103" s="335"/>
    </row>
    <row r="1104" ht="36" customHeight="1" spans="1:5">
      <c r="A1104" s="456" t="s">
        <v>2056</v>
      </c>
      <c r="B1104" s="328" t="s">
        <v>183</v>
      </c>
      <c r="C1104" s="330"/>
      <c r="D1104" s="330"/>
      <c r="E1104" s="335"/>
    </row>
    <row r="1105" ht="36" customHeight="1" spans="1:5">
      <c r="A1105" s="456" t="s">
        <v>2057</v>
      </c>
      <c r="B1105" s="328" t="s">
        <v>185</v>
      </c>
      <c r="C1105" s="330">
        <v>0</v>
      </c>
      <c r="D1105" s="330">
        <v>0</v>
      </c>
      <c r="E1105" s="335"/>
    </row>
    <row r="1106" ht="36" customHeight="1" spans="1:5">
      <c r="A1106" s="456" t="s">
        <v>2058</v>
      </c>
      <c r="B1106" s="328" t="s">
        <v>187</v>
      </c>
      <c r="C1106" s="330">
        <v>0</v>
      </c>
      <c r="D1106" s="330">
        <v>0</v>
      </c>
      <c r="E1106" s="335"/>
    </row>
    <row r="1107" ht="36" customHeight="1" spans="1:5">
      <c r="A1107" s="456" t="s">
        <v>2059</v>
      </c>
      <c r="B1107" s="328" t="s">
        <v>2060</v>
      </c>
      <c r="C1107" s="330">
        <v>0</v>
      </c>
      <c r="D1107" s="330">
        <v>0</v>
      </c>
      <c r="E1107" s="335"/>
    </row>
    <row r="1108" ht="36" customHeight="1" spans="1:5">
      <c r="A1108" s="456" t="s">
        <v>2061</v>
      </c>
      <c r="B1108" s="328" t="s">
        <v>2062</v>
      </c>
      <c r="C1108" s="330">
        <v>0</v>
      </c>
      <c r="D1108" s="330">
        <v>0</v>
      </c>
      <c r="E1108" s="335"/>
    </row>
    <row r="1109" ht="36" customHeight="1" spans="1:5">
      <c r="A1109" s="456" t="s">
        <v>2063</v>
      </c>
      <c r="B1109" s="328" t="s">
        <v>2064</v>
      </c>
      <c r="C1109" s="330">
        <v>0</v>
      </c>
      <c r="D1109" s="330">
        <v>0</v>
      </c>
      <c r="E1109" s="335"/>
    </row>
    <row r="1110" ht="36" customHeight="1" spans="1:5">
      <c r="A1110" s="456" t="s">
        <v>2065</v>
      </c>
      <c r="B1110" s="328" t="s">
        <v>2066</v>
      </c>
      <c r="C1110" s="330">
        <v>0</v>
      </c>
      <c r="D1110" s="330">
        <v>0</v>
      </c>
      <c r="E1110" s="335"/>
    </row>
    <row r="1111" ht="36" customHeight="1" spans="1:5">
      <c r="A1111" s="456" t="s">
        <v>2067</v>
      </c>
      <c r="B1111" s="328" t="s">
        <v>201</v>
      </c>
      <c r="C1111" s="330">
        <v>0</v>
      </c>
      <c r="D1111" s="330">
        <v>0</v>
      </c>
      <c r="E1111" s="335"/>
    </row>
    <row r="1112" ht="36" customHeight="1" spans="1:5">
      <c r="A1112" s="456" t="s">
        <v>2068</v>
      </c>
      <c r="B1112" s="328" t="s">
        <v>2069</v>
      </c>
      <c r="C1112" s="330"/>
      <c r="D1112" s="330"/>
      <c r="E1112" s="335"/>
    </row>
    <row r="1113" ht="36" customHeight="1" spans="1:5">
      <c r="A1113" s="455" t="s">
        <v>2070</v>
      </c>
      <c r="B1113" s="325" t="s">
        <v>2071</v>
      </c>
      <c r="C1113" s="334"/>
      <c r="D1113" s="334"/>
      <c r="E1113" s="335"/>
    </row>
    <row r="1114" ht="36" customHeight="1" spans="1:5">
      <c r="A1114" s="456" t="s">
        <v>2072</v>
      </c>
      <c r="B1114" s="328" t="s">
        <v>183</v>
      </c>
      <c r="C1114" s="330">
        <v>0</v>
      </c>
      <c r="D1114" s="330">
        <v>0</v>
      </c>
      <c r="E1114" s="335"/>
    </row>
    <row r="1115" ht="36" customHeight="1" spans="1:5">
      <c r="A1115" s="456" t="s">
        <v>2073</v>
      </c>
      <c r="B1115" s="328" t="s">
        <v>185</v>
      </c>
      <c r="C1115" s="330">
        <v>0</v>
      </c>
      <c r="D1115" s="330">
        <v>0</v>
      </c>
      <c r="E1115" s="335"/>
    </row>
    <row r="1116" ht="36" customHeight="1" spans="1:5">
      <c r="A1116" s="456" t="s">
        <v>2074</v>
      </c>
      <c r="B1116" s="328" t="s">
        <v>187</v>
      </c>
      <c r="C1116" s="330">
        <v>0</v>
      </c>
      <c r="D1116" s="330">
        <v>0</v>
      </c>
      <c r="E1116" s="335"/>
    </row>
    <row r="1117" ht="36" customHeight="1" spans="1:5">
      <c r="A1117" s="456" t="s">
        <v>2075</v>
      </c>
      <c r="B1117" s="328" t="s">
        <v>2076</v>
      </c>
      <c r="C1117" s="330">
        <v>0</v>
      </c>
      <c r="D1117" s="330">
        <v>0</v>
      </c>
      <c r="E1117" s="335"/>
    </row>
    <row r="1118" ht="36" customHeight="1" spans="1:5">
      <c r="A1118" s="456" t="s">
        <v>2077</v>
      </c>
      <c r="B1118" s="328" t="s">
        <v>2078</v>
      </c>
      <c r="C1118" s="330"/>
      <c r="D1118" s="330"/>
      <c r="E1118" s="335"/>
    </row>
    <row r="1119" ht="36" customHeight="1" spans="1:5">
      <c r="A1119" s="455" t="s">
        <v>2079</v>
      </c>
      <c r="B1119" s="325" t="s">
        <v>2080</v>
      </c>
      <c r="C1119" s="334"/>
      <c r="D1119" s="334"/>
      <c r="E1119" s="335"/>
    </row>
    <row r="1120" ht="36" customHeight="1" spans="1:5">
      <c r="A1120" s="456" t="s">
        <v>2081</v>
      </c>
      <c r="B1120" s="328" t="s">
        <v>2082</v>
      </c>
      <c r="C1120" s="330">
        <v>0</v>
      </c>
      <c r="D1120" s="330">
        <v>0</v>
      </c>
      <c r="E1120" s="335"/>
    </row>
    <row r="1121" ht="36" customHeight="1" spans="1:5">
      <c r="A1121" s="456" t="s">
        <v>2083</v>
      </c>
      <c r="B1121" s="328" t="s">
        <v>2084</v>
      </c>
      <c r="C1121" s="330"/>
      <c r="D1121" s="330"/>
      <c r="E1121" s="335"/>
    </row>
    <row r="1122" ht="36" customHeight="1" spans="1:5">
      <c r="A1122" s="459" t="s">
        <v>2085</v>
      </c>
      <c r="B1122" s="460" t="s">
        <v>571</v>
      </c>
      <c r="C1122" s="461"/>
      <c r="D1122" s="461"/>
      <c r="E1122" s="335"/>
    </row>
    <row r="1123" ht="36" customHeight="1" spans="1:5">
      <c r="A1123" s="455" t="s">
        <v>145</v>
      </c>
      <c r="B1123" s="325" t="s">
        <v>146</v>
      </c>
      <c r="C1123" s="334"/>
      <c r="D1123" s="334"/>
      <c r="E1123" s="335"/>
    </row>
    <row r="1124" ht="36" customHeight="1" spans="1:5">
      <c r="A1124" s="455" t="s">
        <v>2086</v>
      </c>
      <c r="B1124" s="325" t="s">
        <v>2087</v>
      </c>
      <c r="C1124" s="334">
        <f>SUM(C1125:C1130)</f>
        <v>0</v>
      </c>
      <c r="D1124" s="334">
        <f>SUM(D1125:D1130)</f>
        <v>0</v>
      </c>
      <c r="E1124" s="335"/>
    </row>
    <row r="1125" ht="36" customHeight="1" spans="1:5">
      <c r="A1125" s="456" t="s">
        <v>2088</v>
      </c>
      <c r="B1125" s="328" t="s">
        <v>183</v>
      </c>
      <c r="C1125" s="330">
        <v>0</v>
      </c>
      <c r="D1125" s="330">
        <v>0</v>
      </c>
      <c r="E1125" s="335"/>
    </row>
    <row r="1126" ht="36" customHeight="1" spans="1:5">
      <c r="A1126" s="456" t="s">
        <v>2089</v>
      </c>
      <c r="B1126" s="328" t="s">
        <v>185</v>
      </c>
      <c r="C1126" s="330">
        <v>0</v>
      </c>
      <c r="D1126" s="330">
        <v>0</v>
      </c>
      <c r="E1126" s="335"/>
    </row>
    <row r="1127" ht="36" customHeight="1" spans="1:5">
      <c r="A1127" s="456" t="s">
        <v>2090</v>
      </c>
      <c r="B1127" s="328" t="s">
        <v>187</v>
      </c>
      <c r="C1127" s="330">
        <v>0</v>
      </c>
      <c r="D1127" s="330">
        <v>0</v>
      </c>
      <c r="E1127" s="335"/>
    </row>
    <row r="1128" ht="36" customHeight="1" spans="1:5">
      <c r="A1128" s="456" t="s">
        <v>2091</v>
      </c>
      <c r="B1128" s="328" t="s">
        <v>2092</v>
      </c>
      <c r="C1128" s="330">
        <v>0</v>
      </c>
      <c r="D1128" s="330">
        <v>0</v>
      </c>
      <c r="E1128" s="335"/>
    </row>
    <row r="1129" ht="36" customHeight="1" spans="1:5">
      <c r="A1129" s="456" t="s">
        <v>2093</v>
      </c>
      <c r="B1129" s="328" t="s">
        <v>201</v>
      </c>
      <c r="C1129" s="330">
        <v>0</v>
      </c>
      <c r="D1129" s="330">
        <v>0</v>
      </c>
      <c r="E1129" s="335"/>
    </row>
    <row r="1130" ht="36" customHeight="1" spans="1:5">
      <c r="A1130" s="456" t="s">
        <v>2094</v>
      </c>
      <c r="B1130" s="328" t="s">
        <v>2095</v>
      </c>
      <c r="C1130" s="330">
        <v>0</v>
      </c>
      <c r="D1130" s="330">
        <v>0</v>
      </c>
      <c r="E1130" s="335"/>
    </row>
    <row r="1131" ht="36" customHeight="1" spans="1:5">
      <c r="A1131" s="462">
        <v>21702</v>
      </c>
      <c r="B1131" s="472" t="s">
        <v>2096</v>
      </c>
      <c r="C1131" s="334"/>
      <c r="D1131" s="334"/>
      <c r="E1131" s="335"/>
    </row>
    <row r="1132" ht="36" customHeight="1" spans="1:5">
      <c r="A1132" s="473">
        <v>2170201</v>
      </c>
      <c r="B1132" s="474" t="s">
        <v>2097</v>
      </c>
      <c r="C1132" s="330">
        <v>0</v>
      </c>
      <c r="D1132" s="330">
        <v>0</v>
      </c>
      <c r="E1132" s="335"/>
    </row>
    <row r="1133" ht="36" customHeight="1" spans="1:5">
      <c r="A1133" s="473">
        <v>2170202</v>
      </c>
      <c r="B1133" s="474" t="s">
        <v>2098</v>
      </c>
      <c r="C1133" s="330">
        <v>0</v>
      </c>
      <c r="D1133" s="330">
        <v>0</v>
      </c>
      <c r="E1133" s="335"/>
    </row>
    <row r="1134" ht="36" customHeight="1" spans="1:5">
      <c r="A1134" s="473">
        <v>2170203</v>
      </c>
      <c r="B1134" s="474" t="s">
        <v>2099</v>
      </c>
      <c r="C1134" s="330">
        <v>0</v>
      </c>
      <c r="D1134" s="330">
        <v>0</v>
      </c>
      <c r="E1134" s="335"/>
    </row>
    <row r="1135" ht="36" customHeight="1" spans="1:5">
      <c r="A1135" s="473">
        <v>2170204</v>
      </c>
      <c r="B1135" s="474" t="s">
        <v>2100</v>
      </c>
      <c r="C1135" s="330">
        <v>0</v>
      </c>
      <c r="D1135" s="330">
        <v>0</v>
      </c>
      <c r="E1135" s="335"/>
    </row>
    <row r="1136" ht="36" customHeight="1" spans="1:5">
      <c r="A1136" s="473">
        <v>2170205</v>
      </c>
      <c r="B1136" s="474" t="s">
        <v>2101</v>
      </c>
      <c r="C1136" s="330">
        <v>0</v>
      </c>
      <c r="D1136" s="330">
        <v>0</v>
      </c>
      <c r="E1136" s="335"/>
    </row>
    <row r="1137" ht="36" customHeight="1" spans="1:5">
      <c r="A1137" s="473">
        <v>2170206</v>
      </c>
      <c r="B1137" s="474" t="s">
        <v>2102</v>
      </c>
      <c r="C1137" s="330">
        <v>0</v>
      </c>
      <c r="D1137" s="330">
        <v>0</v>
      </c>
      <c r="E1137" s="335"/>
    </row>
    <row r="1138" ht="36" customHeight="1" spans="1:5">
      <c r="A1138" s="473">
        <v>2170207</v>
      </c>
      <c r="B1138" s="474" t="s">
        <v>2103</v>
      </c>
      <c r="C1138" s="330">
        <v>0</v>
      </c>
      <c r="D1138" s="330">
        <v>0</v>
      </c>
      <c r="E1138" s="335"/>
    </row>
    <row r="1139" ht="36" customHeight="1" spans="1:5">
      <c r="A1139" s="473">
        <v>2170208</v>
      </c>
      <c r="B1139" s="474" t="s">
        <v>2104</v>
      </c>
      <c r="C1139" s="330">
        <v>0</v>
      </c>
      <c r="D1139" s="330">
        <v>0</v>
      </c>
      <c r="E1139" s="335"/>
    </row>
    <row r="1140" ht="36" customHeight="1" spans="1:5">
      <c r="A1140" s="473">
        <v>2170299</v>
      </c>
      <c r="B1140" s="474" t="s">
        <v>2105</v>
      </c>
      <c r="C1140" s="330"/>
      <c r="D1140" s="330"/>
      <c r="E1140" s="335"/>
    </row>
    <row r="1141" ht="36" customHeight="1" spans="1:5">
      <c r="A1141" s="455" t="s">
        <v>2106</v>
      </c>
      <c r="B1141" s="325" t="s">
        <v>2107</v>
      </c>
      <c r="C1141" s="334"/>
      <c r="D1141" s="334"/>
      <c r="E1141" s="335"/>
    </row>
    <row r="1142" ht="36" customHeight="1" spans="1:5">
      <c r="A1142" s="456" t="s">
        <v>2108</v>
      </c>
      <c r="B1142" s="328" t="s">
        <v>2109</v>
      </c>
      <c r="C1142" s="330">
        <v>0</v>
      </c>
      <c r="D1142" s="330">
        <v>0</v>
      </c>
      <c r="E1142" s="335"/>
    </row>
    <row r="1143" ht="36" customHeight="1" spans="1:5">
      <c r="A1143" s="456" t="s">
        <v>2110</v>
      </c>
      <c r="B1143" s="328" t="s">
        <v>2111</v>
      </c>
      <c r="C1143" s="330">
        <v>0</v>
      </c>
      <c r="D1143" s="330">
        <v>0</v>
      </c>
      <c r="E1143" s="335"/>
    </row>
    <row r="1144" ht="36" customHeight="1" spans="1:5">
      <c r="A1144" s="456" t="s">
        <v>2112</v>
      </c>
      <c r="B1144" s="328" t="s">
        <v>2113</v>
      </c>
      <c r="C1144" s="330"/>
      <c r="D1144" s="330"/>
      <c r="E1144" s="335"/>
    </row>
    <row r="1145" ht="36" customHeight="1" spans="1:5">
      <c r="A1145" s="456" t="s">
        <v>2114</v>
      </c>
      <c r="B1145" s="328" t="s">
        <v>2115</v>
      </c>
      <c r="C1145" s="330">
        <v>0</v>
      </c>
      <c r="D1145" s="330">
        <v>0</v>
      </c>
      <c r="E1145" s="335"/>
    </row>
    <row r="1146" ht="36" customHeight="1" spans="1:5">
      <c r="A1146" s="456" t="s">
        <v>2116</v>
      </c>
      <c r="B1146" s="328" t="s">
        <v>2117</v>
      </c>
      <c r="C1146" s="330"/>
      <c r="D1146" s="330"/>
      <c r="E1146" s="335"/>
    </row>
    <row r="1147" ht="36" customHeight="1" spans="1:5">
      <c r="A1147" s="455" t="s">
        <v>2118</v>
      </c>
      <c r="B1147" s="325" t="s">
        <v>2119</v>
      </c>
      <c r="C1147" s="334"/>
      <c r="D1147" s="334"/>
      <c r="E1147" s="335"/>
    </row>
    <row r="1148" ht="36" customHeight="1" spans="1:5">
      <c r="A1148" s="463">
        <v>2179902</v>
      </c>
      <c r="B1148" s="328" t="s">
        <v>2120</v>
      </c>
      <c r="C1148" s="330">
        <v>0</v>
      </c>
      <c r="D1148" s="330">
        <v>0</v>
      </c>
      <c r="E1148" s="335"/>
    </row>
    <row r="1149" ht="36" customHeight="1" spans="1:5">
      <c r="A1149" s="463">
        <v>2179999</v>
      </c>
      <c r="B1149" s="328" t="s">
        <v>2117</v>
      </c>
      <c r="C1149" s="330"/>
      <c r="D1149" s="330"/>
      <c r="E1149" s="335"/>
    </row>
    <row r="1150" ht="36" customHeight="1" spans="1:5">
      <c r="A1150" s="462" t="s">
        <v>2121</v>
      </c>
      <c r="B1150" s="460" t="s">
        <v>571</v>
      </c>
      <c r="C1150" s="334"/>
      <c r="D1150" s="334"/>
      <c r="E1150" s="335"/>
    </row>
    <row r="1151" ht="36" customHeight="1" spans="1:5">
      <c r="A1151" s="455" t="s">
        <v>147</v>
      </c>
      <c r="B1151" s="325" t="s">
        <v>148</v>
      </c>
      <c r="C1151" s="334"/>
      <c r="D1151" s="334"/>
      <c r="E1151" s="335"/>
    </row>
    <row r="1152" ht="36" customHeight="1" spans="1:5">
      <c r="A1152" s="455" t="s">
        <v>2122</v>
      </c>
      <c r="B1152" s="325" t="s">
        <v>2123</v>
      </c>
      <c r="C1152" s="334">
        <v>0</v>
      </c>
      <c r="D1152" s="334">
        <v>0</v>
      </c>
      <c r="E1152" s="335"/>
    </row>
    <row r="1153" ht="36" customHeight="1" spans="1:5">
      <c r="A1153" s="455" t="s">
        <v>2124</v>
      </c>
      <c r="B1153" s="325" t="s">
        <v>2125</v>
      </c>
      <c r="C1153" s="334">
        <v>0</v>
      </c>
      <c r="D1153" s="334">
        <v>0</v>
      </c>
      <c r="E1153" s="335"/>
    </row>
    <row r="1154" ht="36" customHeight="1" spans="1:5">
      <c r="A1154" s="455" t="s">
        <v>2126</v>
      </c>
      <c r="B1154" s="325" t="s">
        <v>2127</v>
      </c>
      <c r="C1154" s="334">
        <v>0</v>
      </c>
      <c r="D1154" s="334">
        <v>0</v>
      </c>
      <c r="E1154" s="335"/>
    </row>
    <row r="1155" ht="36" customHeight="1" spans="1:5">
      <c r="A1155" s="455" t="s">
        <v>2128</v>
      </c>
      <c r="B1155" s="325" t="s">
        <v>2129</v>
      </c>
      <c r="C1155" s="334">
        <v>0</v>
      </c>
      <c r="D1155" s="334">
        <v>0</v>
      </c>
      <c r="E1155" s="335"/>
    </row>
    <row r="1156" ht="36" customHeight="1" spans="1:5">
      <c r="A1156" s="455" t="s">
        <v>2130</v>
      </c>
      <c r="B1156" s="325" t="s">
        <v>2131</v>
      </c>
      <c r="C1156" s="334">
        <v>0</v>
      </c>
      <c r="D1156" s="334">
        <v>0</v>
      </c>
      <c r="E1156" s="335"/>
    </row>
    <row r="1157" ht="36" customHeight="1" spans="1:5">
      <c r="A1157" s="455" t="s">
        <v>2132</v>
      </c>
      <c r="B1157" s="325" t="s">
        <v>2133</v>
      </c>
      <c r="C1157" s="334">
        <v>0</v>
      </c>
      <c r="D1157" s="334">
        <v>0</v>
      </c>
      <c r="E1157" s="335"/>
    </row>
    <row r="1158" ht="36" customHeight="1" spans="1:5">
      <c r="A1158" s="455" t="s">
        <v>2134</v>
      </c>
      <c r="B1158" s="325" t="s">
        <v>2135</v>
      </c>
      <c r="C1158" s="334">
        <v>0</v>
      </c>
      <c r="D1158" s="334">
        <v>0</v>
      </c>
      <c r="E1158" s="335"/>
    </row>
    <row r="1159" ht="36" customHeight="1" spans="1:5">
      <c r="A1159" s="455" t="s">
        <v>2136</v>
      </c>
      <c r="B1159" s="325" t="s">
        <v>2137</v>
      </c>
      <c r="C1159" s="334">
        <v>0</v>
      </c>
      <c r="D1159" s="334">
        <v>0</v>
      </c>
      <c r="E1159" s="335"/>
    </row>
    <row r="1160" ht="36" customHeight="1" spans="1:5">
      <c r="A1160" s="455" t="s">
        <v>2138</v>
      </c>
      <c r="B1160" s="325" t="s">
        <v>2139</v>
      </c>
      <c r="C1160" s="334">
        <v>0</v>
      </c>
      <c r="D1160" s="334">
        <v>0</v>
      </c>
      <c r="E1160" s="335"/>
    </row>
    <row r="1161" ht="36" customHeight="1" spans="1:5">
      <c r="A1161" s="455" t="s">
        <v>149</v>
      </c>
      <c r="B1161" s="325" t="s">
        <v>150</v>
      </c>
      <c r="C1161" s="334">
        <f>C1162+C1189+C1204</f>
        <v>5175</v>
      </c>
      <c r="D1161" s="334">
        <f>D1162+D1189+D1204</f>
        <v>2280</v>
      </c>
      <c r="E1161" s="335">
        <f>(D1161-C1161)/C1161</f>
        <v>-0.559</v>
      </c>
    </row>
    <row r="1162" ht="36" customHeight="1" spans="1:5">
      <c r="A1162" s="455" t="s">
        <v>2140</v>
      </c>
      <c r="B1162" s="325" t="s">
        <v>2141</v>
      </c>
      <c r="C1162" s="334">
        <f>SUM(C1163:C1188)</f>
        <v>5107</v>
      </c>
      <c r="D1162" s="334">
        <f>SUM(D1163:D1188)</f>
        <v>2212</v>
      </c>
      <c r="E1162" s="335">
        <f>(D1162-C1162)/C1162</f>
        <v>-0.567</v>
      </c>
    </row>
    <row r="1163" ht="36" customHeight="1" spans="1:5">
      <c r="A1163" s="456" t="s">
        <v>2142</v>
      </c>
      <c r="B1163" s="328" t="s">
        <v>183</v>
      </c>
      <c r="C1163" s="330">
        <v>945</v>
      </c>
      <c r="D1163" s="330">
        <v>1231</v>
      </c>
      <c r="E1163" s="335">
        <f>(D1163-C1163)/C1163</f>
        <v>0.303</v>
      </c>
    </row>
    <row r="1164" ht="36" customHeight="1" spans="1:5">
      <c r="A1164" s="456" t="s">
        <v>2143</v>
      </c>
      <c r="B1164" s="328" t="s">
        <v>185</v>
      </c>
      <c r="C1164" s="330">
        <v>191</v>
      </c>
      <c r="D1164" s="330">
        <v>188</v>
      </c>
      <c r="E1164" s="335">
        <f>(D1164-C1164)/C1164</f>
        <v>-0.016</v>
      </c>
    </row>
    <row r="1165" ht="36" customHeight="1" spans="1:5">
      <c r="A1165" s="456" t="s">
        <v>2144</v>
      </c>
      <c r="B1165" s="328" t="s">
        <v>187</v>
      </c>
      <c r="C1165" s="330"/>
      <c r="D1165" s="330"/>
      <c r="E1165" s="335"/>
    </row>
    <row r="1166" ht="36" customHeight="1" spans="1:5">
      <c r="A1166" s="456" t="s">
        <v>2145</v>
      </c>
      <c r="B1166" s="328" t="s">
        <v>2146</v>
      </c>
      <c r="C1166" s="330"/>
      <c r="D1166" s="330">
        <v>199</v>
      </c>
      <c r="E1166" s="335"/>
    </row>
    <row r="1167" ht="36" customHeight="1" spans="1:5">
      <c r="A1167" s="456" t="s">
        <v>2147</v>
      </c>
      <c r="B1167" s="328" t="s">
        <v>2148</v>
      </c>
      <c r="C1167" s="330">
        <v>81</v>
      </c>
      <c r="D1167" s="330">
        <v>337</v>
      </c>
      <c r="E1167" s="335">
        <f>(D1167-C1167)/C1167</f>
        <v>3.16</v>
      </c>
    </row>
    <row r="1168" ht="36" customHeight="1" spans="1:5">
      <c r="A1168" s="456" t="s">
        <v>2149</v>
      </c>
      <c r="B1168" s="328" t="s">
        <v>2150</v>
      </c>
      <c r="C1168" s="330"/>
      <c r="D1168" s="330"/>
      <c r="E1168" s="335"/>
    </row>
    <row r="1169" ht="36" customHeight="1" spans="1:5">
      <c r="A1169" s="456" t="s">
        <v>2151</v>
      </c>
      <c r="B1169" s="328" t="s">
        <v>2152</v>
      </c>
      <c r="C1169" s="330">
        <v>698</v>
      </c>
      <c r="D1169" s="330"/>
      <c r="E1169" s="335">
        <f>(D1169-C1169)/C1169</f>
        <v>-1</v>
      </c>
    </row>
    <row r="1170" ht="36" customHeight="1" spans="1:5">
      <c r="A1170" s="456" t="s">
        <v>2153</v>
      </c>
      <c r="B1170" s="328" t="s">
        <v>2154</v>
      </c>
      <c r="C1170" s="330">
        <v>3192</v>
      </c>
      <c r="D1170" s="330">
        <v>257</v>
      </c>
      <c r="E1170" s="335">
        <f>(D1170-C1170)/C1170</f>
        <v>-0.919</v>
      </c>
    </row>
    <row r="1171" ht="36" customHeight="1" spans="1:5">
      <c r="A1171" s="456" t="s">
        <v>2155</v>
      </c>
      <c r="B1171" s="328" t="s">
        <v>2156</v>
      </c>
      <c r="C1171" s="330">
        <v>0</v>
      </c>
      <c r="D1171" s="330">
        <v>0</v>
      </c>
      <c r="E1171" s="335"/>
    </row>
    <row r="1172" ht="36" customHeight="1" spans="1:5">
      <c r="A1172" s="456" t="s">
        <v>2157</v>
      </c>
      <c r="B1172" s="328" t="s">
        <v>2158</v>
      </c>
      <c r="C1172" s="330"/>
      <c r="D1172" s="330"/>
      <c r="E1172" s="335"/>
    </row>
    <row r="1173" ht="36" customHeight="1" spans="1:5">
      <c r="A1173" s="456" t="s">
        <v>2159</v>
      </c>
      <c r="B1173" s="328" t="s">
        <v>2160</v>
      </c>
      <c r="C1173" s="330"/>
      <c r="D1173" s="330"/>
      <c r="E1173" s="335"/>
    </row>
    <row r="1174" ht="36" customHeight="1" spans="1:5">
      <c r="A1174" s="456" t="s">
        <v>2161</v>
      </c>
      <c r="B1174" s="328" t="s">
        <v>2162</v>
      </c>
      <c r="C1174" s="330">
        <v>0</v>
      </c>
      <c r="D1174" s="330">
        <v>0</v>
      </c>
      <c r="E1174" s="335"/>
    </row>
    <row r="1175" ht="36" customHeight="1" spans="1:5">
      <c r="A1175" s="456" t="s">
        <v>2163</v>
      </c>
      <c r="B1175" s="328" t="s">
        <v>2164</v>
      </c>
      <c r="C1175" s="330">
        <v>0</v>
      </c>
      <c r="D1175" s="330">
        <v>0</v>
      </c>
      <c r="E1175" s="335"/>
    </row>
    <row r="1176" ht="36" customHeight="1" spans="1:5">
      <c r="A1176" s="456" t="s">
        <v>2165</v>
      </c>
      <c r="B1176" s="328" t="s">
        <v>2166</v>
      </c>
      <c r="C1176" s="330"/>
      <c r="D1176" s="330"/>
      <c r="E1176" s="335"/>
    </row>
    <row r="1177" ht="36" customHeight="1" spans="1:5">
      <c r="A1177" s="456" t="s">
        <v>2167</v>
      </c>
      <c r="B1177" s="328" t="s">
        <v>2168</v>
      </c>
      <c r="C1177" s="330"/>
      <c r="D1177" s="330"/>
      <c r="E1177" s="335"/>
    </row>
    <row r="1178" ht="36" customHeight="1" spans="1:5">
      <c r="A1178" s="456" t="s">
        <v>2169</v>
      </c>
      <c r="B1178" s="328" t="s">
        <v>2170</v>
      </c>
      <c r="C1178" s="330">
        <v>0</v>
      </c>
      <c r="D1178" s="330">
        <v>0</v>
      </c>
      <c r="E1178" s="335"/>
    </row>
    <row r="1179" ht="36" customHeight="1" spans="1:5">
      <c r="A1179" s="456" t="s">
        <v>2171</v>
      </c>
      <c r="B1179" s="328" t="s">
        <v>2172</v>
      </c>
      <c r="C1179" s="330">
        <v>0</v>
      </c>
      <c r="D1179" s="330">
        <v>0</v>
      </c>
      <c r="E1179" s="335"/>
    </row>
    <row r="1180" ht="36" customHeight="1" spans="1:5">
      <c r="A1180" s="456" t="s">
        <v>2173</v>
      </c>
      <c r="B1180" s="328" t="s">
        <v>2174</v>
      </c>
      <c r="C1180" s="330">
        <v>0</v>
      </c>
      <c r="D1180" s="330">
        <v>0</v>
      </c>
      <c r="E1180" s="335"/>
    </row>
    <row r="1181" ht="36" customHeight="1" spans="1:5">
      <c r="A1181" s="456" t="s">
        <v>2175</v>
      </c>
      <c r="B1181" s="328" t="s">
        <v>2176</v>
      </c>
      <c r="C1181" s="330">
        <v>0</v>
      </c>
      <c r="D1181" s="330">
        <v>0</v>
      </c>
      <c r="E1181" s="335"/>
    </row>
    <row r="1182" ht="36" customHeight="1" spans="1:5">
      <c r="A1182" s="456" t="s">
        <v>2177</v>
      </c>
      <c r="B1182" s="328" t="s">
        <v>2178</v>
      </c>
      <c r="C1182" s="330">
        <v>0</v>
      </c>
      <c r="D1182" s="330">
        <v>0</v>
      </c>
      <c r="E1182" s="335"/>
    </row>
    <row r="1183" ht="36" customHeight="1" spans="1:5">
      <c r="A1183" s="456" t="s">
        <v>2179</v>
      </c>
      <c r="B1183" s="328" t="s">
        <v>2180</v>
      </c>
      <c r="C1183" s="330">
        <v>0</v>
      </c>
      <c r="D1183" s="330">
        <v>0</v>
      </c>
      <c r="E1183" s="335"/>
    </row>
    <row r="1184" ht="36" customHeight="1" spans="1:5">
      <c r="A1184" s="456" t="s">
        <v>2181</v>
      </c>
      <c r="B1184" s="328" t="s">
        <v>2182</v>
      </c>
      <c r="C1184" s="330">
        <v>0</v>
      </c>
      <c r="D1184" s="330">
        <v>0</v>
      </c>
      <c r="E1184" s="335"/>
    </row>
    <row r="1185" ht="36" customHeight="1" spans="1:5">
      <c r="A1185" s="456" t="s">
        <v>2183</v>
      </c>
      <c r="B1185" s="328" t="s">
        <v>2184</v>
      </c>
      <c r="C1185" s="330">
        <v>0</v>
      </c>
      <c r="D1185" s="330">
        <v>0</v>
      </c>
      <c r="E1185" s="335"/>
    </row>
    <row r="1186" ht="36" customHeight="1" spans="1:5">
      <c r="A1186" s="456" t="s">
        <v>2185</v>
      </c>
      <c r="B1186" s="328" t="s">
        <v>2186</v>
      </c>
      <c r="C1186" s="330"/>
      <c r="D1186" s="330"/>
      <c r="E1186" s="335"/>
    </row>
    <row r="1187" ht="36" customHeight="1" spans="1:5">
      <c r="A1187" s="456" t="s">
        <v>2187</v>
      </c>
      <c r="B1187" s="328" t="s">
        <v>201</v>
      </c>
      <c r="C1187" s="330"/>
      <c r="D1187" s="330"/>
      <c r="E1187" s="335"/>
    </row>
    <row r="1188" ht="36" customHeight="1" spans="1:5">
      <c r="A1188" s="456" t="s">
        <v>2188</v>
      </c>
      <c r="B1188" s="328" t="s">
        <v>2189</v>
      </c>
      <c r="C1188" s="330"/>
      <c r="D1188" s="330"/>
      <c r="E1188" s="335"/>
    </row>
    <row r="1189" ht="36" customHeight="1" spans="1:5">
      <c r="A1189" s="455" t="s">
        <v>2190</v>
      </c>
      <c r="B1189" s="325" t="s">
        <v>2191</v>
      </c>
      <c r="C1189" s="334">
        <f>SUM(C1190:C1203)</f>
        <v>68</v>
      </c>
      <c r="D1189" s="334">
        <f>SUM(D1190:D1203)</f>
        <v>68</v>
      </c>
      <c r="E1189" s="335">
        <f>(D1189-C1189)/C1189</f>
        <v>0</v>
      </c>
    </row>
    <row r="1190" ht="36" customHeight="1" spans="1:5">
      <c r="A1190" s="456" t="s">
        <v>2192</v>
      </c>
      <c r="B1190" s="328" t="s">
        <v>183</v>
      </c>
      <c r="C1190" s="330">
        <v>0</v>
      </c>
      <c r="D1190" s="330">
        <v>0</v>
      </c>
      <c r="E1190" s="335"/>
    </row>
    <row r="1191" ht="36" customHeight="1" spans="1:5">
      <c r="A1191" s="456" t="s">
        <v>2193</v>
      </c>
      <c r="B1191" s="328" t="s">
        <v>185</v>
      </c>
      <c r="C1191" s="330">
        <v>0</v>
      </c>
      <c r="D1191" s="330">
        <v>0</v>
      </c>
      <c r="E1191" s="335"/>
    </row>
    <row r="1192" ht="36" customHeight="1" spans="1:5">
      <c r="A1192" s="456" t="s">
        <v>2194</v>
      </c>
      <c r="B1192" s="328" t="s">
        <v>187</v>
      </c>
      <c r="C1192" s="330">
        <v>0</v>
      </c>
      <c r="D1192" s="330">
        <v>0</v>
      </c>
      <c r="E1192" s="335"/>
    </row>
    <row r="1193" ht="36" customHeight="1" spans="1:5">
      <c r="A1193" s="456" t="s">
        <v>2195</v>
      </c>
      <c r="B1193" s="328" t="s">
        <v>2196</v>
      </c>
      <c r="C1193" s="330">
        <v>0</v>
      </c>
      <c r="D1193" s="330">
        <v>0</v>
      </c>
      <c r="E1193" s="335"/>
    </row>
    <row r="1194" ht="36" customHeight="1" spans="1:5">
      <c r="A1194" s="456" t="s">
        <v>2197</v>
      </c>
      <c r="B1194" s="328" t="s">
        <v>2198</v>
      </c>
      <c r="C1194" s="330"/>
      <c r="D1194" s="330"/>
      <c r="E1194" s="335"/>
    </row>
    <row r="1195" ht="36" customHeight="1" spans="1:5">
      <c r="A1195" s="456" t="s">
        <v>2199</v>
      </c>
      <c r="B1195" s="328" t="s">
        <v>2200</v>
      </c>
      <c r="C1195" s="330"/>
      <c r="D1195" s="330"/>
      <c r="E1195" s="335"/>
    </row>
    <row r="1196" ht="36" customHeight="1" spans="1:5">
      <c r="A1196" s="456" t="s">
        <v>2201</v>
      </c>
      <c r="B1196" s="328" t="s">
        <v>2202</v>
      </c>
      <c r="C1196" s="330"/>
      <c r="D1196" s="330"/>
      <c r="E1196" s="335"/>
    </row>
    <row r="1197" ht="36" customHeight="1" spans="1:5">
      <c r="A1197" s="456" t="s">
        <v>2203</v>
      </c>
      <c r="B1197" s="328" t="s">
        <v>2204</v>
      </c>
      <c r="C1197" s="330">
        <v>68</v>
      </c>
      <c r="D1197" s="330">
        <v>68</v>
      </c>
      <c r="E1197" s="335">
        <f>(D1197-C1197)/C1197</f>
        <v>0</v>
      </c>
    </row>
    <row r="1198" ht="36" customHeight="1" spans="1:5">
      <c r="A1198" s="456" t="s">
        <v>2205</v>
      </c>
      <c r="B1198" s="328" t="s">
        <v>2206</v>
      </c>
      <c r="C1198" s="330">
        <v>0</v>
      </c>
      <c r="D1198" s="330">
        <v>0</v>
      </c>
      <c r="E1198" s="335"/>
    </row>
    <row r="1199" ht="36" customHeight="1" spans="1:5">
      <c r="A1199" s="456" t="s">
        <v>2207</v>
      </c>
      <c r="B1199" s="328" t="s">
        <v>2208</v>
      </c>
      <c r="C1199" s="330">
        <v>0</v>
      </c>
      <c r="D1199" s="330">
        <v>0</v>
      </c>
      <c r="E1199" s="335"/>
    </row>
    <row r="1200" ht="36" customHeight="1" spans="1:5">
      <c r="A1200" s="456" t="s">
        <v>2209</v>
      </c>
      <c r="B1200" s="328" t="s">
        <v>2210</v>
      </c>
      <c r="C1200" s="330">
        <v>0</v>
      </c>
      <c r="D1200" s="330">
        <v>0</v>
      </c>
      <c r="E1200" s="335"/>
    </row>
    <row r="1201" ht="36" customHeight="1" spans="1:5">
      <c r="A1201" s="456" t="s">
        <v>2211</v>
      </c>
      <c r="B1201" s="328" t="s">
        <v>2212</v>
      </c>
      <c r="C1201" s="330">
        <v>0</v>
      </c>
      <c r="D1201" s="330">
        <v>0</v>
      </c>
      <c r="E1201" s="335"/>
    </row>
    <row r="1202" ht="36" customHeight="1" spans="1:5">
      <c r="A1202" s="456" t="s">
        <v>2213</v>
      </c>
      <c r="B1202" s="328" t="s">
        <v>2214</v>
      </c>
      <c r="C1202" s="330">
        <v>0</v>
      </c>
      <c r="D1202" s="330">
        <v>0</v>
      </c>
      <c r="E1202" s="335"/>
    </row>
    <row r="1203" ht="36" customHeight="1" spans="1:5">
      <c r="A1203" s="456" t="s">
        <v>2215</v>
      </c>
      <c r="B1203" s="328" t="s">
        <v>2216</v>
      </c>
      <c r="C1203" s="330">
        <v>0</v>
      </c>
      <c r="D1203" s="330">
        <v>0</v>
      </c>
      <c r="E1203" s="335"/>
    </row>
    <row r="1204" ht="36" customHeight="1" spans="1:5">
      <c r="A1204" s="455" t="s">
        <v>2217</v>
      </c>
      <c r="B1204" s="325" t="s">
        <v>2218</v>
      </c>
      <c r="C1204" s="334"/>
      <c r="D1204" s="334"/>
      <c r="E1204" s="335"/>
    </row>
    <row r="1205" ht="36" customHeight="1" spans="1:5">
      <c r="A1205" s="463">
        <v>2209999</v>
      </c>
      <c r="B1205" s="328" t="s">
        <v>2219</v>
      </c>
      <c r="C1205" s="330"/>
      <c r="D1205" s="330"/>
      <c r="E1205" s="335"/>
    </row>
    <row r="1206" ht="36" customHeight="1" spans="1:5">
      <c r="A1206" s="462" t="s">
        <v>2220</v>
      </c>
      <c r="B1206" s="460" t="s">
        <v>571</v>
      </c>
      <c r="C1206" s="461"/>
      <c r="D1206" s="461"/>
      <c r="E1206" s="335"/>
    </row>
    <row r="1207" ht="36" customHeight="1" spans="1:5">
      <c r="A1207" s="455" t="s">
        <v>151</v>
      </c>
      <c r="B1207" s="325" t="s">
        <v>152</v>
      </c>
      <c r="C1207" s="334">
        <f>C1208+C1219+C1223</f>
        <v>16421</v>
      </c>
      <c r="D1207" s="334">
        <f>D1208+D1219+D1223</f>
        <v>16239</v>
      </c>
      <c r="E1207" s="335">
        <f>(D1207-C1207)/C1207</f>
        <v>-0.011</v>
      </c>
    </row>
    <row r="1208" ht="36" customHeight="1" spans="1:5">
      <c r="A1208" s="455" t="s">
        <v>2221</v>
      </c>
      <c r="B1208" s="325" t="s">
        <v>2222</v>
      </c>
      <c r="C1208" s="334">
        <f>SUM(C1209:C1218)</f>
        <v>304</v>
      </c>
      <c r="D1208" s="334">
        <f>SUM(D1209:D1218)</f>
        <v>0</v>
      </c>
      <c r="E1208" s="335">
        <f>(D1208-C1208)/C1208</f>
        <v>-1</v>
      </c>
    </row>
    <row r="1209" ht="36" customHeight="1" spans="1:5">
      <c r="A1209" s="456" t="s">
        <v>2223</v>
      </c>
      <c r="B1209" s="328" t="s">
        <v>2224</v>
      </c>
      <c r="C1209" s="330">
        <v>5</v>
      </c>
      <c r="D1209" s="330">
        <v>0</v>
      </c>
      <c r="E1209" s="335">
        <f>(D1209-C1209)/C1209</f>
        <v>-1</v>
      </c>
    </row>
    <row r="1210" ht="36" customHeight="1" spans="1:5">
      <c r="A1210" s="456" t="s">
        <v>2225</v>
      </c>
      <c r="B1210" s="328" t="s">
        <v>2226</v>
      </c>
      <c r="C1210" s="330">
        <v>0</v>
      </c>
      <c r="D1210" s="330">
        <v>0</v>
      </c>
      <c r="E1210" s="335"/>
    </row>
    <row r="1211" ht="36" customHeight="1" spans="1:5">
      <c r="A1211" s="456" t="s">
        <v>2227</v>
      </c>
      <c r="B1211" s="328" t="s">
        <v>2228</v>
      </c>
      <c r="C1211" s="330">
        <v>0</v>
      </c>
      <c r="D1211" s="330">
        <v>0</v>
      </c>
      <c r="E1211" s="335"/>
    </row>
    <row r="1212" ht="36" customHeight="1" spans="1:5">
      <c r="A1212" s="456" t="s">
        <v>2229</v>
      </c>
      <c r="B1212" s="328" t="s">
        <v>2230</v>
      </c>
      <c r="C1212" s="330">
        <v>0</v>
      </c>
      <c r="D1212" s="330">
        <v>0</v>
      </c>
      <c r="E1212" s="335"/>
    </row>
    <row r="1213" ht="36" customHeight="1" spans="1:5">
      <c r="A1213" s="456" t="s">
        <v>2231</v>
      </c>
      <c r="B1213" s="328" t="s">
        <v>2232</v>
      </c>
      <c r="C1213" s="330"/>
      <c r="D1213" s="330"/>
      <c r="E1213" s="335"/>
    </row>
    <row r="1214" ht="36" customHeight="1" spans="1:5">
      <c r="A1214" s="456" t="s">
        <v>2233</v>
      </c>
      <c r="B1214" s="328" t="s">
        <v>2234</v>
      </c>
      <c r="C1214" s="330">
        <v>299</v>
      </c>
      <c r="D1214" s="330">
        <v>0</v>
      </c>
      <c r="E1214" s="335">
        <f>(D1214-C1214)/C1214</f>
        <v>-1</v>
      </c>
    </row>
    <row r="1215" ht="36" customHeight="1" spans="1:5">
      <c r="A1215" s="456" t="s">
        <v>2235</v>
      </c>
      <c r="B1215" s="328" t="s">
        <v>2236</v>
      </c>
      <c r="C1215" s="330">
        <v>0</v>
      </c>
      <c r="D1215" s="330">
        <v>0</v>
      </c>
      <c r="E1215" s="335"/>
    </row>
    <row r="1216" ht="36" customHeight="1" spans="1:5">
      <c r="A1216" s="456" t="s">
        <v>2237</v>
      </c>
      <c r="B1216" s="328" t="s">
        <v>2238</v>
      </c>
      <c r="C1216" s="330">
        <v>0</v>
      </c>
      <c r="D1216" s="330">
        <v>0</v>
      </c>
      <c r="E1216" s="335"/>
    </row>
    <row r="1217" ht="36" customHeight="1" spans="1:5">
      <c r="A1217" s="456" t="s">
        <v>2239</v>
      </c>
      <c r="B1217" s="328" t="s">
        <v>2240</v>
      </c>
      <c r="C1217" s="330">
        <v>0</v>
      </c>
      <c r="D1217" s="330">
        <v>0</v>
      </c>
      <c r="E1217" s="335"/>
    </row>
    <row r="1218" ht="36" customHeight="1" spans="1:5">
      <c r="A1218" s="456" t="s">
        <v>2241</v>
      </c>
      <c r="B1218" s="328" t="s">
        <v>2242</v>
      </c>
      <c r="C1218" s="330"/>
      <c r="D1218" s="330"/>
      <c r="E1218" s="335"/>
    </row>
    <row r="1219" ht="36" customHeight="1" spans="1:5">
      <c r="A1219" s="455" t="s">
        <v>2243</v>
      </c>
      <c r="B1219" s="325" t="s">
        <v>2244</v>
      </c>
      <c r="C1219" s="334">
        <f>SUM(C1220:C1222)</f>
        <v>16117</v>
      </c>
      <c r="D1219" s="334">
        <f>SUM(D1220:D1222)</f>
        <v>16239</v>
      </c>
      <c r="E1219" s="335">
        <f>(D1219-C1219)/C1219</f>
        <v>0.008</v>
      </c>
    </row>
    <row r="1220" ht="36" customHeight="1" spans="1:5">
      <c r="A1220" s="456" t="s">
        <v>2245</v>
      </c>
      <c r="B1220" s="328" t="s">
        <v>2246</v>
      </c>
      <c r="C1220" s="330">
        <v>16117</v>
      </c>
      <c r="D1220" s="330">
        <v>16239</v>
      </c>
      <c r="E1220" s="335">
        <f>(D1220-C1220)/C1220</f>
        <v>0.008</v>
      </c>
    </row>
    <row r="1221" ht="36" customHeight="1" spans="1:5">
      <c r="A1221" s="456" t="s">
        <v>2247</v>
      </c>
      <c r="B1221" s="328" t="s">
        <v>2248</v>
      </c>
      <c r="C1221" s="330">
        <v>0</v>
      </c>
      <c r="D1221" s="330">
        <v>0</v>
      </c>
      <c r="E1221" s="335"/>
    </row>
    <row r="1222" ht="36" customHeight="1" spans="1:5">
      <c r="A1222" s="456" t="s">
        <v>2249</v>
      </c>
      <c r="B1222" s="328" t="s">
        <v>2250</v>
      </c>
      <c r="C1222" s="330"/>
      <c r="D1222" s="330"/>
      <c r="E1222" s="335"/>
    </row>
    <row r="1223" ht="36" customHeight="1" spans="1:5">
      <c r="A1223" s="455" t="s">
        <v>2251</v>
      </c>
      <c r="B1223" s="325" t="s">
        <v>2252</v>
      </c>
      <c r="C1223" s="334"/>
      <c r="D1223" s="334"/>
      <c r="E1223" s="335"/>
    </row>
    <row r="1224" ht="36" customHeight="1" spans="1:5">
      <c r="A1224" s="456" t="s">
        <v>2253</v>
      </c>
      <c r="B1224" s="328" t="s">
        <v>2254</v>
      </c>
      <c r="C1224" s="330">
        <v>0</v>
      </c>
      <c r="D1224" s="330">
        <v>0</v>
      </c>
      <c r="E1224" s="335"/>
    </row>
    <row r="1225" ht="36" customHeight="1" spans="1:5">
      <c r="A1225" s="456" t="s">
        <v>2255</v>
      </c>
      <c r="B1225" s="328" t="s">
        <v>2256</v>
      </c>
      <c r="C1225" s="330"/>
      <c r="D1225" s="330"/>
      <c r="E1225" s="335"/>
    </row>
    <row r="1226" ht="36" customHeight="1" spans="1:5">
      <c r="A1226" s="456" t="s">
        <v>2257</v>
      </c>
      <c r="B1226" s="328" t="s">
        <v>2258</v>
      </c>
      <c r="C1226" s="330">
        <v>0</v>
      </c>
      <c r="D1226" s="330">
        <v>0</v>
      </c>
      <c r="E1226" s="335"/>
    </row>
    <row r="1227" ht="36" customHeight="1" spans="1:5">
      <c r="A1227" s="459" t="s">
        <v>2259</v>
      </c>
      <c r="B1227" s="460" t="s">
        <v>571</v>
      </c>
      <c r="C1227" s="461"/>
      <c r="D1227" s="461"/>
      <c r="E1227" s="335"/>
    </row>
    <row r="1228" ht="36" customHeight="1" spans="1:5">
      <c r="A1228" s="455" t="s">
        <v>153</v>
      </c>
      <c r="B1228" s="325" t="s">
        <v>154</v>
      </c>
      <c r="C1228" s="334">
        <f>C1229+C1267+C1273</f>
        <v>1780</v>
      </c>
      <c r="D1228" s="334">
        <f>D1229+D1267+D1273</f>
        <v>1676</v>
      </c>
      <c r="E1228" s="335">
        <f>(D1228-C1228)/C1228</f>
        <v>-0.058</v>
      </c>
    </row>
    <row r="1229" ht="36" customHeight="1" spans="1:5">
      <c r="A1229" s="455" t="s">
        <v>2260</v>
      </c>
      <c r="B1229" s="325" t="s">
        <v>2261</v>
      </c>
      <c r="C1229" s="334">
        <f>SUM(C1230:C1246)</f>
        <v>107</v>
      </c>
      <c r="D1229" s="334">
        <f>SUM(D1230:D1246)</f>
        <v>107</v>
      </c>
      <c r="E1229" s="335">
        <f>(D1229-C1229)/C1229</f>
        <v>0</v>
      </c>
    </row>
    <row r="1230" ht="36" customHeight="1" spans="1:5">
      <c r="A1230" s="456" t="s">
        <v>2262</v>
      </c>
      <c r="B1230" s="328" t="s">
        <v>183</v>
      </c>
      <c r="C1230" s="330"/>
      <c r="D1230" s="330"/>
      <c r="E1230" s="335"/>
    </row>
    <row r="1231" ht="36" customHeight="1" spans="1:5">
      <c r="A1231" s="456" t="s">
        <v>2263</v>
      </c>
      <c r="B1231" s="328" t="s">
        <v>185</v>
      </c>
      <c r="C1231" s="330">
        <v>0</v>
      </c>
      <c r="D1231" s="330">
        <v>0</v>
      </c>
      <c r="E1231" s="335"/>
    </row>
    <row r="1232" ht="36" customHeight="1" spans="1:5">
      <c r="A1232" s="456" t="s">
        <v>2264</v>
      </c>
      <c r="B1232" s="328" t="s">
        <v>187</v>
      </c>
      <c r="C1232" s="330"/>
      <c r="D1232" s="330"/>
      <c r="E1232" s="335"/>
    </row>
    <row r="1233" ht="36" customHeight="1" spans="1:5">
      <c r="A1233" s="456" t="s">
        <v>2265</v>
      </c>
      <c r="B1233" s="328" t="s">
        <v>2266</v>
      </c>
      <c r="C1233" s="330">
        <v>0</v>
      </c>
      <c r="D1233" s="330">
        <v>0</v>
      </c>
      <c r="E1233" s="335"/>
    </row>
    <row r="1234" ht="36" customHeight="1" spans="1:5">
      <c r="A1234" s="456" t="s">
        <v>2267</v>
      </c>
      <c r="B1234" s="328" t="s">
        <v>2268</v>
      </c>
      <c r="C1234" s="330">
        <v>0</v>
      </c>
      <c r="D1234" s="330">
        <v>0</v>
      </c>
      <c r="E1234" s="335"/>
    </row>
    <row r="1235" ht="36" customHeight="1" spans="1:5">
      <c r="A1235" s="456" t="s">
        <v>2269</v>
      </c>
      <c r="B1235" s="328" t="s">
        <v>2270</v>
      </c>
      <c r="C1235" s="330">
        <v>7</v>
      </c>
      <c r="D1235" s="330">
        <v>7</v>
      </c>
      <c r="E1235" s="335">
        <f>(D1235-C1235)/C1235</f>
        <v>0</v>
      </c>
    </row>
    <row r="1236" ht="36" customHeight="1" spans="1:5">
      <c r="A1236" s="456" t="s">
        <v>2271</v>
      </c>
      <c r="B1236" s="328" t="s">
        <v>2272</v>
      </c>
      <c r="C1236" s="330">
        <v>0</v>
      </c>
      <c r="D1236" s="330">
        <v>0</v>
      </c>
      <c r="E1236" s="335"/>
    </row>
    <row r="1237" ht="36" customHeight="1" spans="1:5">
      <c r="A1237" s="456" t="s">
        <v>2273</v>
      </c>
      <c r="B1237" s="328" t="s">
        <v>2274</v>
      </c>
      <c r="C1237" s="330"/>
      <c r="D1237" s="330"/>
      <c r="E1237" s="335"/>
    </row>
    <row r="1238" ht="36" customHeight="1" spans="1:5">
      <c r="A1238" s="456" t="s">
        <v>2275</v>
      </c>
      <c r="B1238" s="328" t="s">
        <v>2276</v>
      </c>
      <c r="C1238" s="330">
        <v>0</v>
      </c>
      <c r="D1238" s="330">
        <v>0</v>
      </c>
      <c r="E1238" s="335"/>
    </row>
    <row r="1239" ht="36" customHeight="1" spans="1:5">
      <c r="A1239" s="456" t="s">
        <v>2277</v>
      </c>
      <c r="B1239" s="328" t="s">
        <v>2278</v>
      </c>
      <c r="C1239" s="330">
        <v>0</v>
      </c>
      <c r="D1239" s="330">
        <v>0</v>
      </c>
      <c r="E1239" s="335"/>
    </row>
    <row r="1240" ht="36" customHeight="1" spans="1:5">
      <c r="A1240" s="456" t="s">
        <v>2279</v>
      </c>
      <c r="B1240" s="328" t="s">
        <v>2280</v>
      </c>
      <c r="C1240" s="330">
        <v>100</v>
      </c>
      <c r="D1240" s="330">
        <v>100</v>
      </c>
      <c r="E1240" s="335">
        <f>(D1240-C1240)/C1240</f>
        <v>0</v>
      </c>
    </row>
    <row r="1241" ht="36" customHeight="1" spans="1:5">
      <c r="A1241" s="456" t="s">
        <v>2281</v>
      </c>
      <c r="B1241" s="328" t="s">
        <v>2282</v>
      </c>
      <c r="C1241" s="330">
        <v>0</v>
      </c>
      <c r="D1241" s="330">
        <v>0</v>
      </c>
      <c r="E1241" s="335"/>
    </row>
    <row r="1242" ht="36" customHeight="1" spans="1:5">
      <c r="A1242" s="458">
        <v>2220119</v>
      </c>
      <c r="B1242" s="470" t="s">
        <v>2283</v>
      </c>
      <c r="C1242" s="330">
        <v>0</v>
      </c>
      <c r="D1242" s="330">
        <v>0</v>
      </c>
      <c r="E1242" s="335"/>
    </row>
    <row r="1243" ht="36" customHeight="1" spans="1:5">
      <c r="A1243" s="458">
        <v>2220120</v>
      </c>
      <c r="B1243" s="470" t="s">
        <v>2284</v>
      </c>
      <c r="C1243" s="330">
        <v>0</v>
      </c>
      <c r="D1243" s="330">
        <v>0</v>
      </c>
      <c r="E1243" s="335"/>
    </row>
    <row r="1244" ht="36" customHeight="1" spans="1:5">
      <c r="A1244" s="458">
        <v>2220121</v>
      </c>
      <c r="B1244" s="470" t="s">
        <v>2285</v>
      </c>
      <c r="C1244" s="330"/>
      <c r="D1244" s="330"/>
      <c r="E1244" s="335"/>
    </row>
    <row r="1245" ht="36" customHeight="1" spans="1:5">
      <c r="A1245" s="456" t="s">
        <v>2286</v>
      </c>
      <c r="B1245" s="328" t="s">
        <v>201</v>
      </c>
      <c r="C1245" s="330"/>
      <c r="D1245" s="330"/>
      <c r="E1245" s="335"/>
    </row>
    <row r="1246" ht="36" customHeight="1" spans="1:5">
      <c r="A1246" s="456" t="s">
        <v>2287</v>
      </c>
      <c r="B1246" s="328" t="s">
        <v>2288</v>
      </c>
      <c r="C1246" s="330"/>
      <c r="D1246" s="330"/>
      <c r="E1246" s="335"/>
    </row>
    <row r="1247" ht="36" customHeight="1" spans="1:5">
      <c r="A1247" s="455" t="s">
        <v>2289</v>
      </c>
      <c r="B1247" s="325" t="s">
        <v>2290</v>
      </c>
      <c r="C1247" s="334"/>
      <c r="D1247" s="334"/>
      <c r="E1247" s="335"/>
    </row>
    <row r="1248" ht="36" customHeight="1" spans="1:5">
      <c r="A1248" s="456" t="s">
        <v>2291</v>
      </c>
      <c r="B1248" s="328" t="s">
        <v>183</v>
      </c>
      <c r="C1248" s="330">
        <v>0</v>
      </c>
      <c r="D1248" s="330">
        <v>0</v>
      </c>
      <c r="E1248" s="335"/>
    </row>
    <row r="1249" ht="36" customHeight="1" spans="1:5">
      <c r="A1249" s="456" t="s">
        <v>2292</v>
      </c>
      <c r="B1249" s="328" t="s">
        <v>185</v>
      </c>
      <c r="C1249" s="330">
        <v>0</v>
      </c>
      <c r="D1249" s="330">
        <v>0</v>
      </c>
      <c r="E1249" s="335"/>
    </row>
    <row r="1250" ht="36" customHeight="1" spans="1:5">
      <c r="A1250" s="456" t="s">
        <v>2293</v>
      </c>
      <c r="B1250" s="328" t="s">
        <v>187</v>
      </c>
      <c r="C1250" s="330">
        <v>0</v>
      </c>
      <c r="D1250" s="330">
        <v>0</v>
      </c>
      <c r="E1250" s="335"/>
    </row>
    <row r="1251" ht="36" customHeight="1" spans="1:5">
      <c r="A1251" s="456" t="s">
        <v>2294</v>
      </c>
      <c r="B1251" s="328" t="s">
        <v>2295</v>
      </c>
      <c r="C1251" s="330">
        <v>0</v>
      </c>
      <c r="D1251" s="330">
        <v>0</v>
      </c>
      <c r="E1251" s="335"/>
    </row>
    <row r="1252" ht="36" customHeight="1" spans="1:5">
      <c r="A1252" s="456" t="s">
        <v>2296</v>
      </c>
      <c r="B1252" s="328" t="s">
        <v>2297</v>
      </c>
      <c r="C1252" s="330">
        <v>0</v>
      </c>
      <c r="D1252" s="330">
        <v>0</v>
      </c>
      <c r="E1252" s="335"/>
    </row>
    <row r="1253" ht="36" customHeight="1" spans="1:5">
      <c r="A1253" s="456" t="s">
        <v>2298</v>
      </c>
      <c r="B1253" s="328" t="s">
        <v>2299</v>
      </c>
      <c r="C1253" s="330">
        <v>0</v>
      </c>
      <c r="D1253" s="330">
        <v>0</v>
      </c>
      <c r="E1253" s="335"/>
    </row>
    <row r="1254" ht="36" customHeight="1" spans="1:5">
      <c r="A1254" s="456" t="s">
        <v>2300</v>
      </c>
      <c r="B1254" s="328" t="s">
        <v>2301</v>
      </c>
      <c r="C1254" s="330">
        <v>0</v>
      </c>
      <c r="D1254" s="330">
        <v>0</v>
      </c>
      <c r="E1254" s="335"/>
    </row>
    <row r="1255" ht="36" customHeight="1" spans="1:5">
      <c r="A1255" s="456" t="s">
        <v>2302</v>
      </c>
      <c r="B1255" s="328" t="s">
        <v>2303</v>
      </c>
      <c r="C1255" s="330">
        <v>0</v>
      </c>
      <c r="D1255" s="330">
        <v>0</v>
      </c>
      <c r="E1255" s="335"/>
    </row>
    <row r="1256" ht="36" customHeight="1" spans="1:5">
      <c r="A1256" s="456" t="s">
        <v>2304</v>
      </c>
      <c r="B1256" s="328" t="s">
        <v>2305</v>
      </c>
      <c r="C1256" s="330">
        <v>0</v>
      </c>
      <c r="D1256" s="330">
        <v>0</v>
      </c>
      <c r="E1256" s="335"/>
    </row>
    <row r="1257" ht="36" customHeight="1" spans="1:5">
      <c r="A1257" s="456" t="s">
        <v>2306</v>
      </c>
      <c r="B1257" s="328" t="s">
        <v>2307</v>
      </c>
      <c r="C1257" s="330">
        <v>0</v>
      </c>
      <c r="D1257" s="330">
        <v>0</v>
      </c>
      <c r="E1257" s="335"/>
    </row>
    <row r="1258" ht="36" customHeight="1" spans="1:5">
      <c r="A1258" s="456" t="s">
        <v>2308</v>
      </c>
      <c r="B1258" s="328" t="s">
        <v>2309</v>
      </c>
      <c r="C1258" s="330">
        <v>0</v>
      </c>
      <c r="D1258" s="330">
        <v>0</v>
      </c>
      <c r="E1258" s="335"/>
    </row>
    <row r="1259" ht="36" customHeight="1" spans="1:5">
      <c r="A1259" s="456" t="s">
        <v>2310</v>
      </c>
      <c r="B1259" s="328" t="s">
        <v>201</v>
      </c>
      <c r="C1259" s="330"/>
      <c r="D1259" s="330"/>
      <c r="E1259" s="335"/>
    </row>
    <row r="1260" ht="36" customHeight="1" spans="1:5">
      <c r="A1260" s="456" t="s">
        <v>2311</v>
      </c>
      <c r="B1260" s="328" t="s">
        <v>2312</v>
      </c>
      <c r="C1260" s="330"/>
      <c r="D1260" s="330"/>
      <c r="E1260" s="335"/>
    </row>
    <row r="1261" ht="36" customHeight="1" spans="1:5">
      <c r="A1261" s="455" t="s">
        <v>2313</v>
      </c>
      <c r="B1261" s="325" t="s">
        <v>2314</v>
      </c>
      <c r="C1261" s="334">
        <f>SUM(C1262:C1266)</f>
        <v>0</v>
      </c>
      <c r="D1261" s="334">
        <f>SUM(D1262:D1266)</f>
        <v>0</v>
      </c>
      <c r="E1261" s="335"/>
    </row>
    <row r="1262" ht="36" customHeight="1" spans="1:5">
      <c r="A1262" s="456" t="s">
        <v>2315</v>
      </c>
      <c r="B1262" s="328" t="s">
        <v>2316</v>
      </c>
      <c r="C1262" s="330">
        <v>0</v>
      </c>
      <c r="D1262" s="330">
        <v>0</v>
      </c>
      <c r="E1262" s="335"/>
    </row>
    <row r="1263" ht="36" customHeight="1" spans="1:5">
      <c r="A1263" s="456" t="s">
        <v>2317</v>
      </c>
      <c r="B1263" s="328" t="s">
        <v>2318</v>
      </c>
      <c r="C1263" s="330">
        <v>0</v>
      </c>
      <c r="D1263" s="330">
        <v>0</v>
      </c>
      <c r="E1263" s="335"/>
    </row>
    <row r="1264" ht="36" customHeight="1" spans="1:5">
      <c r="A1264" s="456" t="s">
        <v>2319</v>
      </c>
      <c r="B1264" s="328" t="s">
        <v>2320</v>
      </c>
      <c r="C1264" s="330">
        <v>0</v>
      </c>
      <c r="D1264" s="330">
        <v>0</v>
      </c>
      <c r="E1264" s="335"/>
    </row>
    <row r="1265" ht="36" customHeight="1" spans="1:5">
      <c r="A1265" s="458">
        <v>2220305</v>
      </c>
      <c r="B1265" s="470" t="s">
        <v>2321</v>
      </c>
      <c r="C1265" s="330">
        <v>0</v>
      </c>
      <c r="D1265" s="330">
        <v>0</v>
      </c>
      <c r="E1265" s="335"/>
    </row>
    <row r="1266" ht="36" customHeight="1" spans="1:5">
      <c r="A1266" s="456" t="s">
        <v>2322</v>
      </c>
      <c r="B1266" s="328" t="s">
        <v>2323</v>
      </c>
      <c r="C1266" s="330">
        <v>0</v>
      </c>
      <c r="D1266" s="330">
        <v>0</v>
      </c>
      <c r="E1266" s="335"/>
    </row>
    <row r="1267" ht="36" customHeight="1" spans="1:5">
      <c r="A1267" s="455" t="s">
        <v>2324</v>
      </c>
      <c r="B1267" s="325" t="s">
        <v>2325</v>
      </c>
      <c r="C1267" s="334">
        <f>SUM(C1268:C1272)</f>
        <v>1673</v>
      </c>
      <c r="D1267" s="334">
        <f>SUM(D1268:D1272)</f>
        <v>1569</v>
      </c>
      <c r="E1267" s="335">
        <f>(D1267-C1267)/C1267</f>
        <v>-0.062</v>
      </c>
    </row>
    <row r="1268" ht="36" customHeight="1" spans="1:5">
      <c r="A1268" s="456" t="s">
        <v>2326</v>
      </c>
      <c r="B1268" s="328" t="s">
        <v>2327</v>
      </c>
      <c r="C1268" s="330">
        <v>1673</v>
      </c>
      <c r="D1268" s="330">
        <v>1569</v>
      </c>
      <c r="E1268" s="335">
        <f>(D1268-C1268)/C1268</f>
        <v>-0.062</v>
      </c>
    </row>
    <row r="1269" ht="36" customHeight="1" spans="1:5">
      <c r="A1269" s="456" t="s">
        <v>2328</v>
      </c>
      <c r="B1269" s="328" t="s">
        <v>2329</v>
      </c>
      <c r="C1269" s="330">
        <v>0</v>
      </c>
      <c r="D1269" s="330">
        <v>0</v>
      </c>
      <c r="E1269" s="335"/>
    </row>
    <row r="1270" ht="36" customHeight="1" spans="1:5">
      <c r="A1270" s="456" t="s">
        <v>2330</v>
      </c>
      <c r="B1270" s="328" t="s">
        <v>2331</v>
      </c>
      <c r="C1270" s="330">
        <v>0</v>
      </c>
      <c r="D1270" s="330">
        <v>0</v>
      </c>
      <c r="E1270" s="335"/>
    </row>
    <row r="1271" ht="36" customHeight="1" spans="1:5">
      <c r="A1271" s="456" t="s">
        <v>2332</v>
      </c>
      <c r="B1271" s="328" t="s">
        <v>2333</v>
      </c>
      <c r="C1271" s="330">
        <v>0</v>
      </c>
      <c r="D1271" s="330">
        <v>0</v>
      </c>
      <c r="E1271" s="335"/>
    </row>
    <row r="1272" ht="36" customHeight="1" spans="1:5">
      <c r="A1272" s="456" t="s">
        <v>2334</v>
      </c>
      <c r="B1272" s="328" t="s">
        <v>2335</v>
      </c>
      <c r="C1272" s="330">
        <v>0</v>
      </c>
      <c r="D1272" s="330">
        <v>0</v>
      </c>
      <c r="E1272" s="335"/>
    </row>
    <row r="1273" ht="36" customHeight="1" spans="1:5">
      <c r="A1273" s="455" t="s">
        <v>2336</v>
      </c>
      <c r="B1273" s="325" t="s">
        <v>2337</v>
      </c>
      <c r="C1273" s="334"/>
      <c r="D1273" s="334"/>
      <c r="E1273" s="335"/>
    </row>
    <row r="1274" ht="36" customHeight="1" spans="1:5">
      <c r="A1274" s="456" t="s">
        <v>2338</v>
      </c>
      <c r="B1274" s="328" t="s">
        <v>2339</v>
      </c>
      <c r="C1274" s="330">
        <v>0</v>
      </c>
      <c r="D1274" s="330">
        <v>0</v>
      </c>
      <c r="E1274" s="335"/>
    </row>
    <row r="1275" ht="36" customHeight="1" spans="1:5">
      <c r="A1275" s="456" t="s">
        <v>2340</v>
      </c>
      <c r="B1275" s="328" t="s">
        <v>2341</v>
      </c>
      <c r="C1275" s="330">
        <v>0</v>
      </c>
      <c r="D1275" s="330">
        <v>0</v>
      </c>
      <c r="E1275" s="335"/>
    </row>
    <row r="1276" ht="36" customHeight="1" spans="1:5">
      <c r="A1276" s="456" t="s">
        <v>2342</v>
      </c>
      <c r="B1276" s="328" t="s">
        <v>2343</v>
      </c>
      <c r="C1276" s="330">
        <v>0</v>
      </c>
      <c r="D1276" s="330">
        <v>0</v>
      </c>
      <c r="E1276" s="335"/>
    </row>
    <row r="1277" ht="36" customHeight="1" spans="1:5">
      <c r="A1277" s="456" t="s">
        <v>2344</v>
      </c>
      <c r="B1277" s="328" t="s">
        <v>2345</v>
      </c>
      <c r="C1277" s="330">
        <v>0</v>
      </c>
      <c r="D1277" s="330">
        <v>0</v>
      </c>
      <c r="E1277" s="335"/>
    </row>
    <row r="1278" ht="36" customHeight="1" spans="1:5">
      <c r="A1278" s="456" t="s">
        <v>2346</v>
      </c>
      <c r="B1278" s="328" t="s">
        <v>2347</v>
      </c>
      <c r="C1278" s="330">
        <v>0</v>
      </c>
      <c r="D1278" s="330">
        <v>0</v>
      </c>
      <c r="E1278" s="335"/>
    </row>
    <row r="1279" ht="36" customHeight="1" spans="1:5">
      <c r="A1279" s="456" t="s">
        <v>2348</v>
      </c>
      <c r="B1279" s="328" t="s">
        <v>2349</v>
      </c>
      <c r="C1279" s="330">
        <v>0</v>
      </c>
      <c r="D1279" s="330">
        <v>0</v>
      </c>
      <c r="E1279" s="335"/>
    </row>
    <row r="1280" ht="36" customHeight="1" spans="1:5">
      <c r="A1280" s="456" t="s">
        <v>2350</v>
      </c>
      <c r="B1280" s="328" t="s">
        <v>2351</v>
      </c>
      <c r="C1280" s="330">
        <v>0</v>
      </c>
      <c r="D1280" s="330">
        <v>0</v>
      </c>
      <c r="E1280" s="335"/>
    </row>
    <row r="1281" ht="36" customHeight="1" spans="1:5">
      <c r="A1281" s="456" t="s">
        <v>2352</v>
      </c>
      <c r="B1281" s="328" t="s">
        <v>2353</v>
      </c>
      <c r="C1281" s="330"/>
      <c r="D1281" s="330"/>
      <c r="E1281" s="335"/>
    </row>
    <row r="1282" ht="36" customHeight="1" spans="1:5">
      <c r="A1282" s="456" t="s">
        <v>2354</v>
      </c>
      <c r="B1282" s="328" t="s">
        <v>2355</v>
      </c>
      <c r="C1282" s="330"/>
      <c r="D1282" s="330"/>
      <c r="E1282" s="335"/>
    </row>
    <row r="1283" ht="36" customHeight="1" spans="1:5">
      <c r="A1283" s="456" t="s">
        <v>2356</v>
      </c>
      <c r="B1283" s="328" t="s">
        <v>2357</v>
      </c>
      <c r="C1283" s="330">
        <v>0</v>
      </c>
      <c r="D1283" s="330">
        <v>0</v>
      </c>
      <c r="E1283" s="335"/>
    </row>
    <row r="1284" ht="36" customHeight="1" spans="1:5">
      <c r="A1284" s="463">
        <v>2220511</v>
      </c>
      <c r="B1284" s="328" t="s">
        <v>2358</v>
      </c>
      <c r="C1284" s="330">
        <v>0</v>
      </c>
      <c r="D1284" s="330">
        <v>0</v>
      </c>
      <c r="E1284" s="335"/>
    </row>
    <row r="1285" ht="36" customHeight="1" spans="1:5">
      <c r="A1285" s="456" t="s">
        <v>2359</v>
      </c>
      <c r="B1285" s="328" t="s">
        <v>2360</v>
      </c>
      <c r="C1285" s="330">
        <v>0</v>
      </c>
      <c r="D1285" s="330">
        <v>0</v>
      </c>
      <c r="E1285" s="335"/>
    </row>
    <row r="1286" ht="36" customHeight="1" spans="1:5">
      <c r="A1286" s="455" t="s">
        <v>2361</v>
      </c>
      <c r="B1286" s="460" t="s">
        <v>571</v>
      </c>
      <c r="C1286" s="471"/>
      <c r="D1286" s="471"/>
      <c r="E1286" s="335"/>
    </row>
    <row r="1287" ht="36" customHeight="1" spans="1:5">
      <c r="A1287" s="455" t="s">
        <v>155</v>
      </c>
      <c r="B1287" s="325" t="s">
        <v>156</v>
      </c>
      <c r="C1287" s="334">
        <f>C1288+C1300+C1306+C1312+C1320+C1333+C1337+C1343</f>
        <v>3391</v>
      </c>
      <c r="D1287" s="334">
        <f>D1288+D1300+D1306+D1312+D1320+D1333+D1337+D1343</f>
        <v>3512</v>
      </c>
      <c r="E1287" s="335">
        <f>(D1287-C1287)/C1287</f>
        <v>0.036</v>
      </c>
    </row>
    <row r="1288" ht="36" customHeight="1" spans="1:5">
      <c r="A1288" s="455" t="s">
        <v>2362</v>
      </c>
      <c r="B1288" s="325" t="s">
        <v>2363</v>
      </c>
      <c r="C1288" s="334">
        <f>SUM(C1289:C1299)</f>
        <v>576</v>
      </c>
      <c r="D1288" s="334">
        <f>SUM(D1289:D1299)</f>
        <v>613</v>
      </c>
      <c r="E1288" s="335">
        <f>(D1288-C1288)/C1288</f>
        <v>0.064</v>
      </c>
    </row>
    <row r="1289" ht="36" customHeight="1" spans="1:5">
      <c r="A1289" s="456" t="s">
        <v>2364</v>
      </c>
      <c r="B1289" s="328" t="s">
        <v>183</v>
      </c>
      <c r="C1289" s="330">
        <v>344</v>
      </c>
      <c r="D1289" s="330">
        <v>394</v>
      </c>
      <c r="E1289" s="335">
        <f>(D1289-C1289)/C1289</f>
        <v>0.145</v>
      </c>
    </row>
    <row r="1290" ht="36" customHeight="1" spans="1:5">
      <c r="A1290" s="456" t="s">
        <v>2365</v>
      </c>
      <c r="B1290" s="328" t="s">
        <v>185</v>
      </c>
      <c r="C1290" s="330">
        <v>126</v>
      </c>
      <c r="D1290" s="330">
        <v>2</v>
      </c>
      <c r="E1290" s="335">
        <f>(D1290-C1290)/C1290</f>
        <v>-0.984</v>
      </c>
    </row>
    <row r="1291" ht="36" customHeight="1" spans="1:5">
      <c r="A1291" s="456" t="s">
        <v>2366</v>
      </c>
      <c r="B1291" s="328" t="s">
        <v>187</v>
      </c>
      <c r="C1291" s="330">
        <v>0</v>
      </c>
      <c r="D1291" s="330">
        <v>0</v>
      </c>
      <c r="E1291" s="335"/>
    </row>
    <row r="1292" ht="36" customHeight="1" spans="1:5">
      <c r="A1292" s="456" t="s">
        <v>2367</v>
      </c>
      <c r="B1292" s="328" t="s">
        <v>2368</v>
      </c>
      <c r="C1292" s="330">
        <v>20</v>
      </c>
      <c r="D1292" s="330">
        <v>0</v>
      </c>
      <c r="E1292" s="335">
        <f>(D1292-C1292)/C1292</f>
        <v>-1</v>
      </c>
    </row>
    <row r="1293" ht="36" customHeight="1" spans="1:5">
      <c r="A1293" s="456" t="s">
        <v>2369</v>
      </c>
      <c r="B1293" s="328" t="s">
        <v>2370</v>
      </c>
      <c r="C1293" s="330">
        <v>0</v>
      </c>
      <c r="D1293" s="330">
        <v>0</v>
      </c>
      <c r="E1293" s="335"/>
    </row>
    <row r="1294" ht="36" customHeight="1" spans="1:5">
      <c r="A1294" s="456" t="s">
        <v>2371</v>
      </c>
      <c r="B1294" s="328" t="s">
        <v>2372</v>
      </c>
      <c r="C1294" s="330">
        <v>86</v>
      </c>
      <c r="D1294" s="330">
        <v>217</v>
      </c>
      <c r="E1294" s="335">
        <f>(D1294-C1294)/C1294</f>
        <v>1.523</v>
      </c>
    </row>
    <row r="1295" ht="36" customHeight="1" spans="1:5">
      <c r="A1295" s="456" t="s">
        <v>2373</v>
      </c>
      <c r="B1295" s="328" t="s">
        <v>2374</v>
      </c>
      <c r="C1295" s="330">
        <v>0</v>
      </c>
      <c r="D1295" s="330">
        <v>0</v>
      </c>
      <c r="E1295" s="335"/>
    </row>
    <row r="1296" ht="36" customHeight="1" spans="1:5">
      <c r="A1296" s="456" t="s">
        <v>2375</v>
      </c>
      <c r="B1296" s="328" t="s">
        <v>2376</v>
      </c>
      <c r="C1296" s="330">
        <v>0</v>
      </c>
      <c r="D1296" s="330">
        <v>0</v>
      </c>
      <c r="E1296" s="335"/>
    </row>
    <row r="1297" ht="36" customHeight="1" spans="1:5">
      <c r="A1297" s="456" t="s">
        <v>2377</v>
      </c>
      <c r="B1297" s="328" t="s">
        <v>2378</v>
      </c>
      <c r="C1297" s="330"/>
      <c r="D1297" s="330"/>
      <c r="E1297" s="335"/>
    </row>
    <row r="1298" ht="36" customHeight="1" spans="1:5">
      <c r="A1298" s="456" t="s">
        <v>2379</v>
      </c>
      <c r="B1298" s="328" t="s">
        <v>201</v>
      </c>
      <c r="C1298" s="330"/>
      <c r="D1298" s="330"/>
      <c r="E1298" s="335"/>
    </row>
    <row r="1299" ht="36" customHeight="1" spans="1:5">
      <c r="A1299" s="456" t="s">
        <v>2380</v>
      </c>
      <c r="B1299" s="328" t="s">
        <v>2381</v>
      </c>
      <c r="C1299" s="330">
        <v>0</v>
      </c>
      <c r="D1299" s="330">
        <v>0</v>
      </c>
      <c r="E1299" s="335"/>
    </row>
    <row r="1300" ht="36" customHeight="1" spans="1:5">
      <c r="A1300" s="455" t="s">
        <v>2382</v>
      </c>
      <c r="B1300" s="325" t="s">
        <v>2383</v>
      </c>
      <c r="C1300" s="334">
        <f>SUM(C1301:C1305)</f>
        <v>2795</v>
      </c>
      <c r="D1300" s="334">
        <f>SUM(D1301:D1305)</f>
        <v>2869</v>
      </c>
      <c r="E1300" s="335">
        <f>(D1300-C1300)/C1300</f>
        <v>0.026</v>
      </c>
    </row>
    <row r="1301" ht="36" customHeight="1" spans="1:5">
      <c r="A1301" s="456" t="s">
        <v>2384</v>
      </c>
      <c r="B1301" s="328" t="s">
        <v>183</v>
      </c>
      <c r="C1301" s="330">
        <v>1441</v>
      </c>
      <c r="D1301" s="330">
        <v>1231</v>
      </c>
      <c r="E1301" s="335">
        <f>(D1301-C1301)/C1301</f>
        <v>-0.146</v>
      </c>
    </row>
    <row r="1302" ht="36" customHeight="1" spans="1:5">
      <c r="A1302" s="456" t="s">
        <v>2385</v>
      </c>
      <c r="B1302" s="328" t="s">
        <v>185</v>
      </c>
      <c r="C1302" s="330">
        <v>0</v>
      </c>
      <c r="D1302" s="330">
        <v>0</v>
      </c>
      <c r="E1302" s="335"/>
    </row>
    <row r="1303" ht="36" customHeight="1" spans="1:5">
      <c r="A1303" s="456" t="s">
        <v>2386</v>
      </c>
      <c r="B1303" s="328" t="s">
        <v>187</v>
      </c>
      <c r="C1303" s="330">
        <v>0</v>
      </c>
      <c r="D1303" s="330">
        <v>0</v>
      </c>
      <c r="E1303" s="335"/>
    </row>
    <row r="1304" ht="36" customHeight="1" spans="1:5">
      <c r="A1304" s="456" t="s">
        <v>2387</v>
      </c>
      <c r="B1304" s="328" t="s">
        <v>2388</v>
      </c>
      <c r="C1304" s="330">
        <v>1354</v>
      </c>
      <c r="D1304" s="330">
        <v>1638</v>
      </c>
      <c r="E1304" s="335">
        <f>(D1304-C1304)/C1304</f>
        <v>0.21</v>
      </c>
    </row>
    <row r="1305" ht="36" customHeight="1" spans="1:5">
      <c r="A1305" s="456" t="s">
        <v>2389</v>
      </c>
      <c r="B1305" s="328" t="s">
        <v>2390</v>
      </c>
      <c r="C1305" s="330">
        <v>0</v>
      </c>
      <c r="D1305" s="330">
        <v>0</v>
      </c>
      <c r="E1305" s="335"/>
    </row>
    <row r="1306" ht="36" customHeight="1" spans="1:5">
      <c r="A1306" s="455" t="s">
        <v>2391</v>
      </c>
      <c r="B1306" s="325" t="s">
        <v>2392</v>
      </c>
      <c r="C1306" s="334"/>
      <c r="D1306" s="334"/>
      <c r="E1306" s="335"/>
    </row>
    <row r="1307" ht="36" customHeight="1" spans="1:5">
      <c r="A1307" s="456" t="s">
        <v>2393</v>
      </c>
      <c r="B1307" s="328" t="s">
        <v>183</v>
      </c>
      <c r="C1307" s="330"/>
      <c r="D1307" s="330"/>
      <c r="E1307" s="335"/>
    </row>
    <row r="1308" ht="36" customHeight="1" spans="1:5">
      <c r="A1308" s="456" t="s">
        <v>2394</v>
      </c>
      <c r="B1308" s="328" t="s">
        <v>185</v>
      </c>
      <c r="C1308" s="330">
        <v>0</v>
      </c>
      <c r="D1308" s="330">
        <v>0</v>
      </c>
      <c r="E1308" s="335"/>
    </row>
    <row r="1309" ht="36" customHeight="1" spans="1:5">
      <c r="A1309" s="456" t="s">
        <v>2395</v>
      </c>
      <c r="B1309" s="328" t="s">
        <v>187</v>
      </c>
      <c r="C1309" s="330">
        <v>0</v>
      </c>
      <c r="D1309" s="330">
        <v>0</v>
      </c>
      <c r="E1309" s="335"/>
    </row>
    <row r="1310" ht="36" customHeight="1" spans="1:5">
      <c r="A1310" s="456" t="s">
        <v>2396</v>
      </c>
      <c r="B1310" s="328" t="s">
        <v>2397</v>
      </c>
      <c r="C1310" s="330"/>
      <c r="D1310" s="330"/>
      <c r="E1310" s="335"/>
    </row>
    <row r="1311" ht="36" customHeight="1" spans="1:5">
      <c r="A1311" s="456" t="s">
        <v>2398</v>
      </c>
      <c r="B1311" s="328" t="s">
        <v>2399</v>
      </c>
      <c r="C1311" s="330"/>
      <c r="D1311" s="330"/>
      <c r="E1311" s="335"/>
    </row>
    <row r="1312" ht="36" customHeight="1" spans="1:5">
      <c r="A1312" s="455" t="s">
        <v>2400</v>
      </c>
      <c r="B1312" s="325" t="s">
        <v>2401</v>
      </c>
      <c r="C1312" s="334"/>
      <c r="D1312" s="334"/>
      <c r="E1312" s="335"/>
    </row>
    <row r="1313" ht="36" customHeight="1" spans="1:5">
      <c r="A1313" s="456" t="s">
        <v>2402</v>
      </c>
      <c r="B1313" s="328" t="s">
        <v>183</v>
      </c>
      <c r="C1313" s="330">
        <v>0</v>
      </c>
      <c r="D1313" s="330">
        <v>0</v>
      </c>
      <c r="E1313" s="335"/>
    </row>
    <row r="1314" ht="36" customHeight="1" spans="1:5">
      <c r="A1314" s="456" t="s">
        <v>2403</v>
      </c>
      <c r="B1314" s="328" t="s">
        <v>185</v>
      </c>
      <c r="C1314" s="330">
        <v>0</v>
      </c>
      <c r="D1314" s="330">
        <v>0</v>
      </c>
      <c r="E1314" s="335"/>
    </row>
    <row r="1315" ht="36" customHeight="1" spans="1:5">
      <c r="A1315" s="456" t="s">
        <v>2404</v>
      </c>
      <c r="B1315" s="328" t="s">
        <v>187</v>
      </c>
      <c r="C1315" s="330">
        <v>0</v>
      </c>
      <c r="D1315" s="330">
        <v>0</v>
      </c>
      <c r="E1315" s="335"/>
    </row>
    <row r="1316" ht="36" customHeight="1" spans="1:5">
      <c r="A1316" s="456" t="s">
        <v>2405</v>
      </c>
      <c r="B1316" s="328" t="s">
        <v>2406</v>
      </c>
      <c r="C1316" s="330"/>
      <c r="D1316" s="330"/>
      <c r="E1316" s="335"/>
    </row>
    <row r="1317" ht="36" customHeight="1" spans="1:5">
      <c r="A1317" s="456" t="s">
        <v>2407</v>
      </c>
      <c r="B1317" s="328" t="s">
        <v>2408</v>
      </c>
      <c r="C1317" s="330"/>
      <c r="D1317" s="330"/>
      <c r="E1317" s="335"/>
    </row>
    <row r="1318" ht="36" customHeight="1" spans="1:5">
      <c r="A1318" s="456" t="s">
        <v>2409</v>
      </c>
      <c r="B1318" s="328" t="s">
        <v>201</v>
      </c>
      <c r="C1318" s="330"/>
      <c r="D1318" s="330"/>
      <c r="E1318" s="335"/>
    </row>
    <row r="1319" ht="36" customHeight="1" spans="1:5">
      <c r="A1319" s="456" t="s">
        <v>2410</v>
      </c>
      <c r="B1319" s="328" t="s">
        <v>2411</v>
      </c>
      <c r="C1319" s="330">
        <v>0</v>
      </c>
      <c r="D1319" s="330">
        <v>0</v>
      </c>
      <c r="E1319" s="335"/>
    </row>
    <row r="1320" ht="36" customHeight="1" spans="1:5">
      <c r="A1320" s="455" t="s">
        <v>2412</v>
      </c>
      <c r="B1320" s="325" t="s">
        <v>2413</v>
      </c>
      <c r="C1320" s="334"/>
      <c r="D1320" s="334"/>
      <c r="E1320" s="335"/>
    </row>
    <row r="1321" ht="36" customHeight="1" spans="1:5">
      <c r="A1321" s="456" t="s">
        <v>2414</v>
      </c>
      <c r="B1321" s="328" t="s">
        <v>183</v>
      </c>
      <c r="C1321" s="330">
        <v>0</v>
      </c>
      <c r="D1321" s="330">
        <v>0</v>
      </c>
      <c r="E1321" s="335"/>
    </row>
    <row r="1322" ht="36" customHeight="1" spans="1:5">
      <c r="A1322" s="456" t="s">
        <v>2415</v>
      </c>
      <c r="B1322" s="328" t="s">
        <v>185</v>
      </c>
      <c r="C1322" s="330">
        <v>0</v>
      </c>
      <c r="D1322" s="330">
        <v>0</v>
      </c>
      <c r="E1322" s="335"/>
    </row>
    <row r="1323" ht="36" customHeight="1" spans="1:5">
      <c r="A1323" s="456" t="s">
        <v>2416</v>
      </c>
      <c r="B1323" s="328" t="s">
        <v>187</v>
      </c>
      <c r="C1323" s="330">
        <v>0</v>
      </c>
      <c r="D1323" s="330">
        <v>0</v>
      </c>
      <c r="E1323" s="335"/>
    </row>
    <row r="1324" ht="36" customHeight="1" spans="1:5">
      <c r="A1324" s="456" t="s">
        <v>2417</v>
      </c>
      <c r="B1324" s="328" t="s">
        <v>2418</v>
      </c>
      <c r="C1324" s="330"/>
      <c r="D1324" s="330"/>
      <c r="E1324" s="335"/>
    </row>
    <row r="1325" ht="36" customHeight="1" spans="1:5">
      <c r="A1325" s="456" t="s">
        <v>2419</v>
      </c>
      <c r="B1325" s="328" t="s">
        <v>2420</v>
      </c>
      <c r="C1325" s="330"/>
      <c r="D1325" s="330"/>
      <c r="E1325" s="335"/>
    </row>
    <row r="1326" ht="36" customHeight="1" spans="1:5">
      <c r="A1326" s="456" t="s">
        <v>2421</v>
      </c>
      <c r="B1326" s="328" t="s">
        <v>2422</v>
      </c>
      <c r="C1326" s="330"/>
      <c r="D1326" s="330"/>
      <c r="E1326" s="335"/>
    </row>
    <row r="1327" ht="36" customHeight="1" spans="1:5">
      <c r="A1327" s="456" t="s">
        <v>2423</v>
      </c>
      <c r="B1327" s="328" t="s">
        <v>2424</v>
      </c>
      <c r="C1327" s="330">
        <v>0</v>
      </c>
      <c r="D1327" s="330">
        <v>0</v>
      </c>
      <c r="E1327" s="335"/>
    </row>
    <row r="1328" ht="36" customHeight="1" spans="1:5">
      <c r="A1328" s="456" t="s">
        <v>2425</v>
      </c>
      <c r="B1328" s="328" t="s">
        <v>2426</v>
      </c>
      <c r="C1328" s="330">
        <v>0</v>
      </c>
      <c r="D1328" s="330">
        <v>0</v>
      </c>
      <c r="E1328" s="335"/>
    </row>
    <row r="1329" ht="36" customHeight="1" spans="1:5">
      <c r="A1329" s="456" t="s">
        <v>2427</v>
      </c>
      <c r="B1329" s="328" t="s">
        <v>2428</v>
      </c>
      <c r="C1329" s="330">
        <v>0</v>
      </c>
      <c r="D1329" s="330">
        <v>0</v>
      </c>
      <c r="E1329" s="335"/>
    </row>
    <row r="1330" ht="36" customHeight="1" spans="1:5">
      <c r="A1330" s="456" t="s">
        <v>2429</v>
      </c>
      <c r="B1330" s="328" t="s">
        <v>2430</v>
      </c>
      <c r="C1330" s="330">
        <v>0</v>
      </c>
      <c r="D1330" s="330">
        <v>0</v>
      </c>
      <c r="E1330" s="335"/>
    </row>
    <row r="1331" ht="36" customHeight="1" spans="1:5">
      <c r="A1331" s="456" t="s">
        <v>2431</v>
      </c>
      <c r="B1331" s="328" t="s">
        <v>2432</v>
      </c>
      <c r="C1331" s="330"/>
      <c r="D1331" s="330"/>
      <c r="E1331" s="335"/>
    </row>
    <row r="1332" ht="36" customHeight="1" spans="1:5">
      <c r="A1332" s="456" t="s">
        <v>2433</v>
      </c>
      <c r="B1332" s="328" t="s">
        <v>2434</v>
      </c>
      <c r="C1332" s="330"/>
      <c r="D1332" s="330"/>
      <c r="E1332" s="335"/>
    </row>
    <row r="1333" ht="36" customHeight="1" spans="1:5">
      <c r="A1333" s="455" t="s">
        <v>2435</v>
      </c>
      <c r="B1333" s="325" t="s">
        <v>2436</v>
      </c>
      <c r="C1333" s="334">
        <f>SUM(C1334:C1336)</f>
        <v>20</v>
      </c>
      <c r="D1333" s="334">
        <f>SUM(D1334:D1336)</f>
        <v>30</v>
      </c>
      <c r="E1333" s="335">
        <f>(D1333-C1333)/C1333</f>
        <v>0.5</v>
      </c>
    </row>
    <row r="1334" ht="36" customHeight="1" spans="1:5">
      <c r="A1334" s="456" t="s">
        <v>2437</v>
      </c>
      <c r="B1334" s="328" t="s">
        <v>2438</v>
      </c>
      <c r="C1334" s="330">
        <v>20</v>
      </c>
      <c r="D1334" s="330">
        <v>30</v>
      </c>
      <c r="E1334" s="335">
        <f>(D1334-C1334)/C1334</f>
        <v>0.5</v>
      </c>
    </row>
    <row r="1335" ht="36" customHeight="1" spans="1:5">
      <c r="A1335" s="456" t="s">
        <v>2439</v>
      </c>
      <c r="B1335" s="328" t="s">
        <v>2440</v>
      </c>
      <c r="C1335" s="330">
        <v>0</v>
      </c>
      <c r="D1335" s="330">
        <v>0</v>
      </c>
      <c r="E1335" s="335"/>
    </row>
    <row r="1336" ht="36" customHeight="1" spans="1:5">
      <c r="A1336" s="456" t="s">
        <v>2441</v>
      </c>
      <c r="B1336" s="328" t="s">
        <v>2442</v>
      </c>
      <c r="C1336" s="330"/>
      <c r="D1336" s="330"/>
      <c r="E1336" s="335"/>
    </row>
    <row r="1337" ht="36" customHeight="1" spans="1:5">
      <c r="A1337" s="455" t="s">
        <v>2443</v>
      </c>
      <c r="B1337" s="325" t="s">
        <v>2444</v>
      </c>
      <c r="C1337" s="334">
        <f>SUM(C1338:C1342)</f>
        <v>0</v>
      </c>
      <c r="D1337" s="334">
        <f>SUM(D1338:D1342)</f>
        <v>0</v>
      </c>
      <c r="E1337" s="335"/>
    </row>
    <row r="1338" ht="36" customHeight="1" spans="1:5">
      <c r="A1338" s="456" t="s">
        <v>2445</v>
      </c>
      <c r="B1338" s="328" t="s">
        <v>2446</v>
      </c>
      <c r="C1338" s="330">
        <v>0</v>
      </c>
      <c r="D1338" s="330">
        <v>0</v>
      </c>
      <c r="E1338" s="335"/>
    </row>
    <row r="1339" ht="36" customHeight="1" spans="1:5">
      <c r="A1339" s="456" t="s">
        <v>2447</v>
      </c>
      <c r="B1339" s="328" t="s">
        <v>2448</v>
      </c>
      <c r="C1339" s="330">
        <v>0</v>
      </c>
      <c r="D1339" s="330">
        <v>0</v>
      </c>
      <c r="E1339" s="335"/>
    </row>
    <row r="1340" ht="36" customHeight="1" spans="1:5">
      <c r="A1340" s="456" t="s">
        <v>2449</v>
      </c>
      <c r="B1340" s="328" t="s">
        <v>2450</v>
      </c>
      <c r="C1340" s="330">
        <v>0</v>
      </c>
      <c r="D1340" s="330">
        <v>0</v>
      </c>
      <c r="E1340" s="335"/>
    </row>
    <row r="1341" ht="36" customHeight="1" spans="1:5">
      <c r="A1341" s="456" t="s">
        <v>2451</v>
      </c>
      <c r="B1341" s="328" t="s">
        <v>2452</v>
      </c>
      <c r="C1341" s="330">
        <v>0</v>
      </c>
      <c r="D1341" s="330">
        <v>0</v>
      </c>
      <c r="E1341" s="335"/>
    </row>
    <row r="1342" ht="36" customHeight="1" spans="1:5">
      <c r="A1342" s="456" t="s">
        <v>2453</v>
      </c>
      <c r="B1342" s="328" t="s">
        <v>2454</v>
      </c>
      <c r="C1342" s="330">
        <v>0</v>
      </c>
      <c r="D1342" s="330">
        <v>0</v>
      </c>
      <c r="E1342" s="335"/>
    </row>
    <row r="1343" ht="36" customHeight="1" spans="1:5">
      <c r="A1343" s="455" t="s">
        <v>2455</v>
      </c>
      <c r="B1343" s="325" t="s">
        <v>2456</v>
      </c>
      <c r="C1343" s="334">
        <f>C1344</f>
        <v>0</v>
      </c>
      <c r="D1343" s="334">
        <f>D1344</f>
        <v>0</v>
      </c>
      <c r="E1343" s="335"/>
    </row>
    <row r="1344" ht="36" customHeight="1" spans="1:5">
      <c r="A1344" s="463" t="s">
        <v>2457</v>
      </c>
      <c r="B1344" s="328" t="s">
        <v>2458</v>
      </c>
      <c r="C1344" s="330">
        <v>0</v>
      </c>
      <c r="D1344" s="330">
        <v>0</v>
      </c>
      <c r="E1344" s="335"/>
    </row>
    <row r="1345" ht="36" customHeight="1" spans="1:5">
      <c r="A1345" s="462" t="s">
        <v>2459</v>
      </c>
      <c r="B1345" s="460" t="s">
        <v>571</v>
      </c>
      <c r="C1345" s="461"/>
      <c r="D1345" s="461"/>
      <c r="E1345" s="335"/>
    </row>
    <row r="1346" ht="36" customHeight="1" spans="1:5">
      <c r="A1346" s="455" t="s">
        <v>157</v>
      </c>
      <c r="B1346" s="325" t="s">
        <v>158</v>
      </c>
      <c r="C1346" s="334">
        <v>13128</v>
      </c>
      <c r="D1346" s="334">
        <v>7000</v>
      </c>
      <c r="E1346" s="335">
        <f>(D1346-C1346)/C1346</f>
        <v>-0.467</v>
      </c>
    </row>
    <row r="1347" ht="36" customHeight="1" spans="1:5">
      <c r="A1347" s="455" t="s">
        <v>159</v>
      </c>
      <c r="B1347" s="325" t="s">
        <v>160</v>
      </c>
      <c r="C1347" s="334">
        <f>C1348</f>
        <v>714</v>
      </c>
      <c r="D1347" s="334">
        <f>D1348</f>
        <v>1102</v>
      </c>
      <c r="E1347" s="335">
        <f>(D1347-C1347)/C1347</f>
        <v>0.543</v>
      </c>
    </row>
    <row r="1348" ht="36" customHeight="1" spans="1:5">
      <c r="A1348" s="455" t="s">
        <v>2460</v>
      </c>
      <c r="B1348" s="325" t="s">
        <v>2461</v>
      </c>
      <c r="C1348" s="334">
        <f>SUM(C1349:C1352)</f>
        <v>714</v>
      </c>
      <c r="D1348" s="334">
        <f>SUM(D1349:D1352)</f>
        <v>1102</v>
      </c>
      <c r="E1348" s="335">
        <f>(D1348-C1348)/C1348</f>
        <v>0.543</v>
      </c>
    </row>
    <row r="1349" ht="36" customHeight="1" spans="1:5">
      <c r="A1349" s="456" t="s">
        <v>2462</v>
      </c>
      <c r="B1349" s="328" t="s">
        <v>2463</v>
      </c>
      <c r="C1349" s="330">
        <v>714</v>
      </c>
      <c r="D1349" s="330">
        <v>1102</v>
      </c>
      <c r="E1349" s="335">
        <f>(D1349-C1349)/C1349</f>
        <v>0.543</v>
      </c>
    </row>
    <row r="1350" ht="36" customHeight="1" spans="1:5">
      <c r="A1350" s="456" t="s">
        <v>2464</v>
      </c>
      <c r="B1350" s="328" t="s">
        <v>2465</v>
      </c>
      <c r="C1350" s="330"/>
      <c r="D1350" s="330"/>
      <c r="E1350" s="335"/>
    </row>
    <row r="1351" ht="36" customHeight="1" spans="1:5">
      <c r="A1351" s="456" t="s">
        <v>2466</v>
      </c>
      <c r="B1351" s="328" t="s">
        <v>2467</v>
      </c>
      <c r="C1351" s="330"/>
      <c r="D1351" s="330"/>
      <c r="E1351" s="335"/>
    </row>
    <row r="1352" ht="36" customHeight="1" spans="1:5">
      <c r="A1352" s="456">
        <v>2320399</v>
      </c>
      <c r="B1352" s="328" t="s">
        <v>2468</v>
      </c>
      <c r="C1352" s="330">
        <v>0</v>
      </c>
      <c r="D1352" s="330">
        <v>0</v>
      </c>
      <c r="E1352" s="335"/>
    </row>
    <row r="1353" ht="36" customHeight="1" spans="1:5">
      <c r="A1353" s="455" t="s">
        <v>2469</v>
      </c>
      <c r="B1353" s="460" t="s">
        <v>571</v>
      </c>
      <c r="C1353" s="334"/>
      <c r="D1353" s="334"/>
      <c r="E1353" s="335"/>
    </row>
    <row r="1354" ht="36" customHeight="1" spans="1:5">
      <c r="A1354" s="455" t="s">
        <v>161</v>
      </c>
      <c r="B1354" s="325" t="s">
        <v>162</v>
      </c>
      <c r="C1354" s="334"/>
      <c r="D1354" s="334">
        <f>D1355</f>
        <v>3</v>
      </c>
      <c r="E1354" s="335"/>
    </row>
    <row r="1355" ht="36" customHeight="1" spans="1:5">
      <c r="A1355" s="455" t="s">
        <v>2470</v>
      </c>
      <c r="B1355" s="325" t="s">
        <v>2471</v>
      </c>
      <c r="C1355" s="334"/>
      <c r="D1355" s="334">
        <v>3</v>
      </c>
      <c r="E1355" s="335"/>
    </row>
    <row r="1356" ht="36" customHeight="1" spans="1:5">
      <c r="A1356" s="455" t="s">
        <v>163</v>
      </c>
      <c r="B1356" s="325" t="s">
        <v>164</v>
      </c>
      <c r="C1356" s="334">
        <f>C1357+C1358</f>
        <v>33605</v>
      </c>
      <c r="D1356" s="334"/>
      <c r="E1356" s="335">
        <f>(D1356-C1356)/C1356</f>
        <v>-1</v>
      </c>
    </row>
    <row r="1357" ht="36" customHeight="1" spans="1:5">
      <c r="A1357" s="455" t="s">
        <v>2472</v>
      </c>
      <c r="B1357" s="325" t="s">
        <v>2473</v>
      </c>
      <c r="C1357" s="334"/>
      <c r="D1357" s="334"/>
      <c r="E1357" s="335"/>
    </row>
    <row r="1358" ht="36" customHeight="1" spans="1:5">
      <c r="A1358" s="455" t="s">
        <v>2474</v>
      </c>
      <c r="B1358" s="325" t="s">
        <v>2139</v>
      </c>
      <c r="C1358" s="334">
        <v>33605</v>
      </c>
      <c r="D1358" s="334"/>
      <c r="E1358" s="335">
        <f>(D1358-C1358)/C1358</f>
        <v>-1</v>
      </c>
    </row>
    <row r="1359" ht="36" customHeight="1" spans="1:5">
      <c r="A1359" s="459" t="s">
        <v>2475</v>
      </c>
      <c r="B1359" s="460" t="s">
        <v>571</v>
      </c>
      <c r="C1359" s="475">
        <v>0</v>
      </c>
      <c r="D1359" s="475">
        <v>0</v>
      </c>
      <c r="E1359" s="335"/>
    </row>
    <row r="1360" ht="36" customHeight="1" spans="1:5">
      <c r="A1360" s="476"/>
      <c r="B1360" s="460"/>
      <c r="C1360" s="475"/>
      <c r="D1360" s="475"/>
      <c r="E1360" s="335"/>
    </row>
    <row r="1361" ht="36" customHeight="1" spans="1:5">
      <c r="A1361" s="477"/>
      <c r="B1361" s="478" t="s">
        <v>2476</v>
      </c>
      <c r="C1361" s="326">
        <f>C4+C254+C257+C277+C371+C427+C484+C544+C673+C749+C829+C853+C966+C1031+C1102+C1123+C1151+C1161+C1207+C1228+C1287+C1346+C1347+C1356</f>
        <v>437600</v>
      </c>
      <c r="D1361" s="326">
        <f>D4+D254+D257+D277+D371+D427+D484+D544+D673+D749+D829+D853+D966+D1031+D1102+D1123+D1151+D1161+D1207+D1228+D1287+D1346+D1347+D1356+D1354</f>
        <v>412800</v>
      </c>
      <c r="E1361" s="335">
        <f>(D1361-C1361)/C1361</f>
        <v>-0.057</v>
      </c>
    </row>
    <row r="1362" spans="3:3">
      <c r="C1362" s="394"/>
    </row>
    <row r="1363" spans="3:3">
      <c r="C1363" s="423"/>
    </row>
    <row r="1364" spans="3:3">
      <c r="C1364" s="394"/>
    </row>
    <row r="1365" spans="3:3">
      <c r="C1365" s="423"/>
    </row>
    <row r="1366" spans="3:3">
      <c r="C1366" s="394"/>
    </row>
    <row r="1367" spans="3:3">
      <c r="C1367" s="394"/>
    </row>
    <row r="1368" spans="3:3">
      <c r="C1368" s="423"/>
    </row>
    <row r="1369" spans="3:3">
      <c r="C1369" s="394"/>
    </row>
    <row r="1370" spans="3:3">
      <c r="C1370" s="394"/>
    </row>
    <row r="1371" spans="3:3">
      <c r="C1371" s="394"/>
    </row>
    <row r="1372" spans="3:3">
      <c r="C1372" s="394"/>
    </row>
    <row r="1373" spans="3:5">
      <c r="C1373" s="423"/>
      <c r="E1373" s="353">
        <f>IF(C1361&lt;&gt;0,IF((D1361/C1361-1)&lt;-30%,"",IF((D1361/C1361-1)&gt;150%,"",D1361/C1361-1)),"")</f>
        <v>0</v>
      </c>
    </row>
    <row r="1374" spans="3:3">
      <c r="C1374" s="394"/>
    </row>
  </sheetData>
  <autoFilter xmlns:etc="http://www.wps.cn/officeDocument/2017/etCustomData" ref="A3:E1361" etc:filterBottomFollowUsedRange="0">
    <extLst/>
  </autoFilter>
  <mergeCells count="1">
    <mergeCell ref="B1:E1"/>
  </mergeCells>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B32"/>
  <sheetViews>
    <sheetView showZeros="0" view="pageBreakPreview" zoomScale="70" zoomScaleNormal="100" topLeftCell="A12" workbookViewId="0">
      <selection activeCell="U33" sqref="U33"/>
    </sheetView>
  </sheetViews>
  <sheetFormatPr defaultColWidth="9" defaultRowHeight="14" outlineLevelCol="1"/>
  <cols>
    <col min="1" max="1" width="79" customWidth="1"/>
    <col min="2" max="2" width="36.5" customWidth="1"/>
  </cols>
  <sheetData>
    <row r="1" ht="45" customHeight="1" spans="1:2">
      <c r="A1" s="437" t="s">
        <v>2477</v>
      </c>
      <c r="B1" s="437"/>
    </row>
    <row r="2" ht="20.1" customHeight="1" spans="1:2">
      <c r="A2" s="438"/>
      <c r="B2" s="439" t="s">
        <v>48</v>
      </c>
    </row>
    <row r="3" ht="45" customHeight="1" spans="1:2">
      <c r="A3" s="440" t="s">
        <v>2478</v>
      </c>
      <c r="B3" s="110" t="s">
        <v>52</v>
      </c>
    </row>
    <row r="4" ht="30" customHeight="1" spans="1:2">
      <c r="A4" s="441" t="s">
        <v>2479</v>
      </c>
      <c r="B4" s="442">
        <f>SUM(B5:B8)</f>
        <v>81289</v>
      </c>
    </row>
    <row r="5" ht="30" customHeight="1" spans="1:2">
      <c r="A5" s="443" t="s">
        <v>2480</v>
      </c>
      <c r="B5" s="444">
        <v>43361</v>
      </c>
    </row>
    <row r="6" ht="30" customHeight="1" spans="1:2">
      <c r="A6" s="443" t="s">
        <v>2481</v>
      </c>
      <c r="B6" s="444">
        <v>12924</v>
      </c>
    </row>
    <row r="7" ht="30" customHeight="1" spans="1:2">
      <c r="A7" s="443" t="s">
        <v>2482</v>
      </c>
      <c r="B7" s="444">
        <v>6774</v>
      </c>
    </row>
    <row r="8" ht="30" customHeight="1" spans="1:2">
      <c r="A8" s="443" t="s">
        <v>2483</v>
      </c>
      <c r="B8" s="444">
        <v>18230</v>
      </c>
    </row>
    <row r="9" ht="30" customHeight="1" spans="1:2">
      <c r="A9" s="441" t="s">
        <v>2484</v>
      </c>
      <c r="B9" s="442">
        <f>SUM(B10:B19)</f>
        <v>14805</v>
      </c>
    </row>
    <row r="10" ht="30" customHeight="1" spans="1:2">
      <c r="A10" s="443" t="s">
        <v>2485</v>
      </c>
      <c r="B10" s="444">
        <v>6593</v>
      </c>
    </row>
    <row r="11" ht="30" customHeight="1" spans="1:2">
      <c r="A11" s="443" t="s">
        <v>2486</v>
      </c>
      <c r="B11" s="444">
        <v>78</v>
      </c>
    </row>
    <row r="12" ht="30" customHeight="1" spans="1:2">
      <c r="A12" s="443" t="s">
        <v>2487</v>
      </c>
      <c r="B12" s="444">
        <v>106</v>
      </c>
    </row>
    <row r="13" ht="30" customHeight="1" spans="1:2">
      <c r="A13" s="443" t="s">
        <v>2488</v>
      </c>
      <c r="B13" s="444"/>
    </row>
    <row r="14" ht="30" customHeight="1" spans="1:2">
      <c r="A14" s="443" t="s">
        <v>2489</v>
      </c>
      <c r="B14" s="444">
        <v>7031</v>
      </c>
    </row>
    <row r="15" ht="30" customHeight="1" spans="1:2">
      <c r="A15" s="443" t="s">
        <v>2490</v>
      </c>
      <c r="B15" s="444">
        <v>85</v>
      </c>
    </row>
    <row r="16" ht="30" customHeight="1" spans="1:2">
      <c r="A16" s="443" t="s">
        <v>2491</v>
      </c>
      <c r="B16" s="444"/>
    </row>
    <row r="17" ht="30" customHeight="1" spans="1:2">
      <c r="A17" s="443" t="s">
        <v>2492</v>
      </c>
      <c r="B17" s="444">
        <v>535</v>
      </c>
    </row>
    <row r="18" ht="30" customHeight="1" spans="1:2">
      <c r="A18" s="443" t="s">
        <v>2493</v>
      </c>
      <c r="B18" s="444">
        <v>212</v>
      </c>
    </row>
    <row r="19" ht="30" customHeight="1" spans="1:2">
      <c r="A19" s="443" t="s">
        <v>2494</v>
      </c>
      <c r="B19" s="444">
        <v>165</v>
      </c>
    </row>
    <row r="20" ht="30" customHeight="1" spans="1:2">
      <c r="A20" s="441" t="s">
        <v>2495</v>
      </c>
      <c r="B20" s="442">
        <f>B21</f>
        <v>5</v>
      </c>
    </row>
    <row r="21" ht="30" customHeight="1" spans="1:2">
      <c r="A21" s="443" t="s">
        <v>2496</v>
      </c>
      <c r="B21" s="416">
        <v>5</v>
      </c>
    </row>
    <row r="22" ht="30" customHeight="1" spans="1:2">
      <c r="A22" s="441" t="s">
        <v>2497</v>
      </c>
      <c r="B22" s="442">
        <f>B23+B24</f>
        <v>144476</v>
      </c>
    </row>
    <row r="23" ht="30" customHeight="1" spans="1:2">
      <c r="A23" s="443" t="s">
        <v>2498</v>
      </c>
      <c r="B23" s="416">
        <v>133784</v>
      </c>
    </row>
    <row r="24" ht="30" customHeight="1" spans="1:2">
      <c r="A24" s="443" t="s">
        <v>2499</v>
      </c>
      <c r="B24" s="444">
        <v>10692</v>
      </c>
    </row>
    <row r="25" ht="30" customHeight="1" spans="1:2">
      <c r="A25" s="441" t="s">
        <v>2500</v>
      </c>
      <c r="B25" s="442"/>
    </row>
    <row r="26" ht="30" customHeight="1" spans="1:2">
      <c r="A26" s="443" t="s">
        <v>2501</v>
      </c>
      <c r="B26" s="416"/>
    </row>
    <row r="27" ht="30" customHeight="1" spans="1:2">
      <c r="A27" s="441" t="s">
        <v>2502</v>
      </c>
      <c r="B27" s="442">
        <f>SUM(B28:B31)</f>
        <v>14719</v>
      </c>
    </row>
    <row r="28" ht="30" customHeight="1" spans="1:2">
      <c r="A28" s="443" t="s">
        <v>2503</v>
      </c>
      <c r="B28" s="444">
        <v>14245</v>
      </c>
    </row>
    <row r="29" ht="30" customHeight="1" spans="1:2">
      <c r="A29" s="443" t="s">
        <v>2504</v>
      </c>
      <c r="B29" s="444">
        <v>28</v>
      </c>
    </row>
    <row r="30" ht="30" customHeight="1" spans="1:2">
      <c r="A30" s="443" t="s">
        <v>2505</v>
      </c>
      <c r="B30" s="444">
        <v>441</v>
      </c>
    </row>
    <row r="31" ht="30" customHeight="1" spans="1:2">
      <c r="A31" s="443" t="s">
        <v>2506</v>
      </c>
      <c r="B31" s="444">
        <v>5</v>
      </c>
    </row>
    <row r="32" ht="30" customHeight="1" spans="1:2">
      <c r="A32" s="445" t="s">
        <v>2507</v>
      </c>
      <c r="B32" s="442">
        <f>B4+B9+B20+B22+B27</f>
        <v>255294</v>
      </c>
    </row>
  </sheetData>
  <autoFilter xmlns:etc="http://www.wps.cn/officeDocument/2017/etCustomData" ref="A3:B32" etc:filterBottomFollowUsedRange="0">
    <extLst/>
  </autoFilter>
  <mergeCells count="1">
    <mergeCell ref="A1:B1"/>
  </mergeCells>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43"/>
  <sheetViews>
    <sheetView showGridLines="0" showZeros="0" view="pageBreakPreview" zoomScale="85" zoomScaleNormal="100" topLeftCell="A28" workbookViewId="0">
      <selection activeCell="A43" sqref="A43:B43"/>
    </sheetView>
  </sheetViews>
  <sheetFormatPr defaultColWidth="9" defaultRowHeight="14" outlineLevelCol="4"/>
  <cols>
    <col min="1" max="1" width="69.6363636363636" style="296" customWidth="1"/>
    <col min="2" max="2" width="45.6363636363636" customWidth="1"/>
    <col min="3" max="4" width="16.6363636363636" hidden="1" customWidth="1"/>
    <col min="5" max="5" width="9" hidden="1" customWidth="1"/>
  </cols>
  <sheetData>
    <row r="1" s="295" customFormat="1" ht="45" customHeight="1" spans="1:4">
      <c r="A1" s="424" t="s">
        <v>2508</v>
      </c>
      <c r="B1" s="424"/>
      <c r="C1" s="424"/>
      <c r="D1" s="424"/>
    </row>
    <row r="2" ht="20.1" customHeight="1" spans="1:4">
      <c r="A2" s="299"/>
      <c r="B2" s="411" t="s">
        <v>48</v>
      </c>
      <c r="C2" s="425"/>
      <c r="D2" s="425" t="s">
        <v>48</v>
      </c>
    </row>
    <row r="3" ht="45" customHeight="1" spans="1:5">
      <c r="A3" s="210" t="s">
        <v>2509</v>
      </c>
      <c r="B3" s="110" t="s">
        <v>52</v>
      </c>
      <c r="C3" s="426" t="s">
        <v>2510</v>
      </c>
      <c r="D3" s="110" t="s">
        <v>2511</v>
      </c>
      <c r="E3" s="427" t="s">
        <v>2512</v>
      </c>
    </row>
    <row r="4" ht="36" customHeight="1" spans="1:5">
      <c r="A4" s="428" t="s">
        <v>2513</v>
      </c>
      <c r="B4" s="134"/>
      <c r="C4" s="429">
        <f>SUM(C5:C5)</f>
        <v>0</v>
      </c>
      <c r="D4" s="430">
        <f>SUM(D5:D5)</f>
        <v>0</v>
      </c>
      <c r="E4" s="308" t="str">
        <f>IF(A4&lt;&gt;"",IF(SUM(B4:D4)&lt;&gt;0,"是","否"),"是")</f>
        <v>否</v>
      </c>
    </row>
    <row r="5" ht="36" customHeight="1" spans="1:5">
      <c r="A5" s="431" t="s">
        <v>2514</v>
      </c>
      <c r="B5" s="156"/>
      <c r="C5" s="432"/>
      <c r="D5" s="433"/>
      <c r="E5" s="308" t="str">
        <f>IF(A5&lt;&gt;"",IF(SUM(B5:D5)&lt;&gt;0,"是","否"),"是")</f>
        <v>否</v>
      </c>
    </row>
    <row r="6" ht="36" customHeight="1" spans="1:5">
      <c r="A6" s="428" t="s">
        <v>2515</v>
      </c>
      <c r="B6" s="156"/>
      <c r="C6" s="432">
        <v>64164</v>
      </c>
      <c r="D6" s="433"/>
      <c r="E6" s="308" t="str">
        <f>IF(A6&lt;&gt;"",IF(SUM(B6:D6)&lt;&gt;0,"是","否"),"是")</f>
        <v>是</v>
      </c>
    </row>
    <row r="7" ht="36" customHeight="1" spans="1:5">
      <c r="A7" s="431" t="s">
        <v>2514</v>
      </c>
      <c r="B7" s="134"/>
      <c r="C7" s="432"/>
      <c r="D7" s="433"/>
      <c r="E7" s="308"/>
    </row>
    <row r="8" ht="36" customHeight="1" spans="1:5">
      <c r="A8" s="428" t="s">
        <v>2516</v>
      </c>
      <c r="B8" s="156"/>
      <c r="C8" s="432">
        <v>2293</v>
      </c>
      <c r="D8" s="433"/>
      <c r="E8" s="308" t="str">
        <f>IF(A8&lt;&gt;"",IF(SUM(B8:D8)&lt;&gt;0,"是","否"),"是")</f>
        <v>是</v>
      </c>
    </row>
    <row r="9" ht="36" customHeight="1" spans="1:5">
      <c r="A9" s="431" t="s">
        <v>2514</v>
      </c>
      <c r="B9" s="156"/>
      <c r="C9" s="432"/>
      <c r="D9" s="433"/>
      <c r="E9" s="308"/>
    </row>
    <row r="10" ht="36" customHeight="1" spans="1:5">
      <c r="A10" s="428" t="s">
        <v>2517</v>
      </c>
      <c r="B10" s="156"/>
      <c r="C10" s="432">
        <v>9600</v>
      </c>
      <c r="D10" s="433"/>
      <c r="E10" s="308" t="str">
        <f>IF(A10&lt;&gt;"",IF(SUM(B10:D10)&lt;&gt;0,"是","否"),"是")</f>
        <v>是</v>
      </c>
    </row>
    <row r="11" ht="36" customHeight="1" spans="1:5">
      <c r="A11" s="431" t="s">
        <v>2514</v>
      </c>
      <c r="B11" s="156"/>
      <c r="C11" s="432"/>
      <c r="D11" s="433"/>
      <c r="E11" s="308"/>
    </row>
    <row r="12" ht="36" customHeight="1" spans="1:5">
      <c r="A12" s="428" t="s">
        <v>2518</v>
      </c>
      <c r="B12" s="156"/>
      <c r="C12" s="432">
        <v>280</v>
      </c>
      <c r="D12" s="433"/>
      <c r="E12" s="308" t="str">
        <f>IF(A12&lt;&gt;"",IF(SUM(B12:D12)&lt;&gt;0,"是","否"),"是")</f>
        <v>是</v>
      </c>
    </row>
    <row r="13" ht="36" customHeight="1" spans="1:5">
      <c r="A13" s="431" t="s">
        <v>2514</v>
      </c>
      <c r="B13" s="156"/>
      <c r="C13" s="432"/>
      <c r="D13" s="433"/>
      <c r="E13" s="308"/>
    </row>
    <row r="14" ht="36" customHeight="1" spans="1:5">
      <c r="A14" s="428" t="s">
        <v>2519</v>
      </c>
      <c r="B14" s="156"/>
      <c r="C14" s="432">
        <v>83870</v>
      </c>
      <c r="D14" s="433"/>
      <c r="E14" s="308" t="str">
        <f>IF(A14&lt;&gt;"",IF(SUM(B14:D14)&lt;&gt;0,"是","否"),"是")</f>
        <v>是</v>
      </c>
    </row>
    <row r="15" ht="36" customHeight="1" spans="1:5">
      <c r="A15" s="431" t="s">
        <v>2514</v>
      </c>
      <c r="B15" s="156"/>
      <c r="C15" s="432"/>
      <c r="D15" s="433"/>
      <c r="E15" s="308"/>
    </row>
    <row r="16" ht="36" customHeight="1" spans="1:5">
      <c r="A16" s="428" t="s">
        <v>2520</v>
      </c>
      <c r="B16" s="156"/>
      <c r="C16" s="432">
        <v>413</v>
      </c>
      <c r="D16" s="433"/>
      <c r="E16" s="308" t="str">
        <f>IF(A16&lt;&gt;"",IF(SUM(B16:D16)&lt;&gt;0,"是","否"),"是")</f>
        <v>是</v>
      </c>
    </row>
    <row r="17" ht="36" customHeight="1" spans="1:5">
      <c r="A17" s="431" t="s">
        <v>2514</v>
      </c>
      <c r="B17" s="156"/>
      <c r="C17" s="432"/>
      <c r="D17" s="433"/>
      <c r="E17" s="308"/>
    </row>
    <row r="18" ht="36" customHeight="1" spans="1:5">
      <c r="A18" s="428" t="s">
        <v>2521</v>
      </c>
      <c r="B18" s="156"/>
      <c r="C18" s="432">
        <v>60</v>
      </c>
      <c r="D18" s="433"/>
      <c r="E18" s="308" t="str">
        <f>IF(A18&lt;&gt;"",IF(SUM(B18:D18)&lt;&gt;0,"是","否"),"是")</f>
        <v>是</v>
      </c>
    </row>
    <row r="19" ht="36" customHeight="1" spans="1:5">
      <c r="A19" s="431" t="s">
        <v>2514</v>
      </c>
      <c r="B19" s="156"/>
      <c r="C19" s="432"/>
      <c r="D19" s="433"/>
      <c r="E19" s="308"/>
    </row>
    <row r="20" ht="36" customHeight="1" spans="1:5">
      <c r="A20" s="428" t="s">
        <v>2522</v>
      </c>
      <c r="B20" s="156"/>
      <c r="C20" s="432">
        <v>4418</v>
      </c>
      <c r="D20" s="433"/>
      <c r="E20" s="308" t="str">
        <f>IF(A20&lt;&gt;"",IF(SUM(B20:D20)&lt;&gt;0,"是","否"),"是")</f>
        <v>是</v>
      </c>
    </row>
    <row r="21" ht="36" customHeight="1" spans="1:5">
      <c r="A21" s="431" t="s">
        <v>2514</v>
      </c>
      <c r="B21" s="156"/>
      <c r="C21" s="429"/>
      <c r="D21" s="430"/>
      <c r="E21" s="308"/>
    </row>
    <row r="22" ht="36" customHeight="1" spans="1:5">
      <c r="A22" s="428" t="s">
        <v>2523</v>
      </c>
      <c r="B22" s="156"/>
      <c r="C22" s="432"/>
      <c r="D22" s="433"/>
      <c r="E22" s="308" t="str">
        <f>IF(A22&lt;&gt;"",IF(SUM(B22:D22)&lt;&gt;0,"是","否"),"是")</f>
        <v>否</v>
      </c>
    </row>
    <row r="23" ht="36" customHeight="1" spans="1:5">
      <c r="A23" s="431" t="s">
        <v>2514</v>
      </c>
      <c r="B23" s="156"/>
      <c r="C23" s="432"/>
      <c r="D23" s="433"/>
      <c r="E23" s="308"/>
    </row>
    <row r="24" ht="36" customHeight="1" spans="1:5">
      <c r="A24" s="428" t="s">
        <v>2524</v>
      </c>
      <c r="B24" s="156"/>
      <c r="C24" s="432"/>
      <c r="D24" s="433"/>
      <c r="E24" s="308" t="str">
        <f>IF(A24&lt;&gt;"",IF(SUM(B24:D24)&lt;&gt;0,"是","否"),"是")</f>
        <v>否</v>
      </c>
    </row>
    <row r="25" ht="36" customHeight="1" spans="1:5">
      <c r="A25" s="431" t="s">
        <v>2514</v>
      </c>
      <c r="B25" s="156"/>
      <c r="C25" s="432"/>
      <c r="D25" s="433"/>
      <c r="E25" s="308"/>
    </row>
    <row r="26" ht="36" customHeight="1" spans="1:5">
      <c r="A26" s="428" t="s">
        <v>2525</v>
      </c>
      <c r="B26" s="156"/>
      <c r="C26" s="432"/>
      <c r="D26" s="433">
        <v>5000</v>
      </c>
      <c r="E26" s="308" t="str">
        <f>IF(A26&lt;&gt;"",IF(SUM(B26:D26)&lt;&gt;0,"是","否"),"是")</f>
        <v>是</v>
      </c>
    </row>
    <row r="27" ht="36" customHeight="1" spans="1:5">
      <c r="A27" s="431" t="s">
        <v>2514</v>
      </c>
      <c r="B27" s="156"/>
      <c r="C27" s="432"/>
      <c r="D27" s="433"/>
      <c r="E27" s="308"/>
    </row>
    <row r="28" ht="36" customHeight="1" spans="1:5">
      <c r="A28" s="428" t="s">
        <v>2526</v>
      </c>
      <c r="B28" s="156"/>
      <c r="C28" s="432">
        <v>3800</v>
      </c>
      <c r="D28" s="433"/>
      <c r="E28" s="308" t="str">
        <f>IF(A28&lt;&gt;"",IF(SUM(B28:D28)&lt;&gt;0,"是","否"),"是")</f>
        <v>是</v>
      </c>
    </row>
    <row r="29" ht="36" customHeight="1" spans="1:5">
      <c r="A29" s="431" t="s">
        <v>2514</v>
      </c>
      <c r="B29" s="156"/>
      <c r="C29" s="432"/>
      <c r="D29" s="433"/>
      <c r="E29" s="308"/>
    </row>
    <row r="30" ht="36" customHeight="1" spans="1:5">
      <c r="A30" s="428" t="s">
        <v>2527</v>
      </c>
      <c r="B30" s="156"/>
      <c r="C30" s="432">
        <v>1257</v>
      </c>
      <c r="D30" s="433"/>
      <c r="E30" s="308" t="str">
        <f>IF(A30&lt;&gt;"",IF(SUM(B30:D30)&lt;&gt;0,"是","否"),"是")</f>
        <v>是</v>
      </c>
    </row>
    <row r="31" ht="36" customHeight="1" spans="1:5">
      <c r="A31" s="431" t="s">
        <v>2514</v>
      </c>
      <c r="B31" s="156"/>
      <c r="C31" s="432"/>
      <c r="D31" s="433"/>
      <c r="E31" s="308"/>
    </row>
    <row r="32" ht="36" customHeight="1" spans="1:5">
      <c r="A32" s="428" t="s">
        <v>2528</v>
      </c>
      <c r="B32" s="156"/>
      <c r="C32" s="432">
        <v>2163</v>
      </c>
      <c r="D32" s="433"/>
      <c r="E32" s="308" t="str">
        <f>IF(A32&lt;&gt;"",IF(SUM(B32:D32)&lt;&gt;0,"是","否"),"是")</f>
        <v>是</v>
      </c>
    </row>
    <row r="33" ht="36" customHeight="1" spans="1:5">
      <c r="A33" s="431" t="s">
        <v>2514</v>
      </c>
      <c r="B33" s="156"/>
      <c r="C33" s="432"/>
      <c r="D33" s="433"/>
      <c r="E33" s="308"/>
    </row>
    <row r="34" ht="36" customHeight="1" spans="1:5">
      <c r="A34" s="428" t="s">
        <v>2529</v>
      </c>
      <c r="B34" s="156"/>
      <c r="E34" s="308" t="str">
        <f>IF(A34&lt;&gt;"",IF(SUM(B34:D34)&lt;&gt;0,"是","否"),"是")</f>
        <v>否</v>
      </c>
    </row>
    <row r="35" ht="36" customHeight="1" spans="1:5">
      <c r="A35" s="431" t="s">
        <v>2514</v>
      </c>
      <c r="B35" s="156"/>
      <c r="E35" s="308"/>
    </row>
    <row r="36" ht="36" customHeight="1" spans="1:5">
      <c r="A36" s="428" t="s">
        <v>2530</v>
      </c>
      <c r="B36" s="156"/>
      <c r="E36" s="308" t="str">
        <f>IF(A36&lt;&gt;"",IF(SUM(B36:D36)&lt;&gt;0,"是","否"),"是")</f>
        <v>否</v>
      </c>
    </row>
    <row r="37" ht="36" customHeight="1" spans="1:5">
      <c r="A37" s="431" t="s">
        <v>2514</v>
      </c>
      <c r="B37" s="156"/>
      <c r="E37" s="308"/>
    </row>
    <row r="38" ht="36" customHeight="1" spans="1:5">
      <c r="A38" s="428" t="s">
        <v>2531</v>
      </c>
      <c r="B38" s="156"/>
      <c r="E38" s="308" t="str">
        <f>IF(A38&lt;&gt;"",IF(SUM(B38:D38)&lt;&gt;0,"是","否"),"是")</f>
        <v>否</v>
      </c>
    </row>
    <row r="39" ht="36" customHeight="1" spans="1:5">
      <c r="A39" s="431" t="s">
        <v>2514</v>
      </c>
      <c r="B39" s="156"/>
      <c r="E39" s="308"/>
    </row>
    <row r="40" ht="36" customHeight="1" spans="1:5">
      <c r="A40" s="428" t="s">
        <v>2532</v>
      </c>
      <c r="B40" s="156"/>
      <c r="E40" s="308" t="str">
        <f>IF(A40&lt;&gt;"",IF(SUM(B40:D40)&lt;&gt;0,"是","否"),"是")</f>
        <v>否</v>
      </c>
    </row>
    <row r="41" ht="36" customHeight="1" spans="1:5">
      <c r="A41" s="431" t="s">
        <v>2514</v>
      </c>
      <c r="B41" s="156"/>
      <c r="E41" s="308"/>
    </row>
    <row r="42" ht="36" customHeight="1" spans="1:5">
      <c r="A42" s="434" t="s">
        <v>2533</v>
      </c>
      <c r="B42" s="156"/>
      <c r="E42" s="308"/>
    </row>
    <row r="43" ht="36" customHeight="1" spans="1:5">
      <c r="A43" s="435" t="s">
        <v>2534</v>
      </c>
      <c r="B43" s="436"/>
      <c r="E43" s="308" t="str">
        <f>IF(A43&lt;&gt;"",IF(SUM(B43:D43)&lt;&gt;0,"是","否"),"是")</f>
        <v>否</v>
      </c>
    </row>
  </sheetData>
  <autoFilter xmlns:etc="http://www.wps.cn/officeDocument/2017/etCustomData" ref="A3:E43" etc:filterBottomFollowUsedRange="0">
    <extLst/>
  </autoFilter>
  <mergeCells count="2">
    <mergeCell ref="A1:D1"/>
    <mergeCell ref="A43:B43"/>
  </mergeCells>
  <conditionalFormatting sqref="E4">
    <cfRule type="cellIs" dxfId="2" priority="2" stopIfTrue="1" operator="lessThan">
      <formula>0</formula>
    </cfRule>
  </conditionalFormatting>
  <conditionalFormatting sqref="E5:E44">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F25"/>
  <sheetViews>
    <sheetView showGridLines="0" showZeros="0" view="pageBreakPreview" zoomScaleNormal="85" workbookViewId="0">
      <selection activeCell="A21" sqref="A21:D21"/>
    </sheetView>
  </sheetViews>
  <sheetFormatPr defaultColWidth="9" defaultRowHeight="15" outlineLevelCol="5"/>
  <cols>
    <col min="1" max="1" width="43.6363636363636" style="195" customWidth="1"/>
    <col min="2" max="2" width="20.6363636363636" style="197" customWidth="1"/>
    <col min="3" max="3" width="20.6363636363636" style="195" customWidth="1"/>
    <col min="4" max="4" width="20" style="353" customWidth="1"/>
    <col min="5" max="5" width="12.6363636363636" style="195"/>
    <col min="6" max="16377" width="9" style="195"/>
    <col min="16378" max="16379" width="35.6363636363636" style="195"/>
    <col min="16380" max="16384" width="9" style="195"/>
  </cols>
  <sheetData>
    <row r="1" ht="45" customHeight="1" spans="1:4">
      <c r="A1" s="200" t="s">
        <v>15</v>
      </c>
      <c r="B1" s="200"/>
      <c r="C1" s="200"/>
      <c r="D1" s="200"/>
    </row>
    <row r="2" ht="20.1" customHeight="1" spans="1:4">
      <c r="A2" s="201"/>
      <c r="B2" s="201"/>
      <c r="C2" s="410"/>
      <c r="D2" s="411" t="s">
        <v>48</v>
      </c>
    </row>
    <row r="3" s="196" customFormat="1" ht="45" customHeight="1" spans="1:4">
      <c r="A3" s="203" t="s">
        <v>2535</v>
      </c>
      <c r="B3" s="203" t="s">
        <v>2533</v>
      </c>
      <c r="C3" s="412" t="s">
        <v>2536</v>
      </c>
      <c r="D3" s="412" t="s">
        <v>2537</v>
      </c>
    </row>
    <row r="4" ht="36" customHeight="1" spans="1:4">
      <c r="A4" s="413" t="s">
        <v>2538</v>
      </c>
      <c r="B4" s="414"/>
      <c r="C4" s="414"/>
      <c r="D4" s="414"/>
    </row>
    <row r="5" ht="36" customHeight="1" spans="1:6">
      <c r="A5" s="415"/>
      <c r="B5" s="206"/>
      <c r="C5" s="206"/>
      <c r="D5" s="416"/>
      <c r="F5" s="195" t="s">
        <v>2539</v>
      </c>
    </row>
    <row r="6" ht="36" customHeight="1" spans="1:4">
      <c r="A6" s="415"/>
      <c r="B6" s="206"/>
      <c r="C6" s="206"/>
      <c r="D6" s="416"/>
    </row>
    <row r="7" ht="36" customHeight="1" spans="1:4">
      <c r="A7" s="415"/>
      <c r="B7" s="206"/>
      <c r="C7" s="206"/>
      <c r="D7" s="416"/>
    </row>
    <row r="8" ht="36" customHeight="1" spans="1:4">
      <c r="A8" s="415"/>
      <c r="B8" s="206"/>
      <c r="C8" s="206"/>
      <c r="D8" s="416"/>
    </row>
    <row r="9" ht="36" customHeight="1" spans="1:4">
      <c r="A9" s="415"/>
      <c r="B9" s="206"/>
      <c r="C9" s="206"/>
      <c r="D9" s="416"/>
    </row>
    <row r="10" ht="36" customHeight="1" spans="1:4">
      <c r="A10" s="415"/>
      <c r="B10" s="206"/>
      <c r="C10" s="206"/>
      <c r="D10" s="416"/>
    </row>
    <row r="11" ht="36" customHeight="1" spans="1:4">
      <c r="A11" s="415"/>
      <c r="B11" s="206"/>
      <c r="C11" s="206"/>
      <c r="D11" s="416"/>
    </row>
    <row r="12" ht="36" customHeight="1" spans="1:4">
      <c r="A12" s="415"/>
      <c r="B12" s="206"/>
      <c r="C12" s="206"/>
      <c r="D12" s="416"/>
    </row>
    <row r="13" ht="36" customHeight="1" spans="1:4">
      <c r="A13" s="415"/>
      <c r="B13" s="206"/>
      <c r="C13" s="206"/>
      <c r="D13" s="416"/>
    </row>
    <row r="14" ht="36" customHeight="1" spans="1:4">
      <c r="A14" s="415"/>
      <c r="B14" s="206"/>
      <c r="C14" s="206"/>
      <c r="D14" s="416"/>
    </row>
    <row r="15" ht="36" customHeight="1" spans="1:4">
      <c r="A15" s="415"/>
      <c r="B15" s="206"/>
      <c r="C15" s="206"/>
      <c r="D15" s="416"/>
    </row>
    <row r="16" ht="36" customHeight="1" spans="1:4">
      <c r="A16" s="415"/>
      <c r="B16" s="206"/>
      <c r="C16" s="206"/>
      <c r="D16" s="416"/>
    </row>
    <row r="17" ht="36" customHeight="1" spans="1:4">
      <c r="A17" s="415"/>
      <c r="B17" s="206"/>
      <c r="C17" s="206"/>
      <c r="D17" s="416"/>
    </row>
    <row r="18" ht="36" customHeight="1" spans="1:4">
      <c r="A18" s="415"/>
      <c r="B18" s="206"/>
      <c r="C18" s="206"/>
      <c r="D18" s="416"/>
    </row>
    <row r="19" ht="36" customHeight="1" spans="1:4">
      <c r="A19" s="415"/>
      <c r="B19" s="206"/>
      <c r="C19" s="206"/>
      <c r="D19" s="416"/>
    </row>
    <row r="20" ht="36" customHeight="1" spans="1:4">
      <c r="A20" s="413" t="s">
        <v>2540</v>
      </c>
      <c r="B20" s="206"/>
      <c r="C20" s="206"/>
      <c r="D20" s="416"/>
    </row>
    <row r="21" ht="36" customHeight="1" spans="1:4">
      <c r="A21" s="417" t="s">
        <v>2541</v>
      </c>
      <c r="B21" s="418"/>
      <c r="C21" s="418"/>
      <c r="D21" s="419"/>
    </row>
    <row r="22" spans="2:4">
      <c r="B22" s="420"/>
      <c r="C22" s="421"/>
      <c r="D22" s="422"/>
    </row>
    <row r="23" spans="3:3">
      <c r="C23" s="423"/>
    </row>
    <row r="24" spans="3:3">
      <c r="C24" s="423"/>
    </row>
    <row r="25" spans="3:3">
      <c r="C25" s="423"/>
    </row>
  </sheetData>
  <mergeCells count="2">
    <mergeCell ref="A1:D1"/>
    <mergeCell ref="A21:D21"/>
  </mergeCells>
  <conditionalFormatting sqref="D1">
    <cfRule type="cellIs" dxfId="0" priority="3" stopIfTrue="1" operator="greaterThanOrEqual">
      <formula>10</formula>
    </cfRule>
    <cfRule type="cellIs" dxfId="0" priority="4" stopIfTrue="1" operator="lessThanOrEqual">
      <formula>-1</formula>
    </cfRule>
  </conditionalFormatting>
  <conditionalFormatting sqref="B3:C3">
    <cfRule type="cellIs" dxfId="0" priority="2" stopIfTrue="1" operator="lessThanOrEqual">
      <formula>-1</formula>
    </cfRule>
  </conditionalFormatting>
  <conditionalFormatting sqref="B4:C5 C9:C20 B6 C6:C7">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11"/>
  <sheetViews>
    <sheetView workbookViewId="0">
      <selection activeCell="G13" sqref="G13"/>
    </sheetView>
  </sheetViews>
  <sheetFormatPr defaultColWidth="9" defaultRowHeight="14" outlineLevelCol="4"/>
  <cols>
    <col min="1" max="1" width="37.7545454545455" style="373" customWidth="1"/>
    <col min="2" max="2" width="22" style="373" customWidth="1"/>
    <col min="3" max="4" width="23.8818181818182" style="373" customWidth="1"/>
    <col min="5" max="5" width="24.5" style="395" customWidth="1"/>
    <col min="6" max="248" width="9" style="373"/>
    <col min="249" max="16384" width="9" style="1"/>
  </cols>
  <sheetData>
    <row r="1" s="373" customFormat="1" ht="40.5" customHeight="1" spans="1:5">
      <c r="A1" s="375" t="s">
        <v>2542</v>
      </c>
      <c r="B1" s="375"/>
      <c r="C1" s="375"/>
      <c r="D1" s="375"/>
      <c r="E1" s="396"/>
    </row>
    <row r="2" s="373" customFormat="1" ht="17" customHeight="1" spans="1:5">
      <c r="A2" s="397"/>
      <c r="B2" s="397"/>
      <c r="C2" s="397"/>
      <c r="D2" s="398"/>
      <c r="E2" s="399" t="s">
        <v>48</v>
      </c>
    </row>
    <row r="3" s="1" customFormat="1" ht="24.95" customHeight="1" spans="1:5">
      <c r="A3" s="400" t="s">
        <v>50</v>
      </c>
      <c r="B3" s="400" t="s">
        <v>174</v>
      </c>
      <c r="C3" s="400" t="s">
        <v>52</v>
      </c>
      <c r="D3" s="401" t="s">
        <v>2543</v>
      </c>
      <c r="E3" s="402"/>
    </row>
    <row r="4" s="1" customFormat="1" ht="24.95" customHeight="1" spans="1:5">
      <c r="A4" s="403"/>
      <c r="B4" s="403"/>
      <c r="C4" s="403"/>
      <c r="D4" s="203" t="s">
        <v>2544</v>
      </c>
      <c r="E4" s="404" t="s">
        <v>2545</v>
      </c>
    </row>
    <row r="5" s="373" customFormat="1" ht="35" customHeight="1" spans="1:5">
      <c r="A5" s="405" t="s">
        <v>2533</v>
      </c>
      <c r="B5" s="406">
        <v>885.4896</v>
      </c>
      <c r="C5" s="406">
        <f>C6+C7+C8</f>
        <v>858.9149</v>
      </c>
      <c r="D5" s="406">
        <f t="shared" ref="D5:D10" si="0">C5-B5</f>
        <v>-26.5747</v>
      </c>
      <c r="E5" s="407">
        <f t="shared" ref="E5:E10" si="1">D5/B5</f>
        <v>-0.03</v>
      </c>
    </row>
    <row r="6" s="373" customFormat="1" ht="35" customHeight="1" spans="1:5">
      <c r="A6" s="182" t="s">
        <v>2546</v>
      </c>
      <c r="B6" s="406">
        <v>40</v>
      </c>
      <c r="C6" s="406">
        <v>40</v>
      </c>
      <c r="D6" s="406">
        <f t="shared" si="0"/>
        <v>0</v>
      </c>
      <c r="E6" s="407">
        <f t="shared" si="1"/>
        <v>0</v>
      </c>
    </row>
    <row r="7" s="373" customFormat="1" ht="35" customHeight="1" spans="1:5">
      <c r="A7" s="182" t="s">
        <v>2547</v>
      </c>
      <c r="B7" s="406">
        <v>97.4096</v>
      </c>
      <c r="C7" s="406">
        <v>94.3882</v>
      </c>
      <c r="D7" s="406">
        <f t="shared" si="0"/>
        <v>-3.0214</v>
      </c>
      <c r="E7" s="407">
        <f t="shared" si="1"/>
        <v>-0.031</v>
      </c>
    </row>
    <row r="8" s="373" customFormat="1" ht="35" customHeight="1" spans="1:5">
      <c r="A8" s="182" t="s">
        <v>2548</v>
      </c>
      <c r="B8" s="406">
        <v>748.08</v>
      </c>
      <c r="C8" s="406">
        <f>SUM(C9:C10)</f>
        <v>724.5267</v>
      </c>
      <c r="D8" s="406">
        <f t="shared" si="0"/>
        <v>-23.5533</v>
      </c>
      <c r="E8" s="407">
        <f t="shared" si="1"/>
        <v>-0.0315</v>
      </c>
    </row>
    <row r="9" s="373" customFormat="1" ht="35" customHeight="1" spans="1:5">
      <c r="A9" s="187" t="s">
        <v>2549</v>
      </c>
      <c r="B9" s="406">
        <v>80</v>
      </c>
      <c r="C9" s="406">
        <v>80</v>
      </c>
      <c r="D9" s="406">
        <f t="shared" si="0"/>
        <v>0</v>
      </c>
      <c r="E9" s="407">
        <f t="shared" si="1"/>
        <v>0</v>
      </c>
    </row>
    <row r="10" s="373" customFormat="1" ht="35" customHeight="1" spans="1:5">
      <c r="A10" s="187" t="s">
        <v>2550</v>
      </c>
      <c r="B10" s="406">
        <v>668.08</v>
      </c>
      <c r="C10" s="406">
        <v>644.5267</v>
      </c>
      <c r="D10" s="406">
        <f t="shared" si="0"/>
        <v>-23.5533</v>
      </c>
      <c r="E10" s="407">
        <f t="shared" si="1"/>
        <v>-0.0353</v>
      </c>
    </row>
    <row r="11" s="373" customFormat="1" ht="192" customHeight="1" spans="1:5">
      <c r="A11" s="408" t="s">
        <v>2551</v>
      </c>
      <c r="B11" s="408"/>
      <c r="C11" s="408"/>
      <c r="D11" s="408"/>
      <c r="E11" s="409"/>
    </row>
  </sheetData>
  <mergeCells count="6">
    <mergeCell ref="A1:E1"/>
    <mergeCell ref="D3:E3"/>
    <mergeCell ref="A11:E11"/>
    <mergeCell ref="A3:A4"/>
    <mergeCell ref="B3:B4"/>
    <mergeCell ref="C3:C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51"/>
  <sheetViews>
    <sheetView showGridLines="0" showZeros="0" view="pageBreakPreview" zoomScale="70" zoomScaleNormal="115" workbookViewId="0">
      <pane ySplit="1668" topLeftCell="A27" activePane="bottomLeft"/>
      <selection/>
      <selection pane="bottomLeft" activeCell="E36" sqref="E36"/>
    </sheetView>
  </sheetViews>
  <sheetFormatPr defaultColWidth="9" defaultRowHeight="15" outlineLevelCol="4"/>
  <cols>
    <col min="1" max="1" width="20.6363636363636" style="195" customWidth="1"/>
    <col min="2" max="2" width="42.4545454545455" style="195" customWidth="1"/>
    <col min="3" max="4" width="20.6363636363636" style="195" customWidth="1"/>
    <col min="5" max="5" width="20.6363636363636" style="353" customWidth="1"/>
    <col min="6" max="6" width="9" style="195" customWidth="1"/>
    <col min="7" max="16356" width="9" style="195"/>
    <col min="16357" max="16357" width="45.6363636363636" style="195"/>
    <col min="16358" max="16384" width="9" style="195"/>
  </cols>
  <sheetData>
    <row r="1" s="373" customFormat="1" ht="40.5" customHeight="1" spans="1:5">
      <c r="A1" s="375" t="s">
        <v>2552</v>
      </c>
      <c r="B1" s="375"/>
      <c r="C1" s="375"/>
      <c r="D1" s="375"/>
      <c r="E1" s="375"/>
    </row>
    <row r="2" s="351" customFormat="1" ht="20.1" customHeight="1" spans="1:5">
      <c r="A2" s="354"/>
      <c r="B2" s="355"/>
      <c r="C2" s="356"/>
      <c r="D2" s="355"/>
      <c r="E2" s="357" t="s">
        <v>48</v>
      </c>
    </row>
    <row r="3" s="352" customFormat="1" ht="45" customHeight="1" spans="1:5">
      <c r="A3" s="358" t="s">
        <v>49</v>
      </c>
      <c r="B3" s="359" t="s">
        <v>50</v>
      </c>
      <c r="C3" s="217" t="s">
        <v>51</v>
      </c>
      <c r="D3" s="217" t="s">
        <v>52</v>
      </c>
      <c r="E3" s="217" t="s">
        <v>53</v>
      </c>
    </row>
    <row r="4" s="352" customFormat="1" ht="36" customHeight="1" spans="1:5">
      <c r="A4" s="329" t="s">
        <v>2553</v>
      </c>
      <c r="B4" s="325" t="s">
        <v>2554</v>
      </c>
      <c r="C4" s="334"/>
      <c r="D4" s="334"/>
      <c r="E4" s="335"/>
    </row>
    <row r="5" ht="36" customHeight="1" spans="1:5">
      <c r="A5" s="329" t="s">
        <v>2555</v>
      </c>
      <c r="B5" s="325" t="s">
        <v>2556</v>
      </c>
      <c r="C5" s="334"/>
      <c r="D5" s="334"/>
      <c r="E5" s="360"/>
    </row>
    <row r="6" ht="36" customHeight="1" spans="1:5">
      <c r="A6" s="329" t="s">
        <v>2557</v>
      </c>
      <c r="B6" s="325" t="s">
        <v>2558</v>
      </c>
      <c r="C6" s="334"/>
      <c r="D6" s="334"/>
      <c r="E6" s="360"/>
    </row>
    <row r="7" ht="36" customHeight="1" spans="1:5">
      <c r="A7" s="329" t="s">
        <v>2559</v>
      </c>
      <c r="B7" s="325" t="s">
        <v>2560</v>
      </c>
      <c r="C7" s="334"/>
      <c r="D7" s="334"/>
      <c r="E7" s="360"/>
    </row>
    <row r="8" ht="36" customHeight="1" spans="1:5">
      <c r="A8" s="329" t="s">
        <v>2561</v>
      </c>
      <c r="B8" s="325" t="s">
        <v>2562</v>
      </c>
      <c r="C8" s="334"/>
      <c r="D8" s="334"/>
      <c r="E8" s="360"/>
    </row>
    <row r="9" ht="36" customHeight="1" spans="1:5">
      <c r="A9" s="329" t="s">
        <v>2563</v>
      </c>
      <c r="B9" s="325" t="s">
        <v>2564</v>
      </c>
      <c r="C9" s="334"/>
      <c r="D9" s="334"/>
      <c r="E9" s="360"/>
    </row>
    <row r="10" ht="36" customHeight="1" spans="1:5">
      <c r="A10" s="329" t="s">
        <v>2565</v>
      </c>
      <c r="B10" s="325" t="s">
        <v>2566</v>
      </c>
      <c r="C10" s="334"/>
      <c r="D10" s="334"/>
      <c r="E10" s="360"/>
    </row>
    <row r="11" ht="36" customHeight="1" spans="1:5">
      <c r="A11" s="329" t="s">
        <v>2567</v>
      </c>
      <c r="B11" s="328" t="s">
        <v>2568</v>
      </c>
      <c r="C11" s="330"/>
      <c r="D11" s="330"/>
      <c r="E11" s="361"/>
    </row>
    <row r="12" ht="36" customHeight="1" spans="1:5">
      <c r="A12" s="329" t="s">
        <v>2569</v>
      </c>
      <c r="B12" s="328" t="s">
        <v>2570</v>
      </c>
      <c r="C12" s="330"/>
      <c r="D12" s="330"/>
      <c r="E12" s="361"/>
    </row>
    <row r="13" ht="36" customHeight="1" spans="1:5">
      <c r="A13" s="329" t="s">
        <v>2571</v>
      </c>
      <c r="B13" s="328" t="s">
        <v>2572</v>
      </c>
      <c r="C13" s="330"/>
      <c r="D13" s="330"/>
      <c r="E13" s="361"/>
    </row>
    <row r="14" ht="36" customHeight="1" spans="1:5">
      <c r="A14" s="329" t="s">
        <v>2573</v>
      </c>
      <c r="B14" s="328" t="s">
        <v>2574</v>
      </c>
      <c r="C14" s="330"/>
      <c r="D14" s="330"/>
      <c r="E14" s="361"/>
    </row>
    <row r="15" ht="36" customHeight="1" spans="1:5">
      <c r="A15" s="329" t="s">
        <v>2575</v>
      </c>
      <c r="B15" s="328" t="s">
        <v>2576</v>
      </c>
      <c r="C15" s="330"/>
      <c r="D15" s="330"/>
      <c r="E15" s="361"/>
    </row>
    <row r="16" ht="36" customHeight="1" spans="1:5">
      <c r="A16" s="362" t="s">
        <v>2577</v>
      </c>
      <c r="B16" s="205" t="s">
        <v>2578</v>
      </c>
      <c r="C16" s="334"/>
      <c r="D16" s="334"/>
      <c r="E16" s="360"/>
    </row>
    <row r="17" ht="36" customHeight="1" spans="1:5">
      <c r="A17" s="362" t="s">
        <v>2579</v>
      </c>
      <c r="B17" s="205" t="s">
        <v>2580</v>
      </c>
      <c r="C17" s="334">
        <f>C18+C19</f>
        <v>566</v>
      </c>
      <c r="D17" s="334">
        <f>D18+D19</f>
        <v>300</v>
      </c>
      <c r="E17" s="360">
        <f>(D17-C17)/C17</f>
        <v>-0.47</v>
      </c>
    </row>
    <row r="18" ht="36" customHeight="1" spans="1:5">
      <c r="A18" s="362" t="s">
        <v>2581</v>
      </c>
      <c r="B18" s="225" t="s">
        <v>2582</v>
      </c>
      <c r="C18" s="330">
        <v>304</v>
      </c>
      <c r="D18" s="330">
        <v>200</v>
      </c>
      <c r="E18" s="360">
        <f>(D18-C18)/C18</f>
        <v>-0.342</v>
      </c>
    </row>
    <row r="19" ht="36" customHeight="1" spans="1:5">
      <c r="A19" s="362" t="s">
        <v>2583</v>
      </c>
      <c r="B19" s="225" t="s">
        <v>2584</v>
      </c>
      <c r="C19" s="330">
        <v>262</v>
      </c>
      <c r="D19" s="330">
        <v>100</v>
      </c>
      <c r="E19" s="360">
        <f>(D19-C19)/C19</f>
        <v>-0.618</v>
      </c>
    </row>
    <row r="20" ht="36" customHeight="1" spans="1:5">
      <c r="A20" s="362" t="s">
        <v>2585</v>
      </c>
      <c r="B20" s="205" t="s">
        <v>2586</v>
      </c>
      <c r="C20" s="334"/>
      <c r="D20" s="334"/>
      <c r="E20" s="360"/>
    </row>
    <row r="21" ht="36" customHeight="1" spans="1:5">
      <c r="A21" s="362" t="s">
        <v>2587</v>
      </c>
      <c r="B21" s="205" t="s">
        <v>2588</v>
      </c>
      <c r="C21" s="334"/>
      <c r="D21" s="334"/>
      <c r="E21" s="360"/>
    </row>
    <row r="22" ht="36" customHeight="1" spans="1:5">
      <c r="A22" s="362" t="s">
        <v>2589</v>
      </c>
      <c r="B22" s="205" t="s">
        <v>2590</v>
      </c>
      <c r="C22" s="334"/>
      <c r="D22" s="334"/>
      <c r="E22" s="360"/>
    </row>
    <row r="23" ht="36" customHeight="1" spans="1:5">
      <c r="A23" s="329" t="s">
        <v>2591</v>
      </c>
      <c r="B23" s="325" t="s">
        <v>2592</v>
      </c>
      <c r="C23" s="334"/>
      <c r="D23" s="334"/>
      <c r="E23" s="360"/>
    </row>
    <row r="24" ht="36" customHeight="1" spans="1:5">
      <c r="A24" s="329" t="s">
        <v>2593</v>
      </c>
      <c r="B24" s="325" t="s">
        <v>2594</v>
      </c>
      <c r="C24" s="334"/>
      <c r="D24" s="334"/>
      <c r="E24" s="360"/>
    </row>
    <row r="25" ht="36" customHeight="1" spans="1:5">
      <c r="A25" s="329" t="s">
        <v>2595</v>
      </c>
      <c r="B25" s="325" t="s">
        <v>2596</v>
      </c>
      <c r="C25" s="334"/>
      <c r="D25" s="334"/>
      <c r="E25" s="360"/>
    </row>
    <row r="26" ht="36" customHeight="1" spans="1:5">
      <c r="A26" s="329" t="s">
        <v>2597</v>
      </c>
      <c r="B26" s="325" t="s">
        <v>2598</v>
      </c>
      <c r="C26" s="334"/>
      <c r="D26" s="334"/>
      <c r="E26" s="360"/>
    </row>
    <row r="27" ht="36" customHeight="1" spans="1:5">
      <c r="A27" s="329" t="s">
        <v>2599</v>
      </c>
      <c r="B27" s="325" t="s">
        <v>2600</v>
      </c>
      <c r="C27" s="334">
        <v>14930</v>
      </c>
      <c r="D27" s="334">
        <v>33424</v>
      </c>
      <c r="E27" s="360">
        <f t="shared" ref="E27:E33" si="0">(D27-C27)/C27</f>
        <v>1.239</v>
      </c>
    </row>
    <row r="28" ht="36" customHeight="1" spans="1:5">
      <c r="A28" s="329"/>
      <c r="B28" s="328"/>
      <c r="C28" s="330"/>
      <c r="D28" s="330"/>
      <c r="E28" s="360"/>
    </row>
    <row r="29" ht="36" customHeight="1" spans="1:5">
      <c r="A29" s="338"/>
      <c r="B29" s="339" t="s">
        <v>2601</v>
      </c>
      <c r="C29" s="334">
        <f>C17+C27</f>
        <v>15496</v>
      </c>
      <c r="D29" s="334">
        <f>D17+D27</f>
        <v>33724</v>
      </c>
      <c r="E29" s="360">
        <f t="shared" si="0"/>
        <v>1.176</v>
      </c>
    </row>
    <row r="30" ht="36" customHeight="1" spans="1:5">
      <c r="A30" s="363">
        <v>105</v>
      </c>
      <c r="B30" s="364" t="s">
        <v>2602</v>
      </c>
      <c r="C30" s="380"/>
      <c r="D30" s="385"/>
      <c r="E30" s="388"/>
    </row>
    <row r="31" ht="36" customHeight="1" spans="1:5">
      <c r="A31" s="389">
        <v>110</v>
      </c>
      <c r="B31" s="390" t="s">
        <v>106</v>
      </c>
      <c r="C31" s="380">
        <f>C32+C35+C36+C37</f>
        <v>900956</v>
      </c>
      <c r="D31" s="380">
        <f>D32+D35+D36+D37</f>
        <v>3477</v>
      </c>
      <c r="E31" s="360">
        <f t="shared" si="0"/>
        <v>-0.996</v>
      </c>
    </row>
    <row r="32" ht="36" customHeight="1" spans="1:5">
      <c r="A32" s="389">
        <v>11004</v>
      </c>
      <c r="B32" s="390" t="s">
        <v>2603</v>
      </c>
      <c r="C32" s="380">
        <f>C33+C34</f>
        <v>1788</v>
      </c>
      <c r="D32" s="380">
        <f>D33+D34</f>
        <v>2000</v>
      </c>
      <c r="E32" s="360">
        <f t="shared" si="0"/>
        <v>0.119</v>
      </c>
    </row>
    <row r="33" ht="36" customHeight="1" spans="1:5">
      <c r="A33" s="391">
        <v>1100402</v>
      </c>
      <c r="B33" s="392" t="s">
        <v>2604</v>
      </c>
      <c r="C33" s="382">
        <v>1788</v>
      </c>
      <c r="D33" s="383">
        <v>2000</v>
      </c>
      <c r="E33" s="360">
        <f t="shared" si="0"/>
        <v>0.119</v>
      </c>
    </row>
    <row r="34" ht="36" customHeight="1" spans="1:5">
      <c r="A34" s="391">
        <v>1100403</v>
      </c>
      <c r="B34" s="392" t="s">
        <v>2605</v>
      </c>
      <c r="C34" s="382"/>
      <c r="D34" s="383"/>
      <c r="E34" s="393"/>
    </row>
    <row r="35" ht="36" customHeight="1" spans="1:5">
      <c r="A35" s="391">
        <v>11008</v>
      </c>
      <c r="B35" s="392" t="s">
        <v>109</v>
      </c>
      <c r="C35" s="382">
        <v>1468</v>
      </c>
      <c r="D35" s="383">
        <v>1477</v>
      </c>
      <c r="E35" s="360">
        <f t="shared" ref="E35:E38" si="1">(D35-C35)/C35</f>
        <v>0.006</v>
      </c>
    </row>
    <row r="36" ht="36" customHeight="1" spans="1:5">
      <c r="A36" s="391">
        <v>11009</v>
      </c>
      <c r="B36" s="392" t="s">
        <v>110</v>
      </c>
      <c r="C36" s="382">
        <v>0</v>
      </c>
      <c r="D36" s="383"/>
      <c r="E36" s="393"/>
    </row>
    <row r="37" ht="36" customHeight="1" spans="1:5">
      <c r="A37" s="391">
        <v>11010</v>
      </c>
      <c r="B37" s="392" t="s">
        <v>2606</v>
      </c>
      <c r="C37" s="382">
        <v>897700</v>
      </c>
      <c r="D37" s="383"/>
      <c r="E37" s="360">
        <f t="shared" si="1"/>
        <v>-1</v>
      </c>
    </row>
    <row r="38" ht="36" customHeight="1" spans="1:5">
      <c r="A38" s="371"/>
      <c r="B38" s="372" t="s">
        <v>114</v>
      </c>
      <c r="C38" s="380">
        <f>C29+C30+C31</f>
        <v>916452</v>
      </c>
      <c r="D38" s="380">
        <f>D29+D30+D31</f>
        <v>37201</v>
      </c>
      <c r="E38" s="360">
        <f t="shared" si="1"/>
        <v>-0.959</v>
      </c>
    </row>
    <row r="39" spans="3:4">
      <c r="C39" s="394"/>
      <c r="D39" s="394"/>
    </row>
    <row r="41" spans="3:4">
      <c r="C41" s="394"/>
      <c r="D41" s="394"/>
    </row>
    <row r="43" spans="3:4">
      <c r="C43" s="394"/>
      <c r="D43" s="394"/>
    </row>
    <row r="44" spans="3:4">
      <c r="C44" s="394"/>
      <c r="D44" s="394"/>
    </row>
    <row r="46" spans="3:4">
      <c r="C46" s="394"/>
      <c r="D46" s="394"/>
    </row>
    <row r="47" spans="3:4">
      <c r="C47" s="394"/>
      <c r="D47" s="394"/>
    </row>
    <row r="48" spans="3:4">
      <c r="C48" s="394"/>
      <c r="D48" s="394"/>
    </row>
    <row r="49" spans="3:4">
      <c r="C49" s="394"/>
      <c r="D49" s="394"/>
    </row>
    <row r="51" spans="3:4">
      <c r="C51" s="394"/>
      <c r="D51" s="394"/>
    </row>
  </sheetData>
  <autoFilter xmlns:etc="http://www.wps.cn/officeDocument/2017/etCustomData" ref="A3:E38" etc:filterBottomFollowUsedRange="0">
    <extLst/>
  </autoFilter>
  <mergeCells count="1">
    <mergeCell ref="A1:E1"/>
  </mergeCells>
  <conditionalFormatting sqref="B30">
    <cfRule type="expression" dxfId="1" priority="11" stopIfTrue="1">
      <formula>"len($A:$A)=3"</formula>
    </cfRule>
  </conditionalFormatting>
  <conditionalFormatting sqref="B32">
    <cfRule type="expression" dxfId="1" priority="2" stopIfTrue="1">
      <formula>"len($A:$A)=3"</formula>
    </cfRule>
  </conditionalFormatting>
  <conditionalFormatting sqref="B34">
    <cfRule type="expression" dxfId="1" priority="1" stopIfTrue="1">
      <formula>"len($A:$A)=3"</formula>
    </cfRule>
  </conditionalFormatting>
  <conditionalFormatting sqref="C30:C35 D31:D34">
    <cfRule type="expression" dxfId="1" priority="10" stopIfTrue="1">
      <formula>"len($A:$A)=3"</formula>
    </cfRule>
  </conditionalFormatting>
  <conditionalFormatting sqref="D30 D33:D35">
    <cfRule type="expression" dxfId="1" priority="7" stopIfTrue="1">
      <formula>"len($A:$A)=3"</formula>
    </cfRule>
  </conditionalFormatting>
  <conditionalFormatting sqref="B31 B33">
    <cfRule type="expression" dxfId="1" priority="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XFA283"/>
  <sheetViews>
    <sheetView showGridLines="0" showZeros="0" view="pageBreakPreview" zoomScale="70" zoomScaleNormal="115" topLeftCell="A201" workbookViewId="0">
      <pane ySplit="1956" topLeftCell="A260" activePane="bottomLeft"/>
      <selection/>
      <selection pane="bottomLeft" activeCell="B203" sqref="B203"/>
    </sheetView>
  </sheetViews>
  <sheetFormatPr defaultColWidth="9" defaultRowHeight="36" customHeight="1"/>
  <cols>
    <col min="1" max="1" width="21.5" style="315" customWidth="1"/>
    <col min="2" max="2" width="43.3545454545455" style="315" customWidth="1"/>
    <col min="3" max="3" width="16.8181818181818" style="315" customWidth="1"/>
    <col min="4" max="4" width="20.6363636363636" style="315" customWidth="1"/>
    <col min="5" max="5" width="20.6363636363636" style="316" customWidth="1"/>
    <col min="6" max="16384" width="9" style="315"/>
  </cols>
  <sheetData>
    <row r="1" s="373" customFormat="1" customHeight="1" spans="1:16381">
      <c r="A1" s="375"/>
      <c r="B1" s="317" t="s">
        <v>2607</v>
      </c>
      <c r="C1" s="317"/>
      <c r="D1" s="317"/>
      <c r="E1" s="317"/>
      <c r="XEZ1" s="315"/>
      <c r="XFA1" s="315"/>
    </row>
    <row r="2" s="318" customFormat="1" customHeight="1" spans="2:5">
      <c r="B2" s="319"/>
      <c r="C2" s="319"/>
      <c r="D2" s="319"/>
      <c r="E2" s="320" t="s">
        <v>48</v>
      </c>
    </row>
    <row r="3" s="374" customFormat="1" customHeight="1" spans="1:5">
      <c r="A3" s="321" t="s">
        <v>49</v>
      </c>
      <c r="B3" s="322" t="s">
        <v>50</v>
      </c>
      <c r="C3" s="323" t="s">
        <v>51</v>
      </c>
      <c r="D3" s="323" t="s">
        <v>52</v>
      </c>
      <c r="E3" s="323" t="s">
        <v>53</v>
      </c>
    </row>
    <row r="4" customHeight="1" spans="1:5">
      <c r="A4" s="324" t="s">
        <v>127</v>
      </c>
      <c r="B4" s="325" t="s">
        <v>2608</v>
      </c>
      <c r="C4" s="334">
        <v>37</v>
      </c>
      <c r="D4" s="334"/>
      <c r="E4" s="335">
        <f>(D4-C4)/C4</f>
        <v>-1</v>
      </c>
    </row>
    <row r="5" customHeight="1" spans="1:5">
      <c r="A5" s="329" t="s">
        <v>2609</v>
      </c>
      <c r="B5" s="328" t="s">
        <v>2610</v>
      </c>
      <c r="C5" s="330">
        <v>37</v>
      </c>
      <c r="D5" s="330"/>
      <c r="E5" s="335">
        <f>(D5-C5)/C5</f>
        <v>-1</v>
      </c>
    </row>
    <row r="6" customHeight="1" spans="1:5">
      <c r="A6" s="329" t="s">
        <v>2611</v>
      </c>
      <c r="B6" s="328" t="s">
        <v>2612</v>
      </c>
      <c r="C6" s="330">
        <v>37</v>
      </c>
      <c r="D6" s="330"/>
      <c r="E6" s="335">
        <f>(D6-C6)/C6</f>
        <v>-1</v>
      </c>
    </row>
    <row r="7" customHeight="1" spans="1:5">
      <c r="A7" s="329" t="s">
        <v>2613</v>
      </c>
      <c r="B7" s="328" t="s">
        <v>2614</v>
      </c>
      <c r="C7" s="330"/>
      <c r="D7" s="330"/>
      <c r="E7" s="335"/>
    </row>
    <row r="8" customHeight="1" spans="1:5">
      <c r="A8" s="329" t="s">
        <v>2615</v>
      </c>
      <c r="B8" s="328" t="s">
        <v>2616</v>
      </c>
      <c r="C8" s="330"/>
      <c r="D8" s="330"/>
      <c r="E8" s="335"/>
    </row>
    <row r="9" s="311" customFormat="1" customHeight="1" spans="1:5">
      <c r="A9" s="329" t="s">
        <v>2617</v>
      </c>
      <c r="B9" s="328" t="s">
        <v>2618</v>
      </c>
      <c r="C9" s="330"/>
      <c r="D9" s="330"/>
      <c r="E9" s="335"/>
    </row>
    <row r="10" customHeight="1" spans="1:5">
      <c r="A10" s="329" t="s">
        <v>2619</v>
      </c>
      <c r="B10" s="328" t="s">
        <v>2620</v>
      </c>
      <c r="C10" s="330"/>
      <c r="D10" s="330"/>
      <c r="E10" s="335"/>
    </row>
    <row r="11" customHeight="1" spans="1:5">
      <c r="A11" s="329" t="s">
        <v>2621</v>
      </c>
      <c r="B11" s="328" t="s">
        <v>2622</v>
      </c>
      <c r="C11" s="330"/>
      <c r="D11" s="330"/>
      <c r="E11" s="335"/>
    </row>
    <row r="12" s="311" customFormat="1" customHeight="1" spans="1:5">
      <c r="A12" s="329" t="s">
        <v>2623</v>
      </c>
      <c r="B12" s="328" t="s">
        <v>2624</v>
      </c>
      <c r="C12" s="330"/>
      <c r="D12" s="330"/>
      <c r="E12" s="335"/>
    </row>
    <row r="13" customHeight="1" spans="1:5">
      <c r="A13" s="329" t="s">
        <v>2625</v>
      </c>
      <c r="B13" s="328" t="s">
        <v>2626</v>
      </c>
      <c r="C13" s="330"/>
      <c r="D13" s="330"/>
      <c r="E13" s="335"/>
    </row>
    <row r="14" s="311" customFormat="1" customHeight="1" spans="1:5">
      <c r="A14" s="329" t="s">
        <v>2627</v>
      </c>
      <c r="B14" s="328" t="s">
        <v>2628</v>
      </c>
      <c r="C14" s="330"/>
      <c r="D14" s="330"/>
      <c r="E14" s="335"/>
    </row>
    <row r="15" customHeight="1" spans="1:5">
      <c r="A15" s="329" t="s">
        <v>2629</v>
      </c>
      <c r="B15" s="328" t="s">
        <v>2630</v>
      </c>
      <c r="C15" s="330"/>
      <c r="D15" s="330"/>
      <c r="E15" s="335"/>
    </row>
    <row r="16" customHeight="1" spans="1:5">
      <c r="A16" s="329" t="s">
        <v>2631</v>
      </c>
      <c r="B16" s="328" t="s">
        <v>2632</v>
      </c>
      <c r="C16" s="330">
        <v>0</v>
      </c>
      <c r="D16" s="330"/>
      <c r="E16" s="335"/>
    </row>
    <row r="17" s="311" customFormat="1" customHeight="1" spans="1:5">
      <c r="A17" s="329" t="s">
        <v>2633</v>
      </c>
      <c r="B17" s="328" t="s">
        <v>2634</v>
      </c>
      <c r="C17" s="330">
        <f>SUM(C18:C19)</f>
        <v>0</v>
      </c>
      <c r="D17" s="330"/>
      <c r="E17" s="335"/>
    </row>
    <row r="18" s="311" customFormat="1" customHeight="1" spans="1:5">
      <c r="A18" s="329" t="s">
        <v>2635</v>
      </c>
      <c r="B18" s="328" t="s">
        <v>2636</v>
      </c>
      <c r="C18" s="330">
        <v>0</v>
      </c>
      <c r="D18" s="330"/>
      <c r="E18" s="335"/>
    </row>
    <row r="19" s="311" customFormat="1" customHeight="1" spans="1:5">
      <c r="A19" s="329" t="s">
        <v>2637</v>
      </c>
      <c r="B19" s="328" t="s">
        <v>2638</v>
      </c>
      <c r="C19" s="330">
        <v>0</v>
      </c>
      <c r="D19" s="330"/>
      <c r="E19" s="335"/>
    </row>
    <row r="20" customHeight="1" spans="1:5">
      <c r="A20" s="324" t="s">
        <v>129</v>
      </c>
      <c r="B20" s="325" t="s">
        <v>2639</v>
      </c>
      <c r="C20" s="334">
        <v>7</v>
      </c>
      <c r="D20" s="334"/>
      <c r="E20" s="335">
        <f>(D20-C20)/C20</f>
        <v>-1</v>
      </c>
    </row>
    <row r="21" customHeight="1" spans="1:5">
      <c r="A21" s="329" t="s">
        <v>2640</v>
      </c>
      <c r="B21" s="328" t="s">
        <v>2641</v>
      </c>
      <c r="C21" s="330">
        <v>7</v>
      </c>
      <c r="D21" s="330"/>
      <c r="E21" s="335">
        <f>(D21-C21)/C21</f>
        <v>-1</v>
      </c>
    </row>
    <row r="22" customHeight="1" spans="1:5">
      <c r="A22" s="329" t="s">
        <v>2642</v>
      </c>
      <c r="B22" s="328" t="s">
        <v>2643</v>
      </c>
      <c r="C22" s="330">
        <v>7</v>
      </c>
      <c r="D22" s="330"/>
      <c r="E22" s="335">
        <f>(D22-C22)/C22</f>
        <v>-1</v>
      </c>
    </row>
    <row r="23" customHeight="1" spans="1:5">
      <c r="A23" s="329" t="s">
        <v>2644</v>
      </c>
      <c r="B23" s="328" t="s">
        <v>2645</v>
      </c>
      <c r="C23" s="330"/>
      <c r="D23" s="330"/>
      <c r="E23" s="335"/>
    </row>
    <row r="24" customHeight="1" spans="1:5">
      <c r="A24" s="329" t="s">
        <v>2646</v>
      </c>
      <c r="B24" s="328" t="s">
        <v>2647</v>
      </c>
      <c r="C24" s="330"/>
      <c r="D24" s="330"/>
      <c r="E24" s="335"/>
    </row>
    <row r="25" customHeight="1" spans="1:5">
      <c r="A25" s="329" t="s">
        <v>2648</v>
      </c>
      <c r="B25" s="328" t="s">
        <v>2649</v>
      </c>
      <c r="C25" s="330"/>
      <c r="D25" s="330"/>
      <c r="E25" s="335"/>
    </row>
    <row r="26" s="311" customFormat="1" customHeight="1" spans="1:5">
      <c r="A26" s="329" t="s">
        <v>2650</v>
      </c>
      <c r="B26" s="328" t="s">
        <v>2643</v>
      </c>
      <c r="C26" s="330"/>
      <c r="D26" s="330"/>
      <c r="E26" s="335"/>
    </row>
    <row r="27" customHeight="1" spans="1:5">
      <c r="A27" s="329" t="s">
        <v>2651</v>
      </c>
      <c r="B27" s="328" t="s">
        <v>2645</v>
      </c>
      <c r="C27" s="330"/>
      <c r="D27" s="330"/>
      <c r="E27" s="335"/>
    </row>
    <row r="28" customHeight="1" spans="1:5">
      <c r="A28" s="329" t="s">
        <v>2652</v>
      </c>
      <c r="B28" s="328" t="s">
        <v>2653</v>
      </c>
      <c r="C28" s="330"/>
      <c r="D28" s="330"/>
      <c r="E28" s="335"/>
    </row>
    <row r="29" s="314" customFormat="1" customHeight="1" spans="1:5">
      <c r="A29" s="329" t="s">
        <v>2654</v>
      </c>
      <c r="B29" s="328" t="s">
        <v>2655</v>
      </c>
      <c r="C29" s="330"/>
      <c r="D29" s="330"/>
      <c r="E29" s="335"/>
    </row>
    <row r="30" s="311" customFormat="1" customHeight="1" spans="1:5">
      <c r="A30" s="329" t="s">
        <v>2656</v>
      </c>
      <c r="B30" s="328" t="s">
        <v>2645</v>
      </c>
      <c r="C30" s="330"/>
      <c r="D30" s="330"/>
      <c r="E30" s="335"/>
    </row>
    <row r="31" s="311" customFormat="1" customHeight="1" spans="1:5">
      <c r="A31" s="329" t="s">
        <v>2657</v>
      </c>
      <c r="B31" s="328" t="s">
        <v>2658</v>
      </c>
      <c r="C31" s="330"/>
      <c r="D31" s="330"/>
      <c r="E31" s="335"/>
    </row>
    <row r="32" customHeight="1" spans="1:5">
      <c r="A32" s="324" t="s">
        <v>133</v>
      </c>
      <c r="B32" s="325" t="s">
        <v>2659</v>
      </c>
      <c r="C32" s="334"/>
      <c r="D32" s="334"/>
      <c r="E32" s="335"/>
    </row>
    <row r="33" customHeight="1" spans="1:5">
      <c r="A33" s="329" t="s">
        <v>2660</v>
      </c>
      <c r="B33" s="328" t="s">
        <v>2661</v>
      </c>
      <c r="C33" s="330"/>
      <c r="D33" s="330"/>
      <c r="E33" s="335"/>
    </row>
    <row r="34" s="311" customFormat="1" customHeight="1" spans="1:5">
      <c r="A34" s="329">
        <v>2116001</v>
      </c>
      <c r="B34" s="328" t="s">
        <v>2662</v>
      </c>
      <c r="C34" s="330"/>
      <c r="D34" s="330"/>
      <c r="E34" s="335"/>
    </row>
    <row r="35" s="311" customFormat="1" customHeight="1" spans="1:5">
      <c r="A35" s="329">
        <v>2116002</v>
      </c>
      <c r="B35" s="328" t="s">
        <v>2663</v>
      </c>
      <c r="C35" s="330"/>
      <c r="D35" s="330"/>
      <c r="E35" s="335"/>
    </row>
    <row r="36" s="311" customFormat="1" customHeight="1" spans="1:5">
      <c r="A36" s="329">
        <v>2116003</v>
      </c>
      <c r="B36" s="328" t="s">
        <v>2664</v>
      </c>
      <c r="C36" s="330"/>
      <c r="D36" s="330"/>
      <c r="E36" s="335"/>
    </row>
    <row r="37" s="314" customFormat="1" customHeight="1" spans="1:5">
      <c r="A37" s="329">
        <v>2116099</v>
      </c>
      <c r="B37" s="328" t="s">
        <v>2665</v>
      </c>
      <c r="C37" s="330"/>
      <c r="D37" s="330"/>
      <c r="E37" s="335"/>
    </row>
    <row r="38" s="311" customFormat="1" customHeight="1" spans="1:5">
      <c r="A38" s="329">
        <v>21161</v>
      </c>
      <c r="B38" s="328" t="s">
        <v>2666</v>
      </c>
      <c r="C38" s="330"/>
      <c r="D38" s="330"/>
      <c r="E38" s="335"/>
    </row>
    <row r="39" customHeight="1" spans="1:5">
      <c r="A39" s="329">
        <v>2116101</v>
      </c>
      <c r="B39" s="328" t="s">
        <v>2667</v>
      </c>
      <c r="C39" s="330"/>
      <c r="D39" s="330"/>
      <c r="E39" s="335"/>
    </row>
    <row r="40" customHeight="1" spans="1:5">
      <c r="A40" s="329">
        <v>2116102</v>
      </c>
      <c r="B40" s="328" t="s">
        <v>2668</v>
      </c>
      <c r="C40" s="330"/>
      <c r="D40" s="330"/>
      <c r="E40" s="335"/>
    </row>
    <row r="41" customHeight="1" spans="1:5">
      <c r="A41" s="329">
        <v>2116103</v>
      </c>
      <c r="B41" s="328" t="s">
        <v>2669</v>
      </c>
      <c r="C41" s="330"/>
      <c r="D41" s="330"/>
      <c r="E41" s="335"/>
    </row>
    <row r="42" customHeight="1" spans="1:5">
      <c r="A42" s="329">
        <v>2116104</v>
      </c>
      <c r="B42" s="328" t="s">
        <v>2670</v>
      </c>
      <c r="C42" s="330"/>
      <c r="D42" s="330"/>
      <c r="E42" s="335"/>
    </row>
    <row r="43" customHeight="1" spans="1:5">
      <c r="A43" s="324" t="s">
        <v>135</v>
      </c>
      <c r="B43" s="325" t="s">
        <v>2671</v>
      </c>
      <c r="C43" s="334">
        <v>234</v>
      </c>
      <c r="D43" s="334"/>
      <c r="E43" s="335">
        <f>(D43-C43)/C43</f>
        <v>-1</v>
      </c>
    </row>
    <row r="44" customHeight="1" spans="1:5">
      <c r="A44" s="329" t="s">
        <v>2672</v>
      </c>
      <c r="B44" s="328" t="s">
        <v>2673</v>
      </c>
      <c r="C44" s="330">
        <v>234</v>
      </c>
      <c r="D44" s="330"/>
      <c r="E44" s="335">
        <f>(D44-C44)/C44</f>
        <v>-1</v>
      </c>
    </row>
    <row r="45" customHeight="1" spans="1:5">
      <c r="A45" s="329" t="s">
        <v>2674</v>
      </c>
      <c r="B45" s="328" t="s">
        <v>2675</v>
      </c>
      <c r="C45" s="330"/>
      <c r="D45" s="330"/>
      <c r="E45" s="335"/>
    </row>
    <row r="46" customHeight="1" spans="1:5">
      <c r="A46" s="329" t="s">
        <v>2676</v>
      </c>
      <c r="B46" s="328" t="s">
        <v>2677</v>
      </c>
      <c r="C46" s="330"/>
      <c r="D46" s="330"/>
      <c r="E46" s="335"/>
    </row>
    <row r="47" customHeight="1" spans="1:5">
      <c r="A47" s="329" t="s">
        <v>2678</v>
      </c>
      <c r="B47" s="328" t="s">
        <v>2679</v>
      </c>
      <c r="C47" s="330"/>
      <c r="D47" s="330"/>
      <c r="E47" s="335"/>
    </row>
    <row r="48" customHeight="1" spans="1:5">
      <c r="A48" s="329" t="s">
        <v>2680</v>
      </c>
      <c r="B48" s="328" t="s">
        <v>2681</v>
      </c>
      <c r="C48" s="330"/>
      <c r="D48" s="330"/>
      <c r="E48" s="335"/>
    </row>
    <row r="49" customHeight="1" spans="1:5">
      <c r="A49" s="329" t="s">
        <v>2682</v>
      </c>
      <c r="B49" s="328" t="s">
        <v>2683</v>
      </c>
      <c r="C49" s="330"/>
      <c r="D49" s="330"/>
      <c r="E49" s="335"/>
    </row>
    <row r="50" customHeight="1" spans="1:5">
      <c r="A50" s="329" t="s">
        <v>2684</v>
      </c>
      <c r="B50" s="328" t="s">
        <v>2685</v>
      </c>
      <c r="C50" s="330"/>
      <c r="D50" s="330"/>
      <c r="E50" s="335"/>
    </row>
    <row r="51" customHeight="1" spans="1:5">
      <c r="A51" s="329" t="s">
        <v>2686</v>
      </c>
      <c r="B51" s="328" t="s">
        <v>2687</v>
      </c>
      <c r="C51" s="330"/>
      <c r="D51" s="330"/>
      <c r="E51" s="335"/>
    </row>
    <row r="52" customHeight="1" spans="1:5">
      <c r="A52" s="329" t="s">
        <v>2688</v>
      </c>
      <c r="B52" s="328" t="s">
        <v>2689</v>
      </c>
      <c r="C52" s="330"/>
      <c r="D52" s="330"/>
      <c r="E52" s="335"/>
    </row>
    <row r="53" customHeight="1" spans="1:5">
      <c r="A53" s="329" t="s">
        <v>2690</v>
      </c>
      <c r="B53" s="328" t="s">
        <v>2691</v>
      </c>
      <c r="C53" s="330"/>
      <c r="D53" s="330"/>
      <c r="E53" s="335"/>
    </row>
    <row r="54" customHeight="1" spans="1:5">
      <c r="A54" s="329" t="s">
        <v>2692</v>
      </c>
      <c r="B54" s="328" t="s">
        <v>2693</v>
      </c>
      <c r="C54" s="330"/>
      <c r="D54" s="330"/>
      <c r="E54" s="335"/>
    </row>
    <row r="55" customHeight="1" spans="1:5">
      <c r="A55" s="329" t="s">
        <v>2694</v>
      </c>
      <c r="B55" s="328" t="s">
        <v>2695</v>
      </c>
      <c r="C55" s="330"/>
      <c r="D55" s="330"/>
      <c r="E55" s="335"/>
    </row>
    <row r="56" customHeight="1" spans="1:5">
      <c r="A56" s="329">
        <v>2120816</v>
      </c>
      <c r="B56" s="328" t="s">
        <v>2696</v>
      </c>
      <c r="C56" s="330">
        <v>30</v>
      </c>
      <c r="D56" s="330"/>
      <c r="E56" s="335">
        <f>(D56-C56)/C56</f>
        <v>-1</v>
      </c>
    </row>
    <row r="57" customHeight="1" spans="1:5">
      <c r="A57" s="329" t="s">
        <v>2697</v>
      </c>
      <c r="B57" s="328" t="s">
        <v>2698</v>
      </c>
      <c r="C57" s="330">
        <v>204</v>
      </c>
      <c r="D57" s="330"/>
      <c r="E57" s="335">
        <f>(D57-C57)/C57</f>
        <v>-1</v>
      </c>
    </row>
    <row r="58" customHeight="1" spans="1:5">
      <c r="A58" s="329" t="s">
        <v>2699</v>
      </c>
      <c r="B58" s="328" t="s">
        <v>2700</v>
      </c>
      <c r="C58" s="330"/>
      <c r="D58" s="330"/>
      <c r="E58" s="335"/>
    </row>
    <row r="59" customHeight="1" spans="1:5">
      <c r="A59" s="329" t="s">
        <v>2701</v>
      </c>
      <c r="B59" s="328" t="s">
        <v>2675</v>
      </c>
      <c r="C59" s="330"/>
      <c r="D59" s="330"/>
      <c r="E59" s="335"/>
    </row>
    <row r="60" customHeight="1" spans="1:5">
      <c r="A60" s="329" t="s">
        <v>2702</v>
      </c>
      <c r="B60" s="328" t="s">
        <v>2677</v>
      </c>
      <c r="C60" s="330"/>
      <c r="D60" s="330"/>
      <c r="E60" s="335"/>
    </row>
    <row r="61" customHeight="1" spans="1:5">
      <c r="A61" s="329" t="s">
        <v>2703</v>
      </c>
      <c r="B61" s="328" t="s">
        <v>2704</v>
      </c>
      <c r="C61" s="330"/>
      <c r="D61" s="330"/>
      <c r="E61" s="335"/>
    </row>
    <row r="62" customHeight="1" spans="1:5">
      <c r="A62" s="329" t="s">
        <v>2705</v>
      </c>
      <c r="B62" s="328" t="s">
        <v>2706</v>
      </c>
      <c r="C62" s="330"/>
      <c r="D62" s="330"/>
      <c r="E62" s="335"/>
    </row>
    <row r="63" customHeight="1" spans="1:5">
      <c r="A63" s="329" t="s">
        <v>2707</v>
      </c>
      <c r="B63" s="328" t="s">
        <v>2708</v>
      </c>
      <c r="C63" s="330"/>
      <c r="D63" s="330"/>
      <c r="E63" s="335"/>
    </row>
    <row r="64" customHeight="1" spans="1:5">
      <c r="A64" s="329" t="s">
        <v>2709</v>
      </c>
      <c r="B64" s="328" t="s">
        <v>2710</v>
      </c>
      <c r="C64" s="330"/>
      <c r="D64" s="330"/>
      <c r="E64" s="335"/>
    </row>
    <row r="65" customHeight="1" spans="1:5">
      <c r="A65" s="329" t="s">
        <v>2711</v>
      </c>
      <c r="B65" s="328" t="s">
        <v>2712</v>
      </c>
      <c r="C65" s="330"/>
      <c r="D65" s="330"/>
      <c r="E65" s="335"/>
    </row>
    <row r="66" customHeight="1" spans="1:5">
      <c r="A66" s="329" t="s">
        <v>2713</v>
      </c>
      <c r="B66" s="328" t="s">
        <v>2714</v>
      </c>
      <c r="C66" s="330"/>
      <c r="D66" s="330"/>
      <c r="E66" s="335"/>
    </row>
    <row r="67" customHeight="1" spans="1:5">
      <c r="A67" s="329" t="s">
        <v>2715</v>
      </c>
      <c r="B67" s="328" t="s">
        <v>2716</v>
      </c>
      <c r="C67" s="330"/>
      <c r="D67" s="330"/>
      <c r="E67" s="335"/>
    </row>
    <row r="68" customHeight="1" spans="1:5">
      <c r="A68" s="329" t="s">
        <v>2717</v>
      </c>
      <c r="B68" s="328" t="s">
        <v>2718</v>
      </c>
      <c r="C68" s="330"/>
      <c r="D68" s="330"/>
      <c r="E68" s="335"/>
    </row>
    <row r="69" customHeight="1" spans="1:5">
      <c r="A69" s="329" t="s">
        <v>2719</v>
      </c>
      <c r="B69" s="328" t="s">
        <v>2720</v>
      </c>
      <c r="C69" s="330"/>
      <c r="D69" s="330"/>
      <c r="E69" s="335"/>
    </row>
    <row r="70" customHeight="1" spans="1:5">
      <c r="A70" s="329" t="s">
        <v>2721</v>
      </c>
      <c r="B70" s="328" t="s">
        <v>2722</v>
      </c>
      <c r="C70" s="330"/>
      <c r="D70" s="330"/>
      <c r="E70" s="335"/>
    </row>
    <row r="71" customHeight="1" spans="1:5">
      <c r="A71" s="329" t="s">
        <v>2723</v>
      </c>
      <c r="B71" s="328" t="s">
        <v>2724</v>
      </c>
      <c r="C71" s="330"/>
      <c r="D71" s="330"/>
      <c r="E71" s="335"/>
    </row>
    <row r="72" customHeight="1" spans="1:5">
      <c r="A72" s="329" t="s">
        <v>2725</v>
      </c>
      <c r="B72" s="328" t="s">
        <v>2726</v>
      </c>
      <c r="C72" s="330"/>
      <c r="D72" s="330"/>
      <c r="E72" s="335"/>
    </row>
    <row r="73" customHeight="1" spans="1:5">
      <c r="A73" s="329" t="s">
        <v>2727</v>
      </c>
      <c r="B73" s="328" t="s">
        <v>2728</v>
      </c>
      <c r="C73" s="330"/>
      <c r="D73" s="330"/>
      <c r="E73" s="335"/>
    </row>
    <row r="74" customHeight="1" spans="1:5">
      <c r="A74" s="329" t="s">
        <v>2729</v>
      </c>
      <c r="B74" s="328" t="s">
        <v>2675</v>
      </c>
      <c r="C74" s="330"/>
      <c r="D74" s="330"/>
      <c r="E74" s="335"/>
    </row>
    <row r="75" customHeight="1" spans="1:5">
      <c r="A75" s="329" t="s">
        <v>2730</v>
      </c>
      <c r="B75" s="328" t="s">
        <v>2677</v>
      </c>
      <c r="C75" s="330"/>
      <c r="D75" s="330"/>
      <c r="E75" s="335"/>
    </row>
    <row r="76" customHeight="1" spans="1:5">
      <c r="A76" s="329" t="s">
        <v>2731</v>
      </c>
      <c r="B76" s="328" t="s">
        <v>2732</v>
      </c>
      <c r="C76" s="330"/>
      <c r="D76" s="330"/>
      <c r="E76" s="335"/>
    </row>
    <row r="77" customHeight="1" spans="1:5">
      <c r="A77" s="329" t="s">
        <v>2733</v>
      </c>
      <c r="B77" s="328" t="s">
        <v>2734</v>
      </c>
      <c r="C77" s="330"/>
      <c r="D77" s="330"/>
      <c r="E77" s="335"/>
    </row>
    <row r="78" customHeight="1" spans="1:5">
      <c r="A78" s="329" t="s">
        <v>2735</v>
      </c>
      <c r="B78" s="328" t="s">
        <v>2675</v>
      </c>
      <c r="C78" s="330"/>
      <c r="D78" s="330"/>
      <c r="E78" s="335"/>
    </row>
    <row r="79" customHeight="1" spans="1:5">
      <c r="A79" s="329" t="s">
        <v>2736</v>
      </c>
      <c r="B79" s="328" t="s">
        <v>2677</v>
      </c>
      <c r="C79" s="330"/>
      <c r="D79" s="330"/>
      <c r="E79" s="335"/>
    </row>
    <row r="80" s="311" customFormat="1" customHeight="1" spans="1:5">
      <c r="A80" s="329" t="s">
        <v>2737</v>
      </c>
      <c r="B80" s="328" t="s">
        <v>2738</v>
      </c>
      <c r="C80" s="330"/>
      <c r="D80" s="330"/>
      <c r="E80" s="335"/>
    </row>
    <row r="81" s="311" customFormat="1" customHeight="1" spans="1:5">
      <c r="A81" s="329" t="s">
        <v>2739</v>
      </c>
      <c r="B81" s="328" t="s">
        <v>2740</v>
      </c>
      <c r="C81" s="330"/>
      <c r="D81" s="330"/>
      <c r="E81" s="335"/>
    </row>
    <row r="82" s="311" customFormat="1" customHeight="1" spans="1:5">
      <c r="A82" s="329" t="s">
        <v>2741</v>
      </c>
      <c r="B82" s="328" t="s">
        <v>2710</v>
      </c>
      <c r="C82" s="330"/>
      <c r="D82" s="330"/>
      <c r="E82" s="335"/>
    </row>
    <row r="83" s="311" customFormat="1" customHeight="1" spans="1:5">
      <c r="A83" s="329" t="s">
        <v>2742</v>
      </c>
      <c r="B83" s="328" t="s">
        <v>2712</v>
      </c>
      <c r="C83" s="330"/>
      <c r="D83" s="330"/>
      <c r="E83" s="335"/>
    </row>
    <row r="84" s="311" customFormat="1" customHeight="1" spans="1:5">
      <c r="A84" s="329" t="s">
        <v>2743</v>
      </c>
      <c r="B84" s="328" t="s">
        <v>2714</v>
      </c>
      <c r="C84" s="330"/>
      <c r="D84" s="330"/>
      <c r="E84" s="335"/>
    </row>
    <row r="85" s="311" customFormat="1" customHeight="1" spans="1:5">
      <c r="A85" s="329" t="s">
        <v>2744</v>
      </c>
      <c r="B85" s="328" t="s">
        <v>2716</v>
      </c>
      <c r="C85" s="330"/>
      <c r="D85" s="330"/>
      <c r="E85" s="335"/>
    </row>
    <row r="86" s="311" customFormat="1" customHeight="1" spans="1:5">
      <c r="A86" s="329" t="s">
        <v>2745</v>
      </c>
      <c r="B86" s="328" t="s">
        <v>2746</v>
      </c>
      <c r="C86" s="330"/>
      <c r="D86" s="330"/>
      <c r="E86" s="335"/>
    </row>
    <row r="87" s="311" customFormat="1" customHeight="1" spans="1:5">
      <c r="A87" s="329" t="s">
        <v>2747</v>
      </c>
      <c r="B87" s="328" t="s">
        <v>2748</v>
      </c>
      <c r="C87" s="330"/>
      <c r="D87" s="330"/>
      <c r="E87" s="335"/>
    </row>
    <row r="88" s="311" customFormat="1" customHeight="1" spans="1:5">
      <c r="A88" s="329" t="s">
        <v>2749</v>
      </c>
      <c r="B88" s="328" t="s">
        <v>2722</v>
      </c>
      <c r="C88" s="330"/>
      <c r="D88" s="330"/>
      <c r="E88" s="335"/>
    </row>
    <row r="89" s="311" customFormat="1" customHeight="1" spans="1:5">
      <c r="A89" s="329" t="s">
        <v>2750</v>
      </c>
      <c r="B89" s="328" t="s">
        <v>2751</v>
      </c>
      <c r="C89" s="330"/>
      <c r="D89" s="330"/>
      <c r="E89" s="335"/>
    </row>
    <row r="90" s="311" customFormat="1" customHeight="1" spans="1:5">
      <c r="A90" s="329" t="s">
        <v>2752</v>
      </c>
      <c r="B90" s="328" t="s">
        <v>2753</v>
      </c>
      <c r="C90" s="330"/>
      <c r="D90" s="330"/>
      <c r="E90" s="335"/>
    </row>
    <row r="91" s="311" customFormat="1" customHeight="1" spans="1:5">
      <c r="A91" s="329" t="s">
        <v>2754</v>
      </c>
      <c r="B91" s="328" t="s">
        <v>2675</v>
      </c>
      <c r="C91" s="330"/>
      <c r="D91" s="330"/>
      <c r="E91" s="335"/>
    </row>
    <row r="92" s="311" customFormat="1" customHeight="1" spans="1:5">
      <c r="A92" s="329" t="s">
        <v>2755</v>
      </c>
      <c r="B92" s="328" t="s">
        <v>2677</v>
      </c>
      <c r="C92" s="330"/>
      <c r="D92" s="330"/>
      <c r="E92" s="335"/>
    </row>
    <row r="93" s="311" customFormat="1" customHeight="1" spans="1:5">
      <c r="A93" s="329" t="s">
        <v>2756</v>
      </c>
      <c r="B93" s="328" t="s">
        <v>2679</v>
      </c>
      <c r="C93" s="330"/>
      <c r="D93" s="330"/>
      <c r="E93" s="335"/>
    </row>
    <row r="94" s="311" customFormat="1" customHeight="1" spans="1:5">
      <c r="A94" s="329" t="s">
        <v>2757</v>
      </c>
      <c r="B94" s="328" t="s">
        <v>2681</v>
      </c>
      <c r="C94" s="330"/>
      <c r="D94" s="330"/>
      <c r="E94" s="335"/>
    </row>
    <row r="95" customHeight="1" spans="1:5">
      <c r="A95" s="329" t="s">
        <v>2758</v>
      </c>
      <c r="B95" s="328" t="s">
        <v>2687</v>
      </c>
      <c r="C95" s="330"/>
      <c r="D95" s="330"/>
      <c r="E95" s="335"/>
    </row>
    <row r="96" customHeight="1" spans="1:5">
      <c r="A96" s="329" t="s">
        <v>2759</v>
      </c>
      <c r="B96" s="328" t="s">
        <v>2691</v>
      </c>
      <c r="C96" s="330"/>
      <c r="D96" s="330"/>
      <c r="E96" s="335"/>
    </row>
    <row r="97" customHeight="1" spans="1:5">
      <c r="A97" s="329" t="s">
        <v>2760</v>
      </c>
      <c r="B97" s="328" t="s">
        <v>2693</v>
      </c>
      <c r="C97" s="330"/>
      <c r="D97" s="330"/>
      <c r="E97" s="335"/>
    </row>
    <row r="98" s="311" customFormat="1" customHeight="1" spans="1:5">
      <c r="A98" s="329" t="s">
        <v>2761</v>
      </c>
      <c r="B98" s="328" t="s">
        <v>2762</v>
      </c>
      <c r="C98" s="330"/>
      <c r="D98" s="330"/>
      <c r="E98" s="335"/>
    </row>
    <row r="99" s="311" customFormat="1" customHeight="1" spans="1:5">
      <c r="A99" s="324" t="s">
        <v>137</v>
      </c>
      <c r="B99" s="325" t="s">
        <v>2763</v>
      </c>
      <c r="C99" s="334">
        <v>427</v>
      </c>
      <c r="D99" s="334">
        <f>D100</f>
        <v>490</v>
      </c>
      <c r="E99" s="335">
        <f>(D99-C99)/C99</f>
        <v>0.148</v>
      </c>
    </row>
    <row r="100" customHeight="1" spans="1:5">
      <c r="A100" s="329" t="s">
        <v>2764</v>
      </c>
      <c r="B100" s="328" t="s">
        <v>2765</v>
      </c>
      <c r="C100" s="330">
        <v>427</v>
      </c>
      <c r="D100" s="330">
        <f>SUM(D101:D104)</f>
        <v>490</v>
      </c>
      <c r="E100" s="335">
        <f>(D100-C100)/C100</f>
        <v>0.148</v>
      </c>
    </row>
    <row r="101" s="311" customFormat="1" customHeight="1" spans="1:5">
      <c r="A101" s="329" t="s">
        <v>2766</v>
      </c>
      <c r="B101" s="328" t="s">
        <v>2645</v>
      </c>
      <c r="C101" s="330"/>
      <c r="D101" s="376"/>
      <c r="E101" s="335"/>
    </row>
    <row r="102" s="311" customFormat="1" customHeight="1" spans="1:5">
      <c r="A102" s="329" t="s">
        <v>2767</v>
      </c>
      <c r="B102" s="328" t="s">
        <v>2768</v>
      </c>
      <c r="C102" s="330">
        <v>303</v>
      </c>
      <c r="D102" s="330">
        <v>37</v>
      </c>
      <c r="E102" s="335">
        <f>(D102-C102)/C102</f>
        <v>-0.878</v>
      </c>
    </row>
    <row r="103" s="311" customFormat="1" customHeight="1" spans="1:5">
      <c r="A103" s="329" t="s">
        <v>2769</v>
      </c>
      <c r="B103" s="328" t="s">
        <v>2770</v>
      </c>
      <c r="C103" s="330"/>
      <c r="D103" s="330"/>
      <c r="E103" s="335"/>
    </row>
    <row r="104" s="311" customFormat="1" customHeight="1" spans="1:5">
      <c r="A104" s="329" t="s">
        <v>2771</v>
      </c>
      <c r="B104" s="328" t="s">
        <v>2772</v>
      </c>
      <c r="C104" s="330">
        <v>124</v>
      </c>
      <c r="D104" s="330">
        <v>453</v>
      </c>
      <c r="E104" s="335">
        <f>(D104-C104)/C104</f>
        <v>2.653</v>
      </c>
    </row>
    <row r="105" s="311" customFormat="1" customHeight="1" spans="1:5">
      <c r="A105" s="329" t="s">
        <v>2773</v>
      </c>
      <c r="B105" s="328" t="s">
        <v>2774</v>
      </c>
      <c r="C105" s="330"/>
      <c r="D105" s="330"/>
      <c r="E105" s="335"/>
    </row>
    <row r="106" customHeight="1" spans="1:5">
      <c r="A106" s="329" t="s">
        <v>2775</v>
      </c>
      <c r="B106" s="328" t="s">
        <v>2645</v>
      </c>
      <c r="C106" s="330"/>
      <c r="D106" s="330"/>
      <c r="E106" s="335"/>
    </row>
    <row r="107" s="311" customFormat="1" customHeight="1" spans="1:5">
      <c r="A107" s="329" t="s">
        <v>2776</v>
      </c>
      <c r="B107" s="328" t="s">
        <v>2768</v>
      </c>
      <c r="C107" s="330"/>
      <c r="D107" s="330"/>
      <c r="E107" s="335"/>
    </row>
    <row r="108" s="311" customFormat="1" customHeight="1" spans="1:5">
      <c r="A108" s="329" t="s">
        <v>2777</v>
      </c>
      <c r="B108" s="328" t="s">
        <v>2778</v>
      </c>
      <c r="C108" s="330"/>
      <c r="D108" s="330"/>
      <c r="E108" s="335"/>
    </row>
    <row r="109" s="311" customFormat="1" customHeight="1" spans="1:5">
      <c r="A109" s="329" t="s">
        <v>2779</v>
      </c>
      <c r="B109" s="328" t="s">
        <v>2780</v>
      </c>
      <c r="C109" s="330"/>
      <c r="D109" s="330"/>
      <c r="E109" s="335"/>
    </row>
    <row r="110" customHeight="1" spans="1:5">
      <c r="A110" s="329" t="s">
        <v>2781</v>
      </c>
      <c r="B110" s="328" t="s">
        <v>2782</v>
      </c>
      <c r="C110" s="330"/>
      <c r="D110" s="330"/>
      <c r="E110" s="335"/>
    </row>
    <row r="111" s="311" customFormat="1" customHeight="1" spans="1:5">
      <c r="A111" s="329" t="s">
        <v>2783</v>
      </c>
      <c r="B111" s="328" t="s">
        <v>2784</v>
      </c>
      <c r="C111" s="330"/>
      <c r="D111" s="330"/>
      <c r="E111" s="335"/>
    </row>
    <row r="112" s="311" customFormat="1" customHeight="1" spans="1:5">
      <c r="A112" s="329" t="s">
        <v>2785</v>
      </c>
      <c r="B112" s="328" t="s">
        <v>2786</v>
      </c>
      <c r="C112" s="330"/>
      <c r="D112" s="330"/>
      <c r="E112" s="335"/>
    </row>
    <row r="113" s="311" customFormat="1" customHeight="1" spans="1:5">
      <c r="A113" s="329" t="s">
        <v>2787</v>
      </c>
      <c r="B113" s="328" t="s">
        <v>2788</v>
      </c>
      <c r="C113" s="330"/>
      <c r="D113" s="330"/>
      <c r="E113" s="335"/>
    </row>
    <row r="114" customHeight="1" spans="1:5">
      <c r="A114" s="329" t="s">
        <v>2789</v>
      </c>
      <c r="B114" s="328" t="s">
        <v>2790</v>
      </c>
      <c r="C114" s="330"/>
      <c r="D114" s="330"/>
      <c r="E114" s="335"/>
    </row>
    <row r="115" s="311" customFormat="1" customHeight="1" spans="1:5">
      <c r="A115" s="337">
        <v>21370</v>
      </c>
      <c r="B115" s="328" t="s">
        <v>2791</v>
      </c>
      <c r="C115" s="330"/>
      <c r="D115" s="330"/>
      <c r="E115" s="335"/>
    </row>
    <row r="116" s="311" customFormat="1" customHeight="1" spans="1:5">
      <c r="A116" s="337">
        <v>2137001</v>
      </c>
      <c r="B116" s="328" t="s">
        <v>2645</v>
      </c>
      <c r="C116" s="330"/>
      <c r="D116" s="330"/>
      <c r="E116" s="335"/>
    </row>
    <row r="117" customHeight="1" spans="1:5">
      <c r="A117" s="337">
        <v>2137099</v>
      </c>
      <c r="B117" s="328" t="s">
        <v>2792</v>
      </c>
      <c r="C117" s="330"/>
      <c r="D117" s="330"/>
      <c r="E117" s="335"/>
    </row>
    <row r="118" s="311" customFormat="1" customHeight="1" spans="1:5">
      <c r="A118" s="337">
        <v>21371</v>
      </c>
      <c r="B118" s="328" t="s">
        <v>2793</v>
      </c>
      <c r="C118" s="330">
        <f>SUM(C119:C122)</f>
        <v>0</v>
      </c>
      <c r="D118" s="330"/>
      <c r="E118" s="335"/>
    </row>
    <row r="119" customHeight="1" spans="1:5">
      <c r="A119" s="337">
        <v>2137101</v>
      </c>
      <c r="B119" s="328" t="s">
        <v>2784</v>
      </c>
      <c r="C119" s="330">
        <v>0</v>
      </c>
      <c r="D119" s="330"/>
      <c r="E119" s="335"/>
    </row>
    <row r="120" s="311" customFormat="1" customHeight="1" spans="1:5">
      <c r="A120" s="337">
        <v>2137102</v>
      </c>
      <c r="B120" s="328" t="s">
        <v>2794</v>
      </c>
      <c r="C120" s="330">
        <v>0</v>
      </c>
      <c r="D120" s="330"/>
      <c r="E120" s="335"/>
    </row>
    <row r="121" s="311" customFormat="1" customHeight="1" spans="1:5">
      <c r="A121" s="337">
        <v>2137103</v>
      </c>
      <c r="B121" s="328" t="s">
        <v>2788</v>
      </c>
      <c r="C121" s="330">
        <v>0</v>
      </c>
      <c r="D121" s="330"/>
      <c r="E121" s="335"/>
    </row>
    <row r="122" s="311" customFormat="1" customHeight="1" spans="1:5">
      <c r="A122" s="337">
        <v>2137199</v>
      </c>
      <c r="B122" s="328" t="s">
        <v>2795</v>
      </c>
      <c r="C122" s="330">
        <v>0</v>
      </c>
      <c r="D122" s="330"/>
      <c r="E122" s="335"/>
    </row>
    <row r="123" s="311" customFormat="1" customHeight="1" spans="1:5">
      <c r="A123" s="324" t="s">
        <v>139</v>
      </c>
      <c r="B123" s="325" t="s">
        <v>2796</v>
      </c>
      <c r="C123" s="334">
        <v>149</v>
      </c>
      <c r="D123" s="334"/>
      <c r="E123" s="335">
        <f>(D123-C123)/C123</f>
        <v>-1</v>
      </c>
    </row>
    <row r="124" s="311" customFormat="1" customHeight="1" spans="1:5">
      <c r="A124" s="329" t="s">
        <v>2797</v>
      </c>
      <c r="B124" s="328" t="s">
        <v>2798</v>
      </c>
      <c r="C124" s="330">
        <f>SUM(C125:C128)</f>
        <v>0</v>
      </c>
      <c r="D124" s="330"/>
      <c r="E124" s="335"/>
    </row>
    <row r="125" customHeight="1" spans="1:5">
      <c r="A125" s="329" t="s">
        <v>2799</v>
      </c>
      <c r="B125" s="328" t="s">
        <v>2800</v>
      </c>
      <c r="C125" s="330">
        <v>0</v>
      </c>
      <c r="D125" s="330"/>
      <c r="E125" s="335"/>
    </row>
    <row r="126" s="311" customFormat="1" customHeight="1" spans="1:5">
      <c r="A126" s="329" t="s">
        <v>2801</v>
      </c>
      <c r="B126" s="328" t="s">
        <v>2802</v>
      </c>
      <c r="C126" s="330">
        <v>0</v>
      </c>
      <c r="D126" s="330"/>
      <c r="E126" s="335"/>
    </row>
    <row r="127" s="311" customFormat="1" customHeight="1" spans="1:5">
      <c r="A127" s="329" t="s">
        <v>2803</v>
      </c>
      <c r="B127" s="328" t="s">
        <v>2804</v>
      </c>
      <c r="C127" s="330">
        <v>0</v>
      </c>
      <c r="D127" s="330"/>
      <c r="E127" s="335"/>
    </row>
    <row r="128" s="311" customFormat="1" customHeight="1" spans="1:5">
      <c r="A128" s="329" t="s">
        <v>2805</v>
      </c>
      <c r="B128" s="328" t="s">
        <v>2806</v>
      </c>
      <c r="C128" s="330">
        <v>0</v>
      </c>
      <c r="D128" s="330"/>
      <c r="E128" s="335"/>
    </row>
    <row r="129" customHeight="1" spans="1:5">
      <c r="A129" s="329" t="s">
        <v>2807</v>
      </c>
      <c r="B129" s="328" t="s">
        <v>2808</v>
      </c>
      <c r="C129" s="330">
        <f>SUM(C130:C133)</f>
        <v>0</v>
      </c>
      <c r="D129" s="330"/>
      <c r="E129" s="335"/>
    </row>
    <row r="130" customHeight="1" spans="1:5">
      <c r="A130" s="329" t="s">
        <v>2809</v>
      </c>
      <c r="B130" s="328" t="s">
        <v>2804</v>
      </c>
      <c r="C130" s="330">
        <v>0</v>
      </c>
      <c r="D130" s="330"/>
      <c r="E130" s="335"/>
    </row>
    <row r="131" s="311" customFormat="1" customHeight="1" spans="1:5">
      <c r="A131" s="329" t="s">
        <v>2810</v>
      </c>
      <c r="B131" s="328" t="s">
        <v>2811</v>
      </c>
      <c r="C131" s="330">
        <v>0</v>
      </c>
      <c r="D131" s="330"/>
      <c r="E131" s="335"/>
    </row>
    <row r="132" customHeight="1" spans="1:5">
      <c r="A132" s="329" t="s">
        <v>2812</v>
      </c>
      <c r="B132" s="328" t="s">
        <v>2813</v>
      </c>
      <c r="C132" s="330">
        <v>0</v>
      </c>
      <c r="D132" s="330"/>
      <c r="E132" s="335"/>
    </row>
    <row r="133" customHeight="1" spans="1:5">
      <c r="A133" s="329" t="s">
        <v>2814</v>
      </c>
      <c r="B133" s="328" t="s">
        <v>2815</v>
      </c>
      <c r="C133" s="330">
        <v>0</v>
      </c>
      <c r="D133" s="330"/>
      <c r="E133" s="335"/>
    </row>
    <row r="134" s="311" customFormat="1" customHeight="1" spans="1:5">
      <c r="A134" s="329" t="s">
        <v>2816</v>
      </c>
      <c r="B134" s="328" t="s">
        <v>2817</v>
      </c>
      <c r="C134" s="330"/>
      <c r="D134" s="330"/>
      <c r="E134" s="335"/>
    </row>
    <row r="135" s="311" customFormat="1" customHeight="1" spans="1:5">
      <c r="A135" s="329" t="s">
        <v>2818</v>
      </c>
      <c r="B135" s="328" t="s">
        <v>2819</v>
      </c>
      <c r="C135" s="330"/>
      <c r="D135" s="330"/>
      <c r="E135" s="335"/>
    </row>
    <row r="136" s="311" customFormat="1" customHeight="1" spans="1:5">
      <c r="A136" s="329" t="s">
        <v>2820</v>
      </c>
      <c r="B136" s="328" t="s">
        <v>2821</v>
      </c>
      <c r="C136" s="330"/>
      <c r="D136" s="330"/>
      <c r="E136" s="335"/>
    </row>
    <row r="137" s="311" customFormat="1" customHeight="1" spans="1:5">
      <c r="A137" s="329" t="s">
        <v>2822</v>
      </c>
      <c r="B137" s="328" t="s">
        <v>2823</v>
      </c>
      <c r="C137" s="330"/>
      <c r="D137" s="330"/>
      <c r="E137" s="335"/>
    </row>
    <row r="138" s="311" customFormat="1" customHeight="1" spans="1:5">
      <c r="A138" s="329" t="s">
        <v>2824</v>
      </c>
      <c r="B138" s="328" t="s">
        <v>2825</v>
      </c>
      <c r="C138" s="330"/>
      <c r="D138" s="330"/>
      <c r="E138" s="335"/>
    </row>
    <row r="139" s="311" customFormat="1" customHeight="1" spans="1:5">
      <c r="A139" s="329" t="s">
        <v>2826</v>
      </c>
      <c r="B139" s="328" t="s">
        <v>2827</v>
      </c>
      <c r="C139" s="330"/>
      <c r="D139" s="330"/>
      <c r="E139" s="335"/>
    </row>
    <row r="140" s="311" customFormat="1" customHeight="1" spans="1:5">
      <c r="A140" s="329" t="s">
        <v>2828</v>
      </c>
      <c r="B140" s="328" t="s">
        <v>2829</v>
      </c>
      <c r="C140" s="330"/>
      <c r="D140" s="330"/>
      <c r="E140" s="335"/>
    </row>
    <row r="141" s="311" customFormat="1" customHeight="1" spans="1:5">
      <c r="A141" s="329" t="s">
        <v>2830</v>
      </c>
      <c r="B141" s="328" t="s">
        <v>2831</v>
      </c>
      <c r="C141" s="330"/>
      <c r="D141" s="330"/>
      <c r="E141" s="335"/>
    </row>
    <row r="142" s="311" customFormat="1" customHeight="1" spans="1:5">
      <c r="A142" s="329" t="s">
        <v>2832</v>
      </c>
      <c r="B142" s="328" t="s">
        <v>2833</v>
      </c>
      <c r="C142" s="330"/>
      <c r="D142" s="330"/>
      <c r="E142" s="335"/>
    </row>
    <row r="143" s="311" customFormat="1" customHeight="1" spans="1:5">
      <c r="A143" s="329" t="s">
        <v>2834</v>
      </c>
      <c r="B143" s="328" t="s">
        <v>2835</v>
      </c>
      <c r="C143" s="330"/>
      <c r="D143" s="330"/>
      <c r="E143" s="335"/>
    </row>
    <row r="144" s="311" customFormat="1" customHeight="1" spans="1:5">
      <c r="A144" s="329" t="s">
        <v>2836</v>
      </c>
      <c r="B144" s="328" t="s">
        <v>2837</v>
      </c>
      <c r="C144" s="330"/>
      <c r="D144" s="330"/>
      <c r="E144" s="335"/>
    </row>
    <row r="145" s="311" customFormat="1" customHeight="1" spans="1:5">
      <c r="A145" s="329" t="s">
        <v>2838</v>
      </c>
      <c r="B145" s="328" t="s">
        <v>2839</v>
      </c>
      <c r="C145" s="330"/>
      <c r="D145" s="330"/>
      <c r="E145" s="335"/>
    </row>
    <row r="146" s="311" customFormat="1" customHeight="1" spans="1:5">
      <c r="A146" s="329" t="s">
        <v>2840</v>
      </c>
      <c r="B146" s="328" t="s">
        <v>2841</v>
      </c>
      <c r="C146" s="330"/>
      <c r="D146" s="330"/>
      <c r="E146" s="335"/>
    </row>
    <row r="147" s="311" customFormat="1" customHeight="1" spans="1:5">
      <c r="A147" s="329" t="s">
        <v>2842</v>
      </c>
      <c r="B147" s="328" t="s">
        <v>2843</v>
      </c>
      <c r="C147" s="330"/>
      <c r="D147" s="330"/>
      <c r="E147" s="335"/>
    </row>
    <row r="148" s="311" customFormat="1" customHeight="1" spans="1:5">
      <c r="A148" s="329" t="s">
        <v>2844</v>
      </c>
      <c r="B148" s="328" t="s">
        <v>2845</v>
      </c>
      <c r="C148" s="330"/>
      <c r="D148" s="330"/>
      <c r="E148" s="335"/>
    </row>
    <row r="149" s="311" customFormat="1" customHeight="1" spans="1:5">
      <c r="A149" s="329" t="s">
        <v>2846</v>
      </c>
      <c r="B149" s="328" t="s">
        <v>2847</v>
      </c>
      <c r="C149" s="330"/>
      <c r="D149" s="330"/>
      <c r="E149" s="335"/>
    </row>
    <row r="150" s="311" customFormat="1" customHeight="1" spans="1:5">
      <c r="A150" s="329" t="s">
        <v>2848</v>
      </c>
      <c r="B150" s="328" t="s">
        <v>2849</v>
      </c>
      <c r="C150" s="330"/>
      <c r="D150" s="330"/>
      <c r="E150" s="335"/>
    </row>
    <row r="151" customHeight="1" spans="1:5">
      <c r="A151" s="329" t="s">
        <v>2850</v>
      </c>
      <c r="B151" s="328" t="s">
        <v>2851</v>
      </c>
      <c r="C151" s="330"/>
      <c r="D151" s="330"/>
      <c r="E151" s="335"/>
    </row>
    <row r="152" customHeight="1" spans="1:5">
      <c r="A152" s="329" t="s">
        <v>2852</v>
      </c>
      <c r="B152" s="328" t="s">
        <v>2853</v>
      </c>
      <c r="C152" s="330"/>
      <c r="D152" s="330"/>
      <c r="E152" s="335"/>
    </row>
    <row r="153" s="311" customFormat="1" customHeight="1" spans="1:5">
      <c r="A153" s="329" t="s">
        <v>2854</v>
      </c>
      <c r="B153" s="328" t="s">
        <v>2855</v>
      </c>
      <c r="C153" s="330"/>
      <c r="D153" s="330"/>
      <c r="E153" s="335"/>
    </row>
    <row r="154" customHeight="1" spans="1:5">
      <c r="A154" s="329" t="s">
        <v>2856</v>
      </c>
      <c r="B154" s="328" t="s">
        <v>2857</v>
      </c>
      <c r="C154" s="330"/>
      <c r="D154" s="330"/>
      <c r="E154" s="335"/>
    </row>
    <row r="155" customHeight="1" spans="1:5">
      <c r="A155" s="329" t="s">
        <v>2858</v>
      </c>
      <c r="B155" s="328" t="s">
        <v>2859</v>
      </c>
      <c r="C155" s="330">
        <v>149</v>
      </c>
      <c r="D155" s="330"/>
      <c r="E155" s="335">
        <f>(D155-C155)/C155</f>
        <v>-1</v>
      </c>
    </row>
    <row r="156" s="311" customFormat="1" customHeight="1" spans="1:5">
      <c r="A156" s="329" t="s">
        <v>2860</v>
      </c>
      <c r="B156" s="328" t="s">
        <v>2861</v>
      </c>
      <c r="C156" s="330"/>
      <c r="D156" s="330"/>
      <c r="E156" s="335"/>
    </row>
    <row r="157" s="311" customFormat="1" customHeight="1" spans="1:5">
      <c r="A157" s="329" t="s">
        <v>2862</v>
      </c>
      <c r="B157" s="328" t="s">
        <v>2863</v>
      </c>
      <c r="C157" s="330"/>
      <c r="D157" s="330"/>
      <c r="E157" s="335"/>
    </row>
    <row r="158" s="311" customFormat="1" customHeight="1" spans="1:5">
      <c r="A158" s="329" t="s">
        <v>2864</v>
      </c>
      <c r="B158" s="328" t="s">
        <v>2865</v>
      </c>
      <c r="C158" s="330"/>
      <c r="D158" s="330"/>
      <c r="E158" s="335"/>
    </row>
    <row r="159" s="311" customFormat="1" customHeight="1" spans="1:5">
      <c r="A159" s="329" t="s">
        <v>2866</v>
      </c>
      <c r="B159" s="328" t="s">
        <v>2867</v>
      </c>
      <c r="C159" s="330"/>
      <c r="D159" s="330"/>
      <c r="E159" s="335"/>
    </row>
    <row r="160" s="311" customFormat="1" customHeight="1" spans="1:5">
      <c r="A160" s="329" t="s">
        <v>2868</v>
      </c>
      <c r="B160" s="328" t="s">
        <v>2869</v>
      </c>
      <c r="C160" s="330"/>
      <c r="D160" s="330"/>
      <c r="E160" s="335"/>
    </row>
    <row r="161" s="311" customFormat="1" customHeight="1" spans="1:5">
      <c r="A161" s="329" t="s">
        <v>2870</v>
      </c>
      <c r="B161" s="328" t="s">
        <v>2871</v>
      </c>
      <c r="C161" s="330">
        <v>149</v>
      </c>
      <c r="D161" s="330"/>
      <c r="E161" s="335">
        <f>(D161-C161)/C161</f>
        <v>-1</v>
      </c>
    </row>
    <row r="162" s="311" customFormat="1" customHeight="1" spans="1:5">
      <c r="A162" s="329" t="s">
        <v>2872</v>
      </c>
      <c r="B162" s="328" t="s">
        <v>2873</v>
      </c>
      <c r="C162" s="330"/>
      <c r="D162" s="330"/>
      <c r="E162" s="335"/>
    </row>
    <row r="163" customHeight="1" spans="1:5">
      <c r="A163" s="329" t="s">
        <v>2874</v>
      </c>
      <c r="B163" s="328" t="s">
        <v>2875</v>
      </c>
      <c r="C163" s="330">
        <v>0</v>
      </c>
      <c r="D163" s="330"/>
      <c r="E163" s="335"/>
    </row>
    <row r="164" customHeight="1" spans="1:5">
      <c r="A164" s="329" t="s">
        <v>2876</v>
      </c>
      <c r="B164" s="328" t="s">
        <v>2877</v>
      </c>
      <c r="C164" s="330">
        <f>SUM(C165:C166)</f>
        <v>0</v>
      </c>
      <c r="D164" s="330"/>
      <c r="E164" s="335"/>
    </row>
    <row r="165" s="311" customFormat="1" customHeight="1" spans="1:5">
      <c r="A165" s="329" t="s">
        <v>2878</v>
      </c>
      <c r="B165" s="328" t="s">
        <v>2800</v>
      </c>
      <c r="C165" s="330">
        <v>0</v>
      </c>
      <c r="D165" s="330"/>
      <c r="E165" s="335"/>
    </row>
    <row r="166" s="311" customFormat="1" customHeight="1" spans="1:5">
      <c r="A166" s="329" t="s">
        <v>2879</v>
      </c>
      <c r="B166" s="328" t="s">
        <v>2880</v>
      </c>
      <c r="C166" s="330">
        <v>0</v>
      </c>
      <c r="D166" s="330"/>
      <c r="E166" s="335"/>
    </row>
    <row r="167" s="311" customFormat="1" customHeight="1" spans="1:5">
      <c r="A167" s="329" t="s">
        <v>2881</v>
      </c>
      <c r="B167" s="328" t="s">
        <v>2882</v>
      </c>
      <c r="C167" s="330"/>
      <c r="D167" s="330"/>
      <c r="E167" s="335"/>
    </row>
    <row r="168" s="311" customFormat="1" customHeight="1" spans="1:5">
      <c r="A168" s="329" t="s">
        <v>2883</v>
      </c>
      <c r="B168" s="328" t="s">
        <v>2800</v>
      </c>
      <c r="C168" s="330"/>
      <c r="D168" s="330"/>
      <c r="E168" s="335"/>
    </row>
    <row r="169" s="311" customFormat="1" customHeight="1" spans="1:5">
      <c r="A169" s="329" t="s">
        <v>2884</v>
      </c>
      <c r="B169" s="328" t="s">
        <v>2885</v>
      </c>
      <c r="C169" s="330"/>
      <c r="D169" s="330"/>
      <c r="E169" s="335"/>
    </row>
    <row r="170" s="311" customFormat="1" customHeight="1" spans="1:5">
      <c r="A170" s="329" t="s">
        <v>2886</v>
      </c>
      <c r="B170" s="328" t="s">
        <v>2887</v>
      </c>
      <c r="C170" s="330"/>
      <c r="D170" s="330"/>
      <c r="E170" s="335"/>
    </row>
    <row r="171" customHeight="1" spans="1:5">
      <c r="A171" s="329" t="s">
        <v>2888</v>
      </c>
      <c r="B171" s="328" t="s">
        <v>2889</v>
      </c>
      <c r="C171" s="330"/>
      <c r="D171" s="330"/>
      <c r="E171" s="335"/>
    </row>
    <row r="172" customHeight="1" spans="1:5">
      <c r="A172" s="329" t="s">
        <v>2890</v>
      </c>
      <c r="B172" s="328" t="s">
        <v>2819</v>
      </c>
      <c r="C172" s="330"/>
      <c r="D172" s="330"/>
      <c r="E172" s="335"/>
    </row>
    <row r="173" customHeight="1" spans="1:5">
      <c r="A173" s="329" t="s">
        <v>2891</v>
      </c>
      <c r="B173" s="328" t="s">
        <v>2823</v>
      </c>
      <c r="C173" s="330">
        <v>0</v>
      </c>
      <c r="D173" s="330"/>
      <c r="E173" s="335"/>
    </row>
    <row r="174" s="311" customFormat="1" customHeight="1" spans="1:5">
      <c r="A174" s="329" t="s">
        <v>2892</v>
      </c>
      <c r="B174" s="328" t="s">
        <v>2893</v>
      </c>
      <c r="C174" s="330">
        <v>0</v>
      </c>
      <c r="D174" s="330"/>
      <c r="E174" s="335"/>
    </row>
    <row r="175" customHeight="1" spans="1:5">
      <c r="A175" s="324" t="s">
        <v>141</v>
      </c>
      <c r="B175" s="325" t="s">
        <v>2894</v>
      </c>
      <c r="C175" s="334"/>
      <c r="D175" s="334"/>
      <c r="E175" s="335"/>
    </row>
    <row r="176" customHeight="1" spans="1:5">
      <c r="A176" s="329" t="s">
        <v>2895</v>
      </c>
      <c r="B176" s="328" t="s">
        <v>2896</v>
      </c>
      <c r="C176" s="330"/>
      <c r="D176" s="330"/>
      <c r="E176" s="335"/>
    </row>
    <row r="177" customHeight="1" spans="1:5">
      <c r="A177" s="329" t="s">
        <v>2897</v>
      </c>
      <c r="B177" s="328" t="s">
        <v>2898</v>
      </c>
      <c r="C177" s="330"/>
      <c r="D177" s="330"/>
      <c r="E177" s="335"/>
    </row>
    <row r="178" s="311" customFormat="1" customHeight="1" spans="1:5">
      <c r="A178" s="329" t="s">
        <v>2899</v>
      </c>
      <c r="B178" s="328" t="s">
        <v>2900</v>
      </c>
      <c r="C178" s="330"/>
      <c r="D178" s="330"/>
      <c r="E178" s="335"/>
    </row>
    <row r="179" s="311" customFormat="1" customHeight="1" spans="1:5">
      <c r="A179" s="324" t="s">
        <v>163</v>
      </c>
      <c r="B179" s="325" t="s">
        <v>2901</v>
      </c>
      <c r="C179" s="334">
        <v>898081</v>
      </c>
      <c r="D179" s="334">
        <f>D180+D193</f>
        <v>3205</v>
      </c>
      <c r="E179" s="335">
        <f>(D179-C179)/C179</f>
        <v>-0.996</v>
      </c>
    </row>
    <row r="180" customHeight="1" spans="1:5">
      <c r="A180" s="329" t="s">
        <v>2902</v>
      </c>
      <c r="B180" s="328" t="s">
        <v>2903</v>
      </c>
      <c r="C180" s="330">
        <v>897700</v>
      </c>
      <c r="D180" s="330"/>
      <c r="E180" s="335">
        <f>(D180-C180)/C180</f>
        <v>-1</v>
      </c>
    </row>
    <row r="181" customHeight="1" spans="1:5">
      <c r="A181" s="329" t="s">
        <v>2904</v>
      </c>
      <c r="B181" s="328" t="s">
        <v>2905</v>
      </c>
      <c r="C181" s="330"/>
      <c r="D181" s="330"/>
      <c r="E181" s="335"/>
    </row>
    <row r="182" s="311" customFormat="1" customHeight="1" spans="1:5">
      <c r="A182" s="329" t="s">
        <v>2906</v>
      </c>
      <c r="B182" s="328" t="s">
        <v>2907</v>
      </c>
      <c r="C182" s="330">
        <v>897700</v>
      </c>
      <c r="D182" s="330"/>
      <c r="E182" s="335">
        <f>(D182-C182)/C182</f>
        <v>-1</v>
      </c>
    </row>
    <row r="183" s="311" customFormat="1" customHeight="1" spans="1:5">
      <c r="A183" s="329" t="s">
        <v>2908</v>
      </c>
      <c r="B183" s="328" t="s">
        <v>2909</v>
      </c>
      <c r="C183" s="330"/>
      <c r="D183" s="330"/>
      <c r="E183" s="335"/>
    </row>
    <row r="184" customHeight="1" spans="1:5">
      <c r="A184" s="329" t="s">
        <v>2910</v>
      </c>
      <c r="B184" s="328" t="s">
        <v>2911</v>
      </c>
      <c r="C184" s="330"/>
      <c r="D184" s="330"/>
      <c r="E184" s="335"/>
    </row>
    <row r="185" s="311" customFormat="1" customHeight="1" spans="1:5">
      <c r="A185" s="329" t="s">
        <v>2912</v>
      </c>
      <c r="B185" s="328" t="s">
        <v>2913</v>
      </c>
      <c r="C185" s="330"/>
      <c r="D185" s="330"/>
      <c r="E185" s="335"/>
    </row>
    <row r="186" customHeight="1" spans="1:5">
      <c r="A186" s="329" t="s">
        <v>2914</v>
      </c>
      <c r="B186" s="328" t="s">
        <v>2915</v>
      </c>
      <c r="C186" s="330"/>
      <c r="D186" s="330"/>
      <c r="E186" s="335"/>
    </row>
    <row r="187" customHeight="1" spans="1:5">
      <c r="A187" s="329" t="s">
        <v>2916</v>
      </c>
      <c r="B187" s="328" t="s">
        <v>2917</v>
      </c>
      <c r="C187" s="330"/>
      <c r="D187" s="330"/>
      <c r="E187" s="335"/>
    </row>
    <row r="188" customHeight="1" spans="1:5">
      <c r="A188" s="329" t="s">
        <v>2918</v>
      </c>
      <c r="B188" s="328" t="s">
        <v>2919</v>
      </c>
      <c r="C188" s="330"/>
      <c r="D188" s="330"/>
      <c r="E188" s="335"/>
    </row>
    <row r="189" customHeight="1" spans="1:5">
      <c r="A189" s="329" t="s">
        <v>2920</v>
      </c>
      <c r="B189" s="328" t="s">
        <v>2921</v>
      </c>
      <c r="C189" s="330"/>
      <c r="D189" s="330"/>
      <c r="E189" s="335"/>
    </row>
    <row r="190" customHeight="1" spans="1:5">
      <c r="A190" s="329" t="s">
        <v>2922</v>
      </c>
      <c r="B190" s="328" t="s">
        <v>2923</v>
      </c>
      <c r="C190" s="330"/>
      <c r="D190" s="330"/>
      <c r="E190" s="335"/>
    </row>
    <row r="191" s="311" customFormat="1" customHeight="1" spans="1:5">
      <c r="A191" s="329" t="s">
        <v>2924</v>
      </c>
      <c r="B191" s="328" t="s">
        <v>2925</v>
      </c>
      <c r="C191" s="330"/>
      <c r="D191" s="330"/>
      <c r="E191" s="335"/>
    </row>
    <row r="192" customHeight="1" spans="1:5">
      <c r="A192" s="329" t="s">
        <v>2926</v>
      </c>
      <c r="B192" s="328" t="s">
        <v>2927</v>
      </c>
      <c r="C192" s="330"/>
      <c r="D192" s="330"/>
      <c r="E192" s="335"/>
    </row>
    <row r="193" customHeight="1" spans="1:5">
      <c r="A193" s="329" t="s">
        <v>2928</v>
      </c>
      <c r="B193" s="328" t="s">
        <v>2929</v>
      </c>
      <c r="C193" s="330">
        <v>381</v>
      </c>
      <c r="D193" s="330">
        <f>SUM(D194:D204)</f>
        <v>3205</v>
      </c>
      <c r="E193" s="335">
        <f>(D193-C193)/C193</f>
        <v>7.412</v>
      </c>
    </row>
    <row r="194" customHeight="1" spans="1:5">
      <c r="A194" s="337">
        <v>2296001</v>
      </c>
      <c r="B194" s="328" t="s">
        <v>2930</v>
      </c>
      <c r="C194" s="330"/>
      <c r="D194" s="330">
        <v>1721</v>
      </c>
      <c r="E194" s="335"/>
    </row>
    <row r="195" s="311" customFormat="1" customHeight="1" spans="1:5">
      <c r="A195" s="329" t="s">
        <v>2931</v>
      </c>
      <c r="B195" s="328" t="s">
        <v>2932</v>
      </c>
      <c r="C195" s="330">
        <v>54</v>
      </c>
      <c r="D195" s="330">
        <v>1387</v>
      </c>
      <c r="E195" s="335">
        <f t="shared" ref="E195:E200" si="0">(D195-C195)/C195</f>
        <v>24.685</v>
      </c>
    </row>
    <row r="196" customHeight="1" spans="1:5">
      <c r="A196" s="329" t="s">
        <v>2933</v>
      </c>
      <c r="B196" s="328" t="s">
        <v>2934</v>
      </c>
      <c r="C196" s="330">
        <v>270</v>
      </c>
      <c r="D196" s="330"/>
      <c r="E196" s="335">
        <f t="shared" si="0"/>
        <v>-1</v>
      </c>
    </row>
    <row r="197" customHeight="1" spans="1:5">
      <c r="A197" s="329" t="s">
        <v>2935</v>
      </c>
      <c r="B197" s="328" t="s">
        <v>2936</v>
      </c>
      <c r="C197" s="330"/>
      <c r="D197" s="330"/>
      <c r="E197" s="335"/>
    </row>
    <row r="198" customHeight="1" spans="1:5">
      <c r="A198" s="329" t="s">
        <v>2937</v>
      </c>
      <c r="B198" s="328" t="s">
        <v>2938</v>
      </c>
      <c r="C198" s="330"/>
      <c r="D198" s="330"/>
      <c r="E198" s="335"/>
    </row>
    <row r="199" customHeight="1" spans="1:5">
      <c r="A199" s="329" t="s">
        <v>2939</v>
      </c>
      <c r="B199" s="328" t="s">
        <v>2940</v>
      </c>
      <c r="C199" s="330">
        <v>56</v>
      </c>
      <c r="D199" s="330">
        <v>82</v>
      </c>
      <c r="E199" s="335">
        <f t="shared" si="0"/>
        <v>0.464</v>
      </c>
    </row>
    <row r="200" s="311" customFormat="1" customHeight="1" spans="1:5">
      <c r="A200" s="329" t="s">
        <v>2941</v>
      </c>
      <c r="B200" s="328" t="s">
        <v>2942</v>
      </c>
      <c r="C200" s="330"/>
      <c r="D200" s="330">
        <v>6</v>
      </c>
      <c r="E200" s="335"/>
    </row>
    <row r="201" s="311" customFormat="1" customHeight="1" spans="1:5">
      <c r="A201" s="329" t="s">
        <v>2943</v>
      </c>
      <c r="B201" s="328" t="s">
        <v>2944</v>
      </c>
      <c r="C201" s="330"/>
      <c r="D201" s="330"/>
      <c r="E201" s="335"/>
    </row>
    <row r="202" s="311" customFormat="1" customHeight="1" spans="1:5">
      <c r="A202" s="329" t="s">
        <v>2945</v>
      </c>
      <c r="B202" s="328" t="s">
        <v>2946</v>
      </c>
      <c r="C202" s="330"/>
      <c r="D202" s="330"/>
      <c r="E202" s="335"/>
    </row>
    <row r="203" customHeight="1" spans="1:5">
      <c r="A203" s="329" t="s">
        <v>2947</v>
      </c>
      <c r="B203" s="328" t="s">
        <v>2948</v>
      </c>
      <c r="C203" s="330"/>
      <c r="D203" s="330"/>
      <c r="E203" s="335"/>
    </row>
    <row r="204" s="311" customFormat="1" customHeight="1" spans="1:5">
      <c r="A204" s="329" t="s">
        <v>2949</v>
      </c>
      <c r="B204" s="328" t="s">
        <v>2950</v>
      </c>
      <c r="C204" s="330">
        <v>1</v>
      </c>
      <c r="D204" s="330">
        <v>9</v>
      </c>
      <c r="E204" s="335">
        <f>(D204-C204)/C204</f>
        <v>8</v>
      </c>
    </row>
    <row r="205" s="311" customFormat="1" customHeight="1" spans="1:5">
      <c r="A205" s="324" t="s">
        <v>159</v>
      </c>
      <c r="B205" s="325" t="s">
        <v>2951</v>
      </c>
      <c r="C205" s="334">
        <v>14041</v>
      </c>
      <c r="D205" s="334">
        <f>D219+D220</f>
        <v>33506</v>
      </c>
      <c r="E205" s="335">
        <f>(D205-C205)/C205</f>
        <v>1.386</v>
      </c>
    </row>
    <row r="206" s="311" customFormat="1" customHeight="1" spans="1:5">
      <c r="A206" s="329" t="s">
        <v>2952</v>
      </c>
      <c r="B206" s="328" t="s">
        <v>2953</v>
      </c>
      <c r="C206" s="330"/>
      <c r="D206" s="330"/>
      <c r="E206" s="335"/>
    </row>
    <row r="207" s="311" customFormat="1" customHeight="1" spans="1:5">
      <c r="A207" s="329" t="s">
        <v>2954</v>
      </c>
      <c r="B207" s="328" t="s">
        <v>2955</v>
      </c>
      <c r="C207" s="330"/>
      <c r="D207" s="330"/>
      <c r="E207" s="335"/>
    </row>
    <row r="208" s="311" customFormat="1" customHeight="1" spans="1:5">
      <c r="A208" s="329" t="s">
        <v>2956</v>
      </c>
      <c r="B208" s="328" t="s">
        <v>2957</v>
      </c>
      <c r="C208" s="330"/>
      <c r="D208" s="330"/>
      <c r="E208" s="335"/>
    </row>
    <row r="209" s="311" customFormat="1" customHeight="1" spans="1:5">
      <c r="A209" s="329" t="s">
        <v>2958</v>
      </c>
      <c r="B209" s="328" t="s">
        <v>2959</v>
      </c>
      <c r="C209" s="330"/>
      <c r="D209" s="330"/>
      <c r="E209" s="335"/>
    </row>
    <row r="210" s="311" customFormat="1" customHeight="1" spans="1:5">
      <c r="A210" s="329" t="s">
        <v>2960</v>
      </c>
      <c r="B210" s="328" t="s">
        <v>2961</v>
      </c>
      <c r="C210" s="330"/>
      <c r="D210" s="330"/>
      <c r="E210" s="335"/>
    </row>
    <row r="211" customHeight="1" spans="1:5">
      <c r="A211" s="329" t="s">
        <v>2962</v>
      </c>
      <c r="B211" s="328" t="s">
        <v>2963</v>
      </c>
      <c r="C211" s="330"/>
      <c r="D211" s="330"/>
      <c r="E211" s="335"/>
    </row>
    <row r="212" customHeight="1" spans="1:5">
      <c r="A212" s="329" t="s">
        <v>2964</v>
      </c>
      <c r="B212" s="328" t="s">
        <v>2965</v>
      </c>
      <c r="C212" s="330"/>
      <c r="D212" s="330"/>
      <c r="E212" s="335"/>
    </row>
    <row r="213" customHeight="1" spans="1:5">
      <c r="A213" s="329" t="s">
        <v>2966</v>
      </c>
      <c r="B213" s="328" t="s">
        <v>2967</v>
      </c>
      <c r="C213" s="330"/>
      <c r="D213" s="330"/>
      <c r="E213" s="335"/>
    </row>
    <row r="214" customHeight="1" spans="1:5">
      <c r="A214" s="329" t="s">
        <v>2968</v>
      </c>
      <c r="B214" s="328" t="s">
        <v>2969</v>
      </c>
      <c r="C214" s="330"/>
      <c r="D214" s="330"/>
      <c r="E214" s="335"/>
    </row>
    <row r="215" customHeight="1" spans="1:5">
      <c r="A215" s="329" t="s">
        <v>2970</v>
      </c>
      <c r="B215" s="328" t="s">
        <v>2971</v>
      </c>
      <c r="C215" s="330"/>
      <c r="D215" s="330"/>
      <c r="E215" s="335"/>
    </row>
    <row r="216" customHeight="1" spans="1:5">
      <c r="A216" s="329" t="s">
        <v>2972</v>
      </c>
      <c r="B216" s="328" t="s">
        <v>2973</v>
      </c>
      <c r="C216" s="330"/>
      <c r="D216" s="330"/>
      <c r="E216" s="335"/>
    </row>
    <row r="217" customHeight="1" spans="1:5">
      <c r="A217" s="329" t="s">
        <v>2974</v>
      </c>
      <c r="B217" s="328" t="s">
        <v>2975</v>
      </c>
      <c r="C217" s="330"/>
      <c r="D217" s="330"/>
      <c r="E217" s="335"/>
    </row>
    <row r="218" s="311" customFormat="1" customHeight="1" spans="1:5">
      <c r="A218" s="329" t="s">
        <v>2976</v>
      </c>
      <c r="B218" s="328" t="s">
        <v>2977</v>
      </c>
      <c r="C218" s="330"/>
      <c r="D218" s="330"/>
      <c r="E218" s="335"/>
    </row>
    <row r="219" s="311" customFormat="1" customHeight="1" spans="1:5">
      <c r="A219" s="329" t="s">
        <v>2978</v>
      </c>
      <c r="B219" s="328" t="s">
        <v>2979</v>
      </c>
      <c r="C219" s="330">
        <v>1340</v>
      </c>
      <c r="D219" s="330">
        <v>1340</v>
      </c>
      <c r="E219" s="335">
        <f>(D219-C219)/C219</f>
        <v>0</v>
      </c>
    </row>
    <row r="220" s="311" customFormat="1" customHeight="1" spans="1:5">
      <c r="A220" s="329" t="s">
        <v>2980</v>
      </c>
      <c r="B220" s="328" t="s">
        <v>2981</v>
      </c>
      <c r="C220" s="330">
        <v>12701</v>
      </c>
      <c r="D220" s="330">
        <v>32166</v>
      </c>
      <c r="E220" s="335">
        <f>(D220-C220)/C220</f>
        <v>1.533</v>
      </c>
    </row>
    <row r="221" customHeight="1" spans="1:5">
      <c r="A221" s="329" t="s">
        <v>2982</v>
      </c>
      <c r="B221" s="328" t="s">
        <v>2983</v>
      </c>
      <c r="C221" s="330"/>
      <c r="D221" s="330"/>
      <c r="E221" s="335"/>
    </row>
    <row r="222" s="311" customFormat="1" customHeight="1" spans="1:5">
      <c r="A222" s="324" t="s">
        <v>161</v>
      </c>
      <c r="B222" s="325" t="s">
        <v>2984</v>
      </c>
      <c r="C222" s="334">
        <v>807</v>
      </c>
      <c r="D222" s="334"/>
      <c r="E222" s="335">
        <f>(D222-C222)/C222</f>
        <v>-1</v>
      </c>
    </row>
    <row r="223" s="311" customFormat="1" customHeight="1" spans="1:5">
      <c r="A223" s="337">
        <v>23304</v>
      </c>
      <c r="B223" s="328" t="s">
        <v>2985</v>
      </c>
      <c r="C223" s="330">
        <v>807</v>
      </c>
      <c r="D223" s="330"/>
      <c r="E223" s="335">
        <f>(D223-C223)/C223</f>
        <v>-1</v>
      </c>
    </row>
    <row r="224" customHeight="1" spans="1:5">
      <c r="A224" s="329" t="s">
        <v>2986</v>
      </c>
      <c r="B224" s="328" t="s">
        <v>2987</v>
      </c>
      <c r="C224" s="330"/>
      <c r="D224" s="330"/>
      <c r="E224" s="335"/>
    </row>
    <row r="225" s="311" customFormat="1" customHeight="1" spans="1:5">
      <c r="A225" s="329" t="s">
        <v>2988</v>
      </c>
      <c r="B225" s="328" t="s">
        <v>2989</v>
      </c>
      <c r="C225" s="330"/>
      <c r="D225" s="330"/>
      <c r="E225" s="335"/>
    </row>
    <row r="226" customHeight="1" spans="1:5">
      <c r="A226" s="329" t="s">
        <v>2990</v>
      </c>
      <c r="B226" s="328" t="s">
        <v>2991</v>
      </c>
      <c r="C226" s="330"/>
      <c r="D226" s="330"/>
      <c r="E226" s="335"/>
    </row>
    <row r="227" s="311" customFormat="1" customHeight="1" spans="1:5">
      <c r="A227" s="329" t="s">
        <v>2992</v>
      </c>
      <c r="B227" s="328" t="s">
        <v>2993</v>
      </c>
      <c r="C227" s="330"/>
      <c r="D227" s="330"/>
      <c r="E227" s="335"/>
    </row>
    <row r="228" s="311" customFormat="1" customHeight="1" spans="1:5">
      <c r="A228" s="329" t="s">
        <v>2994</v>
      </c>
      <c r="B228" s="328" t="s">
        <v>2995</v>
      </c>
      <c r="C228" s="330"/>
      <c r="D228" s="330"/>
      <c r="E228" s="335"/>
    </row>
    <row r="229" customHeight="1" spans="1:5">
      <c r="A229" s="329" t="s">
        <v>2996</v>
      </c>
      <c r="B229" s="328" t="s">
        <v>2997</v>
      </c>
      <c r="C229" s="330"/>
      <c r="D229" s="330"/>
      <c r="E229" s="335"/>
    </row>
    <row r="230" customHeight="1" spans="1:5">
      <c r="A230" s="329" t="s">
        <v>2998</v>
      </c>
      <c r="B230" s="328" t="s">
        <v>2999</v>
      </c>
      <c r="C230" s="330"/>
      <c r="D230" s="330"/>
      <c r="E230" s="335"/>
    </row>
    <row r="231" customHeight="1" spans="1:5">
      <c r="A231" s="329" t="s">
        <v>3000</v>
      </c>
      <c r="B231" s="328" t="s">
        <v>3001</v>
      </c>
      <c r="C231" s="330"/>
      <c r="D231" s="330"/>
      <c r="E231" s="335"/>
    </row>
    <row r="232" customHeight="1" spans="1:5">
      <c r="A232" s="329" t="s">
        <v>3002</v>
      </c>
      <c r="B232" s="328" t="s">
        <v>3003</v>
      </c>
      <c r="C232" s="330"/>
      <c r="D232" s="330"/>
      <c r="E232" s="335"/>
    </row>
    <row r="233" customHeight="1" spans="1:5">
      <c r="A233" s="329" t="s">
        <v>3004</v>
      </c>
      <c r="B233" s="328" t="s">
        <v>3005</v>
      </c>
      <c r="C233" s="330"/>
      <c r="D233" s="330"/>
      <c r="E233" s="335"/>
    </row>
    <row r="234" customHeight="1" spans="1:5">
      <c r="A234" s="329" t="s">
        <v>3006</v>
      </c>
      <c r="B234" s="328" t="s">
        <v>3007</v>
      </c>
      <c r="C234" s="330"/>
      <c r="D234" s="330"/>
      <c r="E234" s="335"/>
    </row>
    <row r="235" customHeight="1" spans="1:5">
      <c r="A235" s="329" t="s">
        <v>3008</v>
      </c>
      <c r="B235" s="328" t="s">
        <v>3009</v>
      </c>
      <c r="C235" s="330"/>
      <c r="D235" s="330"/>
      <c r="E235" s="335"/>
    </row>
    <row r="236" customHeight="1" spans="1:5">
      <c r="A236" s="329" t="s">
        <v>3010</v>
      </c>
      <c r="B236" s="328" t="s">
        <v>3011</v>
      </c>
      <c r="C236" s="330"/>
      <c r="D236" s="330"/>
      <c r="E236" s="335"/>
    </row>
    <row r="237" s="311" customFormat="1" customHeight="1" spans="1:5">
      <c r="A237" s="329" t="s">
        <v>3012</v>
      </c>
      <c r="B237" s="328" t="s">
        <v>3013</v>
      </c>
      <c r="C237" s="330"/>
      <c r="D237" s="377"/>
      <c r="E237" s="335"/>
    </row>
    <row r="238" customHeight="1" spans="1:5">
      <c r="A238" s="329" t="s">
        <v>3014</v>
      </c>
      <c r="B238" s="328" t="s">
        <v>3015</v>
      </c>
      <c r="C238" s="330">
        <v>807</v>
      </c>
      <c r="D238" s="378"/>
      <c r="E238" s="335">
        <f>(D238-C238)/C238</f>
        <v>-1</v>
      </c>
    </row>
    <row r="239" customHeight="1" spans="1:5">
      <c r="A239" s="329" t="s">
        <v>3016</v>
      </c>
      <c r="B239" s="328" t="s">
        <v>3017</v>
      </c>
      <c r="C239" s="330"/>
      <c r="D239" s="330"/>
      <c r="E239" s="335"/>
    </row>
    <row r="240" customHeight="1" spans="1:5">
      <c r="A240" s="336" t="s">
        <v>3018</v>
      </c>
      <c r="B240" s="325" t="s">
        <v>3019</v>
      </c>
      <c r="C240" s="334"/>
      <c r="D240" s="334"/>
      <c r="E240" s="335"/>
    </row>
    <row r="241" customHeight="1" spans="1:5">
      <c r="A241" s="337" t="s">
        <v>3020</v>
      </c>
      <c r="B241" s="328" t="s">
        <v>3021</v>
      </c>
      <c r="C241" s="330"/>
      <c r="D241" s="330"/>
      <c r="E241" s="335"/>
    </row>
    <row r="242" customHeight="1" spans="1:5">
      <c r="A242" s="337" t="s">
        <v>3022</v>
      </c>
      <c r="B242" s="328" t="s">
        <v>3023</v>
      </c>
      <c r="C242" s="330"/>
      <c r="D242" s="330"/>
      <c r="E242" s="335"/>
    </row>
    <row r="243" customHeight="1" spans="1:5">
      <c r="A243" s="337" t="s">
        <v>3024</v>
      </c>
      <c r="B243" s="328" t="s">
        <v>3025</v>
      </c>
      <c r="C243" s="330"/>
      <c r="D243" s="330"/>
      <c r="E243" s="335"/>
    </row>
    <row r="244" customHeight="1" spans="1:5">
      <c r="A244" s="337" t="s">
        <v>3026</v>
      </c>
      <c r="B244" s="328" t="s">
        <v>3027</v>
      </c>
      <c r="C244" s="330"/>
      <c r="D244" s="330"/>
      <c r="E244" s="335"/>
    </row>
    <row r="245" customHeight="1" spans="1:5">
      <c r="A245" s="337" t="s">
        <v>3028</v>
      </c>
      <c r="B245" s="328" t="s">
        <v>3029</v>
      </c>
      <c r="C245" s="330"/>
      <c r="D245" s="330"/>
      <c r="E245" s="335"/>
    </row>
    <row r="246" customHeight="1" spans="1:5">
      <c r="A246" s="337" t="s">
        <v>3030</v>
      </c>
      <c r="B246" s="328" t="s">
        <v>3031</v>
      </c>
      <c r="C246" s="330"/>
      <c r="D246" s="330"/>
      <c r="E246" s="335"/>
    </row>
    <row r="247" customHeight="1" spans="1:5">
      <c r="A247" s="337" t="s">
        <v>3032</v>
      </c>
      <c r="B247" s="328" t="s">
        <v>3033</v>
      </c>
      <c r="C247" s="330"/>
      <c r="D247" s="330"/>
      <c r="E247" s="335"/>
    </row>
    <row r="248" customHeight="1" spans="1:5">
      <c r="A248" s="337" t="s">
        <v>3034</v>
      </c>
      <c r="B248" s="328" t="s">
        <v>3035</v>
      </c>
      <c r="C248" s="330"/>
      <c r="D248" s="330"/>
      <c r="E248" s="335"/>
    </row>
    <row r="249" customHeight="1" spans="1:5">
      <c r="A249" s="337" t="s">
        <v>3036</v>
      </c>
      <c r="B249" s="328" t="s">
        <v>3037</v>
      </c>
      <c r="C249" s="330"/>
      <c r="D249" s="330"/>
      <c r="E249" s="335"/>
    </row>
    <row r="250" customHeight="1" spans="1:5">
      <c r="A250" s="337" t="s">
        <v>3038</v>
      </c>
      <c r="B250" s="328" t="s">
        <v>3039</v>
      </c>
      <c r="C250" s="330"/>
      <c r="D250" s="330"/>
      <c r="E250" s="335"/>
    </row>
    <row r="251" customHeight="1" spans="1:5">
      <c r="A251" s="337" t="s">
        <v>3040</v>
      </c>
      <c r="B251" s="328" t="s">
        <v>3041</v>
      </c>
      <c r="C251" s="330"/>
      <c r="D251" s="330"/>
      <c r="E251" s="335"/>
    </row>
    <row r="252" customHeight="1" spans="1:5">
      <c r="A252" s="337" t="s">
        <v>3042</v>
      </c>
      <c r="B252" s="328" t="s">
        <v>3043</v>
      </c>
      <c r="C252" s="330"/>
      <c r="D252" s="330"/>
      <c r="E252" s="335"/>
    </row>
    <row r="253" customHeight="1" spans="1:5">
      <c r="A253" s="337" t="s">
        <v>3044</v>
      </c>
      <c r="B253" s="328" t="s">
        <v>3045</v>
      </c>
      <c r="C253" s="330"/>
      <c r="D253" s="330"/>
      <c r="E253" s="335"/>
    </row>
    <row r="254" customHeight="1" spans="1:5">
      <c r="A254" s="337" t="s">
        <v>3046</v>
      </c>
      <c r="B254" s="328" t="s">
        <v>3047</v>
      </c>
      <c r="C254" s="330"/>
      <c r="D254" s="330"/>
      <c r="E254" s="335"/>
    </row>
    <row r="255" customHeight="1" spans="1:5">
      <c r="A255" s="337" t="s">
        <v>3048</v>
      </c>
      <c r="B255" s="328" t="s">
        <v>3049</v>
      </c>
      <c r="C255" s="330"/>
      <c r="D255" s="330"/>
      <c r="E255" s="335"/>
    </row>
    <row r="256" customHeight="1" spans="1:5">
      <c r="A256" s="337" t="s">
        <v>3050</v>
      </c>
      <c r="B256" s="328" t="s">
        <v>3051</v>
      </c>
      <c r="C256" s="330"/>
      <c r="D256" s="330"/>
      <c r="E256" s="335"/>
    </row>
    <row r="257" customHeight="1" spans="1:5">
      <c r="A257" s="337" t="s">
        <v>3052</v>
      </c>
      <c r="B257" s="328" t="s">
        <v>3053</v>
      </c>
      <c r="C257" s="330"/>
      <c r="D257" s="330"/>
      <c r="E257" s="335"/>
    </row>
    <row r="258" customHeight="1" spans="1:5">
      <c r="A258" s="337" t="s">
        <v>3054</v>
      </c>
      <c r="B258" s="328" t="s">
        <v>3055</v>
      </c>
      <c r="C258" s="330"/>
      <c r="D258" s="330"/>
      <c r="E258" s="335"/>
    </row>
    <row r="259" customHeight="1" spans="1:5">
      <c r="A259" s="337" t="s">
        <v>3056</v>
      </c>
      <c r="B259" s="328" t="s">
        <v>3057</v>
      </c>
      <c r="C259" s="330"/>
      <c r="D259" s="330"/>
      <c r="E259" s="335"/>
    </row>
    <row r="260" customHeight="1" spans="1:5">
      <c r="A260" s="337" t="s">
        <v>3058</v>
      </c>
      <c r="B260" s="328" t="s">
        <v>3059</v>
      </c>
      <c r="C260" s="330"/>
      <c r="D260" s="330"/>
      <c r="E260" s="335"/>
    </row>
    <row r="261" customHeight="1" spans="1:5">
      <c r="A261" s="324"/>
      <c r="B261" s="325"/>
      <c r="C261" s="326"/>
      <c r="D261" s="326"/>
      <c r="E261" s="335"/>
    </row>
    <row r="262" customHeight="1" spans="1:5">
      <c r="A262" s="338"/>
      <c r="B262" s="339" t="s">
        <v>3060</v>
      </c>
      <c r="C262" s="334">
        <v>913783</v>
      </c>
      <c r="D262" s="334">
        <f>D99+D179+D205</f>
        <v>37201</v>
      </c>
      <c r="E262" s="335">
        <f t="shared" ref="E262:E268" si="1">(D262-C262)/C262</f>
        <v>-0.959</v>
      </c>
    </row>
    <row r="263" customHeight="1" spans="1:5">
      <c r="A263" s="379" t="s">
        <v>3061</v>
      </c>
      <c r="B263" s="341" t="s">
        <v>166</v>
      </c>
      <c r="C263" s="380">
        <f>C267+C268</f>
        <v>2669</v>
      </c>
      <c r="D263" s="380"/>
      <c r="E263" s="335">
        <f t="shared" si="1"/>
        <v>-1</v>
      </c>
    </row>
    <row r="264" customHeight="1" spans="1:5">
      <c r="A264" s="379" t="s">
        <v>3062</v>
      </c>
      <c r="B264" s="341" t="s">
        <v>3063</v>
      </c>
      <c r="C264" s="380">
        <f>SUM(C265:C266)</f>
        <v>0</v>
      </c>
      <c r="D264" s="380">
        <f>SUM(D265:D266)</f>
        <v>0</v>
      </c>
      <c r="E264" s="360"/>
    </row>
    <row r="265" customHeight="1" spans="1:5">
      <c r="A265" s="381" t="s">
        <v>3064</v>
      </c>
      <c r="B265" s="342" t="s">
        <v>3065</v>
      </c>
      <c r="C265" s="382"/>
      <c r="D265" s="383"/>
      <c r="E265" s="361"/>
    </row>
    <row r="266" customHeight="1" spans="1:5">
      <c r="A266" s="381" t="s">
        <v>3066</v>
      </c>
      <c r="B266" s="342" t="s">
        <v>3067</v>
      </c>
      <c r="C266" s="382"/>
      <c r="D266" s="383"/>
      <c r="E266" s="361"/>
    </row>
    <row r="267" customHeight="1" spans="1:5">
      <c r="A267" s="384" t="s">
        <v>3068</v>
      </c>
      <c r="B267" s="342" t="s">
        <v>3069</v>
      </c>
      <c r="C267" s="382">
        <v>1192</v>
      </c>
      <c r="D267" s="383"/>
      <c r="E267" s="335">
        <f t="shared" si="1"/>
        <v>-1</v>
      </c>
    </row>
    <row r="268" customHeight="1" spans="1:5">
      <c r="A268" s="384" t="s">
        <v>3070</v>
      </c>
      <c r="B268" s="342" t="s">
        <v>3071</v>
      </c>
      <c r="C268" s="382">
        <v>1477</v>
      </c>
      <c r="D268" s="383"/>
      <c r="E268" s="335">
        <f t="shared" si="1"/>
        <v>-1</v>
      </c>
    </row>
    <row r="269" customHeight="1" spans="1:5">
      <c r="A269" s="384" t="s">
        <v>3072</v>
      </c>
      <c r="B269" s="346" t="s">
        <v>3073</v>
      </c>
      <c r="C269" s="380"/>
      <c r="D269" s="385"/>
      <c r="E269" s="361"/>
    </row>
    <row r="270" customHeight="1" spans="1:5">
      <c r="A270" s="386"/>
      <c r="B270" s="348" t="s">
        <v>173</v>
      </c>
      <c r="C270" s="380">
        <f>C262+C263</f>
        <v>916452</v>
      </c>
      <c r="D270" s="380">
        <f>D262+D263</f>
        <v>37201</v>
      </c>
      <c r="E270" s="335">
        <f>(D270-C270)/C270</f>
        <v>-0.959</v>
      </c>
    </row>
    <row r="271" customHeight="1" spans="3:3">
      <c r="C271" s="387"/>
    </row>
    <row r="273" customHeight="1" spans="3:3">
      <c r="C273" s="387"/>
    </row>
    <row r="275" customHeight="1" spans="3:3">
      <c r="C275" s="387"/>
    </row>
    <row r="276" customHeight="1" spans="3:3">
      <c r="C276" s="387"/>
    </row>
    <row r="278" customHeight="1" spans="3:3">
      <c r="C278" s="387"/>
    </row>
    <row r="279" customHeight="1" spans="3:3">
      <c r="C279" s="387"/>
    </row>
    <row r="280" customHeight="1" spans="3:3">
      <c r="C280" s="387"/>
    </row>
    <row r="281" customHeight="1" spans="3:3">
      <c r="C281" s="387"/>
    </row>
    <row r="283" customHeight="1" spans="3:3">
      <c r="C283" s="387"/>
    </row>
  </sheetData>
  <autoFilter xmlns:etc="http://www.wps.cn/officeDocument/2017/etCustomData" ref="A3:E270" etc:filterBottomFollowUsedRange="0">
    <extLst/>
  </autoFilter>
  <mergeCells count="1">
    <mergeCell ref="B1:E1"/>
  </mergeCells>
  <conditionalFormatting sqref="B269">
    <cfRule type="expression" dxfId="1" priority="3" stopIfTrue="1">
      <formula>"len($A:$A)=3"</formula>
    </cfRule>
  </conditionalFormatting>
  <conditionalFormatting sqref="C269">
    <cfRule type="expression" dxfId="1" priority="2" stopIfTrue="1">
      <formula>"len($A:$A)=3"</formula>
    </cfRule>
  </conditionalFormatting>
  <conditionalFormatting sqref="D269">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37"/>
  <sheetViews>
    <sheetView showGridLines="0" showZeros="0" view="pageBreakPreview" zoomScale="80" zoomScaleNormal="115" workbookViewId="0">
      <pane ySplit="3" topLeftCell="A26" activePane="bottomLeft" state="frozen"/>
      <selection/>
      <selection pane="bottomLeft" activeCell="E37" sqref="E37"/>
    </sheetView>
  </sheetViews>
  <sheetFormatPr defaultColWidth="9" defaultRowHeight="15" outlineLevelCol="4"/>
  <cols>
    <col min="1" max="1" width="15" style="195" hidden="1" customWidth="1"/>
    <col min="2" max="2" width="50.7545454545455" style="195" customWidth="1"/>
    <col min="3" max="4" width="20.6363636363636" style="195" customWidth="1"/>
    <col min="5" max="5" width="20.6363636363636" style="353" customWidth="1"/>
    <col min="6" max="16384" width="9" style="195"/>
  </cols>
  <sheetData>
    <row r="1" ht="45" customHeight="1" spans="1:5">
      <c r="A1" s="197"/>
      <c r="B1" s="317" t="s">
        <v>3074</v>
      </c>
      <c r="C1" s="317"/>
      <c r="D1" s="317"/>
      <c r="E1" s="317"/>
    </row>
    <row r="2" s="351" customFormat="1" ht="20.1" customHeight="1" spans="1:5">
      <c r="A2" s="354"/>
      <c r="B2" s="355"/>
      <c r="C2" s="356"/>
      <c r="D2" s="355"/>
      <c r="E2" s="357" t="s">
        <v>48</v>
      </c>
    </row>
    <row r="3" s="352" customFormat="1" ht="45" customHeight="1" spans="1:5">
      <c r="A3" s="358" t="s">
        <v>49</v>
      </c>
      <c r="B3" s="359" t="s">
        <v>50</v>
      </c>
      <c r="C3" s="217" t="s">
        <v>174</v>
      </c>
      <c r="D3" s="217" t="s">
        <v>52</v>
      </c>
      <c r="E3" s="217" t="s">
        <v>175</v>
      </c>
    </row>
    <row r="4" s="352" customFormat="1" ht="36" customHeight="1" spans="1:5">
      <c r="A4" s="329" t="s">
        <v>2553</v>
      </c>
      <c r="B4" s="325" t="s">
        <v>2554</v>
      </c>
      <c r="C4" s="334"/>
      <c r="D4" s="334"/>
      <c r="E4" s="335"/>
    </row>
    <row r="5" ht="36" customHeight="1" spans="1:5">
      <c r="A5" s="329" t="s">
        <v>2555</v>
      </c>
      <c r="B5" s="325" t="s">
        <v>2556</v>
      </c>
      <c r="C5" s="334"/>
      <c r="D5" s="334"/>
      <c r="E5" s="360"/>
    </row>
    <row r="6" ht="36" customHeight="1" spans="1:5">
      <c r="A6" s="329" t="s">
        <v>2557</v>
      </c>
      <c r="B6" s="325" t="s">
        <v>2558</v>
      </c>
      <c r="C6" s="334"/>
      <c r="D6" s="334"/>
      <c r="E6" s="360"/>
    </row>
    <row r="7" ht="36" customHeight="1" spans="1:5">
      <c r="A7" s="329" t="s">
        <v>2559</v>
      </c>
      <c r="B7" s="325" t="s">
        <v>2560</v>
      </c>
      <c r="C7" s="334"/>
      <c r="D7" s="334"/>
      <c r="E7" s="360"/>
    </row>
    <row r="8" ht="36" customHeight="1" spans="1:5">
      <c r="A8" s="329" t="s">
        <v>2561</v>
      </c>
      <c r="B8" s="325" t="s">
        <v>2562</v>
      </c>
      <c r="C8" s="334"/>
      <c r="D8" s="334"/>
      <c r="E8" s="360"/>
    </row>
    <row r="9" ht="36" customHeight="1" spans="1:5">
      <c r="A9" s="329" t="s">
        <v>2563</v>
      </c>
      <c r="B9" s="325" t="s">
        <v>2564</v>
      </c>
      <c r="C9" s="334"/>
      <c r="D9" s="334"/>
      <c r="E9" s="360"/>
    </row>
    <row r="10" ht="36" customHeight="1" spans="1:5">
      <c r="A10" s="329" t="s">
        <v>2565</v>
      </c>
      <c r="B10" s="325" t="s">
        <v>2566</v>
      </c>
      <c r="C10" s="334"/>
      <c r="D10" s="334"/>
      <c r="E10" s="360"/>
    </row>
    <row r="11" ht="36" customHeight="1" spans="1:5">
      <c r="A11" s="329" t="s">
        <v>2567</v>
      </c>
      <c r="B11" s="328" t="s">
        <v>2568</v>
      </c>
      <c r="C11" s="330">
        <v>0</v>
      </c>
      <c r="D11" s="330"/>
      <c r="E11" s="361" t="str">
        <f>IF(C11&gt;0,D11/C11-1,IF(C11&lt;0,-(D11/C11-1),""))</f>
        <v/>
      </c>
    </row>
    <row r="12" ht="36" customHeight="1" spans="1:5">
      <c r="A12" s="329" t="s">
        <v>2569</v>
      </c>
      <c r="B12" s="328" t="s">
        <v>2570</v>
      </c>
      <c r="C12" s="330">
        <v>0</v>
      </c>
      <c r="D12" s="330"/>
      <c r="E12" s="361" t="str">
        <f>IF(C12&gt;0,D12/C12-1,IF(C12&lt;0,-(D12/C12-1),""))</f>
        <v/>
      </c>
    </row>
    <row r="13" ht="36" customHeight="1" spans="1:5">
      <c r="A13" s="329" t="s">
        <v>2571</v>
      </c>
      <c r="B13" s="328" t="s">
        <v>2572</v>
      </c>
      <c r="C13" s="330">
        <v>0</v>
      </c>
      <c r="D13" s="330"/>
      <c r="E13" s="361" t="str">
        <f>IF(C13&gt;0,D13/C13-1,IF(C13&lt;0,-(D13/C13-1),""))</f>
        <v/>
      </c>
    </row>
    <row r="14" ht="36" customHeight="1" spans="1:5">
      <c r="A14" s="329" t="s">
        <v>2573</v>
      </c>
      <c r="B14" s="328" t="s">
        <v>2574</v>
      </c>
      <c r="C14" s="330">
        <v>0</v>
      </c>
      <c r="D14" s="330"/>
      <c r="E14" s="361" t="str">
        <f>IF(C14&gt;0,D14/C14-1,IF(C14&lt;0,-(D14/C14-1),""))</f>
        <v/>
      </c>
    </row>
    <row r="15" ht="36" customHeight="1" spans="1:5">
      <c r="A15" s="329" t="s">
        <v>2575</v>
      </c>
      <c r="B15" s="328" t="s">
        <v>2576</v>
      </c>
      <c r="C15" s="330"/>
      <c r="D15" s="330"/>
      <c r="E15" s="361"/>
    </row>
    <row r="16" ht="36" customHeight="1" spans="1:5">
      <c r="A16" s="362" t="s">
        <v>2577</v>
      </c>
      <c r="B16" s="205" t="s">
        <v>2578</v>
      </c>
      <c r="C16" s="334"/>
      <c r="D16" s="334"/>
      <c r="E16" s="360"/>
    </row>
    <row r="17" ht="36" customHeight="1" spans="1:5">
      <c r="A17" s="362" t="s">
        <v>2579</v>
      </c>
      <c r="B17" s="205" t="s">
        <v>2580</v>
      </c>
      <c r="C17" s="334">
        <f>C18+C19</f>
        <v>300</v>
      </c>
      <c r="D17" s="334">
        <f>D18+D19</f>
        <v>300</v>
      </c>
      <c r="E17" s="360"/>
    </row>
    <row r="18" ht="36" customHeight="1" spans="1:5">
      <c r="A18" s="362" t="s">
        <v>2581</v>
      </c>
      <c r="B18" s="225" t="s">
        <v>2582</v>
      </c>
      <c r="C18" s="330">
        <v>200</v>
      </c>
      <c r="D18" s="330">
        <v>200</v>
      </c>
      <c r="E18" s="361"/>
    </row>
    <row r="19" ht="36" customHeight="1" spans="1:5">
      <c r="A19" s="362" t="s">
        <v>2583</v>
      </c>
      <c r="B19" s="225" t="s">
        <v>2584</v>
      </c>
      <c r="C19" s="330">
        <v>100</v>
      </c>
      <c r="D19" s="330">
        <v>100</v>
      </c>
      <c r="E19" s="361"/>
    </row>
    <row r="20" ht="36" customHeight="1" spans="1:5">
      <c r="A20" s="362" t="s">
        <v>2585</v>
      </c>
      <c r="B20" s="205" t="s">
        <v>2586</v>
      </c>
      <c r="C20" s="334"/>
      <c r="D20" s="334"/>
      <c r="E20" s="360"/>
    </row>
    <row r="21" ht="36" customHeight="1" spans="1:5">
      <c r="A21" s="362" t="s">
        <v>2587</v>
      </c>
      <c r="B21" s="205" t="s">
        <v>2588</v>
      </c>
      <c r="C21" s="334"/>
      <c r="D21" s="334"/>
      <c r="E21" s="360"/>
    </row>
    <row r="22" ht="36" customHeight="1" spans="1:5">
      <c r="A22" s="362" t="s">
        <v>2589</v>
      </c>
      <c r="B22" s="205" t="s">
        <v>2590</v>
      </c>
      <c r="C22" s="334"/>
      <c r="D22" s="334"/>
      <c r="E22" s="360"/>
    </row>
    <row r="23" ht="36" customHeight="1" spans="1:5">
      <c r="A23" s="329" t="s">
        <v>2591</v>
      </c>
      <c r="B23" s="325" t="s">
        <v>2592</v>
      </c>
      <c r="C23" s="334"/>
      <c r="D23" s="334"/>
      <c r="E23" s="360"/>
    </row>
    <row r="24" ht="36" customHeight="1" spans="1:5">
      <c r="A24" s="329" t="s">
        <v>2593</v>
      </c>
      <c r="B24" s="325" t="s">
        <v>2594</v>
      </c>
      <c r="C24" s="334"/>
      <c r="D24" s="334"/>
      <c r="E24" s="360"/>
    </row>
    <row r="25" ht="36" customHeight="1" spans="1:5">
      <c r="A25" s="329" t="s">
        <v>2595</v>
      </c>
      <c r="B25" s="325" t="s">
        <v>2596</v>
      </c>
      <c r="C25" s="334"/>
      <c r="D25" s="334"/>
      <c r="E25" s="360"/>
    </row>
    <row r="26" ht="36" customHeight="1" spans="1:5">
      <c r="A26" s="329" t="s">
        <v>2597</v>
      </c>
      <c r="B26" s="325" t="s">
        <v>2598</v>
      </c>
      <c r="C26" s="334"/>
      <c r="D26" s="334"/>
      <c r="E26" s="360"/>
    </row>
    <row r="27" ht="36" customHeight="1" spans="1:5">
      <c r="A27" s="329" t="s">
        <v>2599</v>
      </c>
      <c r="B27" s="325" t="s">
        <v>2600</v>
      </c>
      <c r="C27" s="334">
        <v>6578</v>
      </c>
      <c r="D27" s="334">
        <v>33424</v>
      </c>
      <c r="E27" s="349">
        <f>(D27-C27)/C27</f>
        <v>4.0812</v>
      </c>
    </row>
    <row r="28" ht="36" customHeight="1" spans="1:5">
      <c r="A28" s="329"/>
      <c r="B28" s="328"/>
      <c r="C28" s="330"/>
      <c r="D28" s="330"/>
      <c r="E28" s="349"/>
    </row>
    <row r="29" ht="36" customHeight="1" spans="1:5">
      <c r="A29" s="338"/>
      <c r="B29" s="339" t="s">
        <v>3075</v>
      </c>
      <c r="C29" s="334">
        <f>C17+C27</f>
        <v>6878</v>
      </c>
      <c r="D29" s="334">
        <f>D17+D27</f>
        <v>33724</v>
      </c>
      <c r="E29" s="349">
        <f>(D29-C29)/C29</f>
        <v>3.9032</v>
      </c>
    </row>
    <row r="30" ht="36" customHeight="1" spans="1:5">
      <c r="A30" s="363">
        <v>105</v>
      </c>
      <c r="B30" s="364" t="s">
        <v>2602</v>
      </c>
      <c r="C30" s="123"/>
      <c r="D30" s="123"/>
      <c r="E30" s="365"/>
    </row>
    <row r="31" ht="36" customHeight="1" spans="1:5">
      <c r="A31" s="363">
        <v>110</v>
      </c>
      <c r="B31" s="364" t="s">
        <v>106</v>
      </c>
      <c r="C31" s="123"/>
      <c r="D31" s="123"/>
      <c r="E31" s="365"/>
    </row>
    <row r="32" ht="36" customHeight="1" spans="1:5">
      <c r="A32" s="366">
        <v>11004</v>
      </c>
      <c r="B32" s="367" t="s">
        <v>3076</v>
      </c>
      <c r="C32" s="125"/>
      <c r="D32" s="125"/>
      <c r="E32" s="368"/>
    </row>
    <row r="33" ht="36" customHeight="1" spans="1:5">
      <c r="A33" s="366">
        <v>1100401</v>
      </c>
      <c r="B33" s="367" t="s">
        <v>2604</v>
      </c>
      <c r="C33" s="125"/>
      <c r="D33" s="125"/>
      <c r="E33" s="368"/>
    </row>
    <row r="34" ht="36" customHeight="1" spans="1:5">
      <c r="A34" s="366">
        <v>1100402</v>
      </c>
      <c r="B34" s="367" t="s">
        <v>3077</v>
      </c>
      <c r="C34" s="156"/>
      <c r="D34" s="125"/>
      <c r="E34" s="368"/>
    </row>
    <row r="35" ht="36" customHeight="1" spans="1:5">
      <c r="A35" s="366">
        <v>11008</v>
      </c>
      <c r="B35" s="367" t="s">
        <v>109</v>
      </c>
      <c r="C35" s="125"/>
      <c r="D35" s="369"/>
      <c r="E35" s="368"/>
    </row>
    <row r="36" ht="36" customHeight="1" spans="1:5">
      <c r="A36" s="370">
        <v>11009</v>
      </c>
      <c r="B36" s="367" t="s">
        <v>110</v>
      </c>
      <c r="C36" s="125"/>
      <c r="D36" s="125"/>
      <c r="E36" s="368"/>
    </row>
    <row r="37" ht="36" customHeight="1" spans="1:5">
      <c r="A37" s="371"/>
      <c r="B37" s="372" t="s">
        <v>114</v>
      </c>
      <c r="C37" s="123">
        <f>C29</f>
        <v>6878</v>
      </c>
      <c r="D37" s="123">
        <f>D29</f>
        <v>33724</v>
      </c>
      <c r="E37" s="349">
        <f>(D37-C37)/C37</f>
        <v>3.9032</v>
      </c>
    </row>
  </sheetData>
  <autoFilter xmlns:etc="http://www.wps.cn/officeDocument/2017/etCustomData" ref="A3:E37" etc:filterBottomFollowUsedRange="0">
    <extLst/>
  </autoFilter>
  <mergeCells count="1">
    <mergeCell ref="B1:E1"/>
  </mergeCells>
  <conditionalFormatting sqref="B30">
    <cfRule type="expression" dxfId="1" priority="8" stopIfTrue="1">
      <formula>"len($A:$A)=3"</formula>
    </cfRule>
  </conditionalFormatting>
  <conditionalFormatting sqref="B31:B34">
    <cfRule type="expression" dxfId="1" priority="4" stopIfTrue="1">
      <formula>"len($A:$A)=3"</formula>
    </cfRule>
  </conditionalFormatting>
  <conditionalFormatting sqref="C30 C31:C34 D31:D32">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74"/>
  <sheetViews>
    <sheetView showGridLines="0" showZeros="0" view="pageBreakPreview" zoomScale="80" zoomScaleNormal="115" workbookViewId="0">
      <pane ySplit="3" topLeftCell="A202" activePane="bottomLeft" state="frozen"/>
      <selection/>
      <selection pane="bottomLeft" activeCell="H206" sqref="H206"/>
    </sheetView>
  </sheetViews>
  <sheetFormatPr defaultColWidth="9" defaultRowHeight="15" outlineLevelCol="4"/>
  <cols>
    <col min="1" max="1" width="19.3090909090909" style="311" customWidth="1"/>
    <col min="2" max="2" width="50.7545454545455" style="315" customWidth="1"/>
    <col min="3" max="4" width="20.6363636363636" style="315" customWidth="1"/>
    <col min="5" max="5" width="20.6363636363636" style="316" customWidth="1"/>
    <col min="6" max="16384" width="9" style="311"/>
  </cols>
  <sheetData>
    <row r="1" s="311" customFormat="1" ht="45" customHeight="1" spans="1:5">
      <c r="A1" s="315"/>
      <c r="B1" s="317" t="s">
        <v>3078</v>
      </c>
      <c r="C1" s="317"/>
      <c r="D1" s="317"/>
      <c r="E1" s="317"/>
    </row>
    <row r="2" s="312" customFormat="1" ht="20.1" customHeight="1" spans="1:5">
      <c r="A2" s="318"/>
      <c r="B2" s="319"/>
      <c r="C2" s="319"/>
      <c r="D2" s="319"/>
      <c r="E2" s="320" t="s">
        <v>48</v>
      </c>
    </row>
    <row r="3" s="313" customFormat="1" ht="45" customHeight="1" spans="1:5">
      <c r="A3" s="321" t="s">
        <v>49</v>
      </c>
      <c r="B3" s="322" t="s">
        <v>50</v>
      </c>
      <c r="C3" s="323" t="s">
        <v>174</v>
      </c>
      <c r="D3" s="323" t="s">
        <v>52</v>
      </c>
      <c r="E3" s="323" t="s">
        <v>175</v>
      </c>
    </row>
    <row r="4" s="311" customFormat="1" ht="36" customHeight="1" spans="1:5">
      <c r="A4" s="324" t="s">
        <v>127</v>
      </c>
      <c r="B4" s="325" t="s">
        <v>2608</v>
      </c>
      <c r="C4" s="326"/>
      <c r="D4" s="326"/>
      <c r="E4" s="327"/>
    </row>
    <row r="5" s="311" customFormat="1" ht="36" customHeight="1" spans="1:5">
      <c r="A5" s="324" t="s">
        <v>2609</v>
      </c>
      <c r="B5" s="328" t="s">
        <v>2610</v>
      </c>
      <c r="C5" s="326"/>
      <c r="D5" s="326"/>
      <c r="E5" s="327"/>
    </row>
    <row r="6" s="311" customFormat="1" ht="36" customHeight="1" spans="1:5">
      <c r="A6" s="329" t="s">
        <v>2611</v>
      </c>
      <c r="B6" s="328" t="s">
        <v>2612</v>
      </c>
      <c r="C6" s="330"/>
      <c r="D6" s="330"/>
      <c r="E6" s="331" t="str">
        <f t="shared" ref="E4:E67" si="0">IF(C6&gt;0,D6/C6-1,IF(C6&lt;0,-(D6/C6-1),""))</f>
        <v/>
      </c>
    </row>
    <row r="7" s="311" customFormat="1" ht="36" customHeight="1" spans="1:5">
      <c r="A7" s="329" t="s">
        <v>2613</v>
      </c>
      <c r="B7" s="328" t="s">
        <v>2614</v>
      </c>
      <c r="C7" s="330"/>
      <c r="D7" s="330"/>
      <c r="E7" s="331" t="str">
        <f t="shared" si="0"/>
        <v/>
      </c>
    </row>
    <row r="8" s="311" customFormat="1" ht="36" customHeight="1" spans="1:5">
      <c r="A8" s="329" t="s">
        <v>2615</v>
      </c>
      <c r="B8" s="328" t="s">
        <v>2616</v>
      </c>
      <c r="C8" s="332"/>
      <c r="D8" s="332"/>
      <c r="E8" s="333"/>
    </row>
    <row r="9" s="311" customFormat="1" ht="36" customHeight="1" spans="1:5">
      <c r="A9" s="329" t="s">
        <v>2617</v>
      </c>
      <c r="B9" s="328" t="s">
        <v>2618</v>
      </c>
      <c r="C9" s="330"/>
      <c r="D9" s="330"/>
      <c r="E9" s="331" t="str">
        <f t="shared" si="0"/>
        <v/>
      </c>
    </row>
    <row r="10" s="311" customFormat="1" ht="36" customHeight="1" spans="1:5">
      <c r="A10" s="329" t="s">
        <v>2619</v>
      </c>
      <c r="B10" s="328" t="s">
        <v>2620</v>
      </c>
      <c r="C10" s="332"/>
      <c r="D10" s="332"/>
      <c r="E10" s="333"/>
    </row>
    <row r="11" s="311" customFormat="1" ht="36" customHeight="1" spans="1:5">
      <c r="A11" s="324" t="s">
        <v>2621</v>
      </c>
      <c r="B11" s="325" t="s">
        <v>2622</v>
      </c>
      <c r="C11" s="334">
        <f>SUM(C12:C16)</f>
        <v>0</v>
      </c>
      <c r="D11" s="334">
        <f>SUM(D12:D16)</f>
        <v>0</v>
      </c>
      <c r="E11" s="335" t="str">
        <f t="shared" si="0"/>
        <v/>
      </c>
    </row>
    <row r="12" s="311" customFormat="1" ht="36" customHeight="1" spans="1:5">
      <c r="A12" s="329" t="s">
        <v>2623</v>
      </c>
      <c r="B12" s="328" t="s">
        <v>2624</v>
      </c>
      <c r="C12" s="330"/>
      <c r="D12" s="330"/>
      <c r="E12" s="331" t="str">
        <f t="shared" si="0"/>
        <v/>
      </c>
    </row>
    <row r="13" s="311" customFormat="1" ht="36" customHeight="1" spans="1:5">
      <c r="A13" s="329" t="s">
        <v>2625</v>
      </c>
      <c r="B13" s="328" t="s">
        <v>2626</v>
      </c>
      <c r="C13" s="330"/>
      <c r="D13" s="330"/>
      <c r="E13" s="331" t="str">
        <f t="shared" si="0"/>
        <v/>
      </c>
    </row>
    <row r="14" s="311" customFormat="1" ht="36" customHeight="1" spans="1:5">
      <c r="A14" s="329" t="s">
        <v>2627</v>
      </c>
      <c r="B14" s="328" t="s">
        <v>2628</v>
      </c>
      <c r="C14" s="330"/>
      <c r="D14" s="330"/>
      <c r="E14" s="331" t="str">
        <f t="shared" si="0"/>
        <v/>
      </c>
    </row>
    <row r="15" s="311" customFormat="1" ht="36" customHeight="1" spans="1:5">
      <c r="A15" s="329" t="s">
        <v>2629</v>
      </c>
      <c r="B15" s="328" t="s">
        <v>2630</v>
      </c>
      <c r="C15" s="330"/>
      <c r="D15" s="330"/>
      <c r="E15" s="331" t="str">
        <f t="shared" si="0"/>
        <v/>
      </c>
    </row>
    <row r="16" s="311" customFormat="1" ht="36" customHeight="1" spans="1:5">
      <c r="A16" s="329" t="s">
        <v>2631</v>
      </c>
      <c r="B16" s="328" t="s">
        <v>2632</v>
      </c>
      <c r="C16" s="330"/>
      <c r="D16" s="330"/>
      <c r="E16" s="331" t="str">
        <f t="shared" si="0"/>
        <v/>
      </c>
    </row>
    <row r="17" s="311" customFormat="1" ht="36" customHeight="1" spans="1:5">
      <c r="A17" s="324" t="s">
        <v>2633</v>
      </c>
      <c r="B17" s="325" t="s">
        <v>2634</v>
      </c>
      <c r="C17" s="334">
        <f>SUM(C18:C19)</f>
        <v>0</v>
      </c>
      <c r="D17" s="334">
        <f>SUM(D18:D19)</f>
        <v>0</v>
      </c>
      <c r="E17" s="335" t="str">
        <f t="shared" si="0"/>
        <v/>
      </c>
    </row>
    <row r="18" s="311" customFormat="1" ht="36" customHeight="1" spans="1:5">
      <c r="A18" s="329" t="s">
        <v>2635</v>
      </c>
      <c r="B18" s="328" t="s">
        <v>2636</v>
      </c>
      <c r="C18" s="330"/>
      <c r="D18" s="330"/>
      <c r="E18" s="331" t="str">
        <f t="shared" si="0"/>
        <v/>
      </c>
    </row>
    <row r="19" s="311" customFormat="1" ht="36" customHeight="1" spans="1:5">
      <c r="A19" s="329" t="s">
        <v>2637</v>
      </c>
      <c r="B19" s="328" t="s">
        <v>2638</v>
      </c>
      <c r="C19" s="330"/>
      <c r="D19" s="330"/>
      <c r="E19" s="331" t="str">
        <f t="shared" si="0"/>
        <v/>
      </c>
    </row>
    <row r="20" s="311" customFormat="1" ht="36" customHeight="1" spans="1:5">
      <c r="A20" s="324" t="s">
        <v>129</v>
      </c>
      <c r="B20" s="325" t="s">
        <v>2639</v>
      </c>
      <c r="C20" s="326"/>
      <c r="D20" s="326"/>
      <c r="E20" s="327"/>
    </row>
    <row r="21" s="311" customFormat="1" ht="36" customHeight="1" spans="1:5">
      <c r="A21" s="324" t="s">
        <v>2640</v>
      </c>
      <c r="B21" s="325" t="s">
        <v>2641</v>
      </c>
      <c r="C21" s="334">
        <f>SUM(C22:C24)</f>
        <v>0</v>
      </c>
      <c r="D21" s="334">
        <f>SUM(D22:D24)</f>
        <v>0</v>
      </c>
      <c r="E21" s="335" t="str">
        <f t="shared" si="0"/>
        <v/>
      </c>
    </row>
    <row r="22" s="311" customFormat="1" ht="36" customHeight="1" spans="1:5">
      <c r="A22" s="329" t="s">
        <v>2642</v>
      </c>
      <c r="B22" s="328" t="s">
        <v>2643</v>
      </c>
      <c r="C22" s="330"/>
      <c r="D22" s="330"/>
      <c r="E22" s="331" t="str">
        <f t="shared" si="0"/>
        <v/>
      </c>
    </row>
    <row r="23" s="311" customFormat="1" ht="36" customHeight="1" spans="1:5">
      <c r="A23" s="329" t="s">
        <v>2644</v>
      </c>
      <c r="B23" s="328" t="s">
        <v>2645</v>
      </c>
      <c r="C23" s="330"/>
      <c r="D23" s="330"/>
      <c r="E23" s="331" t="str">
        <f t="shared" si="0"/>
        <v/>
      </c>
    </row>
    <row r="24" s="311" customFormat="1" ht="36" customHeight="1" spans="1:5">
      <c r="A24" s="329" t="s">
        <v>2646</v>
      </c>
      <c r="B24" s="328" t="s">
        <v>2647</v>
      </c>
      <c r="C24" s="330"/>
      <c r="D24" s="330"/>
      <c r="E24" s="331" t="str">
        <f t="shared" si="0"/>
        <v/>
      </c>
    </row>
    <row r="25" s="311" customFormat="1" ht="36" customHeight="1" spans="1:5">
      <c r="A25" s="324" t="s">
        <v>2648</v>
      </c>
      <c r="B25" s="325" t="s">
        <v>2649</v>
      </c>
      <c r="C25" s="334">
        <f>SUM(C26:C28)</f>
        <v>0</v>
      </c>
      <c r="D25" s="334">
        <f>SUM(D26:D28)</f>
        <v>0</v>
      </c>
      <c r="E25" s="335" t="str">
        <f t="shared" si="0"/>
        <v/>
      </c>
    </row>
    <row r="26" s="311" customFormat="1" ht="36" customHeight="1" spans="1:5">
      <c r="A26" s="329" t="s">
        <v>2650</v>
      </c>
      <c r="B26" s="328" t="s">
        <v>2643</v>
      </c>
      <c r="C26" s="330"/>
      <c r="D26" s="330"/>
      <c r="E26" s="331" t="str">
        <f t="shared" si="0"/>
        <v/>
      </c>
    </row>
    <row r="27" s="311" customFormat="1" ht="36" customHeight="1" spans="1:5">
      <c r="A27" s="329" t="s">
        <v>2651</v>
      </c>
      <c r="B27" s="328" t="s">
        <v>2645</v>
      </c>
      <c r="C27" s="330"/>
      <c r="D27" s="330"/>
      <c r="E27" s="331" t="str">
        <f t="shared" si="0"/>
        <v/>
      </c>
    </row>
    <row r="28" s="311" customFormat="1" ht="36" customHeight="1" spans="1:5">
      <c r="A28" s="329" t="s">
        <v>2652</v>
      </c>
      <c r="B28" s="328" t="s">
        <v>2653</v>
      </c>
      <c r="C28" s="330"/>
      <c r="D28" s="330"/>
      <c r="E28" s="331" t="str">
        <f t="shared" si="0"/>
        <v/>
      </c>
    </row>
    <row r="29" s="314" customFormat="1" ht="36" customHeight="1" spans="1:5">
      <c r="A29" s="324" t="s">
        <v>2654</v>
      </c>
      <c r="B29" s="325" t="s">
        <v>2655</v>
      </c>
      <c r="C29" s="334">
        <f>SUM(C30:C31)</f>
        <v>0</v>
      </c>
      <c r="D29" s="334">
        <f>SUM(D30:D31)</f>
        <v>0</v>
      </c>
      <c r="E29" s="335" t="str">
        <f t="shared" si="0"/>
        <v/>
      </c>
    </row>
    <row r="30" s="311" customFormat="1" ht="36" customHeight="1" spans="1:5">
      <c r="A30" s="329" t="s">
        <v>2656</v>
      </c>
      <c r="B30" s="328" t="s">
        <v>2645</v>
      </c>
      <c r="C30" s="330"/>
      <c r="D30" s="330"/>
      <c r="E30" s="331" t="str">
        <f t="shared" si="0"/>
        <v/>
      </c>
    </row>
    <row r="31" s="311" customFormat="1" ht="36" customHeight="1" spans="1:5">
      <c r="A31" s="329" t="s">
        <v>2657</v>
      </c>
      <c r="B31" s="328" t="s">
        <v>2658</v>
      </c>
      <c r="C31" s="330"/>
      <c r="D31" s="330"/>
      <c r="E31" s="331" t="str">
        <f t="shared" si="0"/>
        <v/>
      </c>
    </row>
    <row r="32" s="311" customFormat="1" ht="36" customHeight="1" spans="1:5">
      <c r="A32" s="324" t="s">
        <v>133</v>
      </c>
      <c r="B32" s="325" t="s">
        <v>2659</v>
      </c>
      <c r="C32" s="326"/>
      <c r="D32" s="326"/>
      <c r="E32" s="327"/>
    </row>
    <row r="33" s="311" customFormat="1" ht="36" customHeight="1" spans="1:5">
      <c r="A33" s="324" t="s">
        <v>2660</v>
      </c>
      <c r="B33" s="325" t="s">
        <v>2661</v>
      </c>
      <c r="C33" s="334">
        <f>SUM(C34:C37)</f>
        <v>0</v>
      </c>
      <c r="D33" s="334">
        <f>SUM(D34:D37)</f>
        <v>0</v>
      </c>
      <c r="E33" s="335" t="str">
        <f t="shared" si="0"/>
        <v/>
      </c>
    </row>
    <row r="34" s="311" customFormat="1" ht="36" customHeight="1" spans="1:5">
      <c r="A34" s="329">
        <v>2116001</v>
      </c>
      <c r="B34" s="328" t="s">
        <v>2662</v>
      </c>
      <c r="C34" s="330">
        <f>SUM(C35:C42)</f>
        <v>0</v>
      </c>
      <c r="D34" s="330">
        <f>SUM(D35:D42)</f>
        <v>0</v>
      </c>
      <c r="E34" s="331" t="str">
        <f t="shared" si="0"/>
        <v/>
      </c>
    </row>
    <row r="35" s="311" customFormat="1" ht="36" customHeight="1" spans="1:5">
      <c r="A35" s="329">
        <v>2116002</v>
      </c>
      <c r="B35" s="328" t="s">
        <v>2663</v>
      </c>
      <c r="C35" s="330"/>
      <c r="D35" s="330"/>
      <c r="E35" s="331" t="str">
        <f t="shared" si="0"/>
        <v/>
      </c>
    </row>
    <row r="36" s="311" customFormat="1" ht="36" customHeight="1" spans="1:5">
      <c r="A36" s="329">
        <v>2116003</v>
      </c>
      <c r="B36" s="328" t="s">
        <v>2664</v>
      </c>
      <c r="C36" s="330"/>
      <c r="D36" s="330"/>
      <c r="E36" s="331" t="str">
        <f t="shared" si="0"/>
        <v/>
      </c>
    </row>
    <row r="37" s="314" customFormat="1" ht="36" customHeight="1" spans="1:5">
      <c r="A37" s="329">
        <v>2116099</v>
      </c>
      <c r="B37" s="328" t="s">
        <v>2665</v>
      </c>
      <c r="C37" s="330"/>
      <c r="D37" s="330"/>
      <c r="E37" s="331" t="str">
        <f t="shared" si="0"/>
        <v/>
      </c>
    </row>
    <row r="38" s="311" customFormat="1" ht="36" customHeight="1" spans="1:5">
      <c r="A38" s="324">
        <v>21161</v>
      </c>
      <c r="B38" s="325" t="s">
        <v>2666</v>
      </c>
      <c r="C38" s="334">
        <f>SUM(C39:C42)</f>
        <v>0</v>
      </c>
      <c r="D38" s="334">
        <f>SUM(D39:D42)</f>
        <v>0</v>
      </c>
      <c r="E38" s="335" t="str">
        <f t="shared" si="0"/>
        <v/>
      </c>
    </row>
    <row r="39" s="311" customFormat="1" ht="36" customHeight="1" spans="1:5">
      <c r="A39" s="329">
        <v>2116101</v>
      </c>
      <c r="B39" s="328" t="s">
        <v>2667</v>
      </c>
      <c r="C39" s="330"/>
      <c r="D39" s="330"/>
      <c r="E39" s="331" t="str">
        <f t="shared" si="0"/>
        <v/>
      </c>
    </row>
    <row r="40" s="311" customFormat="1" ht="36" customHeight="1" spans="1:5">
      <c r="A40" s="329">
        <v>2116102</v>
      </c>
      <c r="B40" s="328" t="s">
        <v>2668</v>
      </c>
      <c r="C40" s="330"/>
      <c r="D40" s="330"/>
      <c r="E40" s="331" t="str">
        <f t="shared" si="0"/>
        <v/>
      </c>
    </row>
    <row r="41" s="311" customFormat="1" ht="36" customHeight="1" spans="1:5">
      <c r="A41" s="329">
        <v>2116103</v>
      </c>
      <c r="B41" s="328" t="s">
        <v>2669</v>
      </c>
      <c r="C41" s="330"/>
      <c r="D41" s="330"/>
      <c r="E41" s="331" t="str">
        <f t="shared" si="0"/>
        <v/>
      </c>
    </row>
    <row r="42" s="311" customFormat="1" ht="36" customHeight="1" spans="1:5">
      <c r="A42" s="329">
        <v>2116104</v>
      </c>
      <c r="B42" s="328" t="s">
        <v>2670</v>
      </c>
      <c r="C42" s="330"/>
      <c r="D42" s="330"/>
      <c r="E42" s="331" t="str">
        <f t="shared" si="0"/>
        <v/>
      </c>
    </row>
    <row r="43" s="311" customFormat="1" ht="36" customHeight="1" spans="1:5">
      <c r="A43" s="324" t="s">
        <v>135</v>
      </c>
      <c r="B43" s="325" t="s">
        <v>2671</v>
      </c>
      <c r="C43" s="326"/>
      <c r="D43" s="326"/>
      <c r="E43" s="327"/>
    </row>
    <row r="44" s="311" customFormat="1" ht="36" customHeight="1" spans="1:5">
      <c r="A44" s="324" t="s">
        <v>2672</v>
      </c>
      <c r="B44" s="325" t="s">
        <v>2673</v>
      </c>
      <c r="C44" s="326"/>
      <c r="D44" s="326"/>
      <c r="E44" s="327"/>
    </row>
    <row r="45" s="311" customFormat="1" ht="36" customHeight="1" spans="1:5">
      <c r="A45" s="329" t="s">
        <v>2674</v>
      </c>
      <c r="B45" s="328" t="s">
        <v>2675</v>
      </c>
      <c r="C45" s="330"/>
      <c r="D45" s="330"/>
      <c r="E45" s="331" t="str">
        <f t="shared" si="0"/>
        <v/>
      </c>
    </row>
    <row r="46" s="311" customFormat="1" ht="36" customHeight="1" spans="1:5">
      <c r="A46" s="329" t="s">
        <v>2676</v>
      </c>
      <c r="B46" s="328" t="s">
        <v>2677</v>
      </c>
      <c r="C46" s="330"/>
      <c r="D46" s="330"/>
      <c r="E46" s="331" t="str">
        <f t="shared" si="0"/>
        <v/>
      </c>
    </row>
    <row r="47" s="311" customFormat="1" ht="36" customHeight="1" spans="1:5">
      <c r="A47" s="329" t="s">
        <v>2678</v>
      </c>
      <c r="B47" s="328" t="s">
        <v>2679</v>
      </c>
      <c r="C47" s="330"/>
      <c r="D47" s="330"/>
      <c r="E47" s="331" t="str">
        <f t="shared" si="0"/>
        <v/>
      </c>
    </row>
    <row r="48" s="311" customFormat="1" ht="36" customHeight="1" spans="1:5">
      <c r="A48" s="329" t="s">
        <v>2680</v>
      </c>
      <c r="B48" s="328" t="s">
        <v>2681</v>
      </c>
      <c r="C48" s="330"/>
      <c r="D48" s="330"/>
      <c r="E48" s="331" t="str">
        <f t="shared" si="0"/>
        <v/>
      </c>
    </row>
    <row r="49" s="311" customFormat="1" ht="36" customHeight="1" spans="1:5">
      <c r="A49" s="329" t="s">
        <v>2682</v>
      </c>
      <c r="B49" s="328" t="s">
        <v>2683</v>
      </c>
      <c r="C49" s="330"/>
      <c r="D49" s="330"/>
      <c r="E49" s="331" t="str">
        <f t="shared" si="0"/>
        <v/>
      </c>
    </row>
    <row r="50" s="311" customFormat="1" ht="36" customHeight="1" spans="1:5">
      <c r="A50" s="329" t="s">
        <v>2684</v>
      </c>
      <c r="B50" s="328" t="s">
        <v>2685</v>
      </c>
      <c r="C50" s="330"/>
      <c r="D50" s="330"/>
      <c r="E50" s="331" t="str">
        <f t="shared" si="0"/>
        <v/>
      </c>
    </row>
    <row r="51" s="311" customFormat="1" ht="36" customHeight="1" spans="1:5">
      <c r="A51" s="329" t="s">
        <v>2686</v>
      </c>
      <c r="B51" s="328" t="s">
        <v>2687</v>
      </c>
      <c r="C51" s="330"/>
      <c r="D51" s="330"/>
      <c r="E51" s="331" t="str">
        <f t="shared" si="0"/>
        <v/>
      </c>
    </row>
    <row r="52" s="311" customFormat="1" ht="36" customHeight="1" spans="1:5">
      <c r="A52" s="329" t="s">
        <v>2688</v>
      </c>
      <c r="B52" s="328" t="s">
        <v>2689</v>
      </c>
      <c r="C52" s="330"/>
      <c r="D52" s="330"/>
      <c r="E52" s="331" t="str">
        <f t="shared" si="0"/>
        <v/>
      </c>
    </row>
    <row r="53" s="311" customFormat="1" ht="36" customHeight="1" spans="1:5">
      <c r="A53" s="329" t="s">
        <v>2690</v>
      </c>
      <c r="B53" s="328" t="s">
        <v>2691</v>
      </c>
      <c r="C53" s="330"/>
      <c r="D53" s="330"/>
      <c r="E53" s="331" t="str">
        <f t="shared" si="0"/>
        <v/>
      </c>
    </row>
    <row r="54" s="311" customFormat="1" ht="36" customHeight="1" spans="1:5">
      <c r="A54" s="329" t="s">
        <v>2692</v>
      </c>
      <c r="B54" s="328" t="s">
        <v>2693</v>
      </c>
      <c r="C54" s="330"/>
      <c r="D54" s="330"/>
      <c r="E54" s="331" t="str">
        <f t="shared" si="0"/>
        <v/>
      </c>
    </row>
    <row r="55" s="311" customFormat="1" ht="36" customHeight="1" spans="1:5">
      <c r="A55" s="329" t="s">
        <v>2694</v>
      </c>
      <c r="B55" s="328" t="s">
        <v>2695</v>
      </c>
      <c r="C55" s="330"/>
      <c r="D55" s="330"/>
      <c r="E55" s="331" t="str">
        <f t="shared" si="0"/>
        <v/>
      </c>
    </row>
    <row r="56" s="311" customFormat="1" ht="36" customHeight="1" spans="1:5">
      <c r="A56" s="329" t="s">
        <v>2697</v>
      </c>
      <c r="B56" s="328" t="s">
        <v>2698</v>
      </c>
      <c r="C56" s="332"/>
      <c r="D56" s="332"/>
      <c r="E56" s="333"/>
    </row>
    <row r="57" s="311" customFormat="1" ht="36" customHeight="1" spans="1:5">
      <c r="A57" s="324" t="s">
        <v>2699</v>
      </c>
      <c r="B57" s="325" t="s">
        <v>2700</v>
      </c>
      <c r="C57" s="334">
        <f>SUM(C58:C60)</f>
        <v>0</v>
      </c>
      <c r="D57" s="334">
        <f>SUM(D58:D60)</f>
        <v>0</v>
      </c>
      <c r="E57" s="335" t="str">
        <f t="shared" si="0"/>
        <v/>
      </c>
    </row>
    <row r="58" s="311" customFormat="1" ht="36" customHeight="1" spans="1:5">
      <c r="A58" s="329" t="s">
        <v>2701</v>
      </c>
      <c r="B58" s="328" t="s">
        <v>2675</v>
      </c>
      <c r="C58" s="330"/>
      <c r="D58" s="330"/>
      <c r="E58" s="331" t="str">
        <f t="shared" si="0"/>
        <v/>
      </c>
    </row>
    <row r="59" s="311" customFormat="1" ht="36" customHeight="1" spans="1:5">
      <c r="A59" s="329" t="s">
        <v>2702</v>
      </c>
      <c r="B59" s="328" t="s">
        <v>2677</v>
      </c>
      <c r="C59" s="330"/>
      <c r="D59" s="330"/>
      <c r="E59" s="331" t="str">
        <f t="shared" si="0"/>
        <v/>
      </c>
    </row>
    <row r="60" s="311" customFormat="1" ht="36" customHeight="1" spans="1:5">
      <c r="A60" s="329" t="s">
        <v>2703</v>
      </c>
      <c r="B60" s="328" t="s">
        <v>2704</v>
      </c>
      <c r="C60" s="330"/>
      <c r="D60" s="330"/>
      <c r="E60" s="331" t="str">
        <f t="shared" si="0"/>
        <v/>
      </c>
    </row>
    <row r="61" s="311" customFormat="1" ht="36" customHeight="1" spans="1:5">
      <c r="A61" s="324" t="s">
        <v>2705</v>
      </c>
      <c r="B61" s="325" t="s">
        <v>2706</v>
      </c>
      <c r="C61" s="334"/>
      <c r="D61" s="334"/>
      <c r="E61" s="335" t="str">
        <f t="shared" si="0"/>
        <v/>
      </c>
    </row>
    <row r="62" s="311" customFormat="1" ht="36" customHeight="1" spans="1:5">
      <c r="A62" s="324" t="s">
        <v>2707</v>
      </c>
      <c r="B62" s="325" t="s">
        <v>2708</v>
      </c>
      <c r="C62" s="334">
        <f>SUM(C63:C67)</f>
        <v>0</v>
      </c>
      <c r="D62" s="334">
        <f>SUM(D63:D67)</f>
        <v>0</v>
      </c>
      <c r="E62" s="335" t="str">
        <f t="shared" si="0"/>
        <v/>
      </c>
    </row>
    <row r="63" s="311" customFormat="1" ht="36" customHeight="1" spans="1:5">
      <c r="A63" s="329" t="s">
        <v>2709</v>
      </c>
      <c r="B63" s="328" t="s">
        <v>2710</v>
      </c>
      <c r="C63" s="330"/>
      <c r="D63" s="330"/>
      <c r="E63" s="331" t="str">
        <f t="shared" si="0"/>
        <v/>
      </c>
    </row>
    <row r="64" s="311" customFormat="1" ht="36" customHeight="1" spans="1:5">
      <c r="A64" s="329" t="s">
        <v>2711</v>
      </c>
      <c r="B64" s="328" t="s">
        <v>2712</v>
      </c>
      <c r="C64" s="330"/>
      <c r="D64" s="330"/>
      <c r="E64" s="331" t="str">
        <f t="shared" si="0"/>
        <v/>
      </c>
    </row>
    <row r="65" s="311" customFormat="1" ht="36" customHeight="1" spans="1:5">
      <c r="A65" s="329" t="s">
        <v>2713</v>
      </c>
      <c r="B65" s="328" t="s">
        <v>2714</v>
      </c>
      <c r="C65" s="330"/>
      <c r="D65" s="330"/>
      <c r="E65" s="331" t="str">
        <f t="shared" si="0"/>
        <v/>
      </c>
    </row>
    <row r="66" s="311" customFormat="1" ht="36" customHeight="1" spans="1:5">
      <c r="A66" s="329" t="s">
        <v>2715</v>
      </c>
      <c r="B66" s="328" t="s">
        <v>2716</v>
      </c>
      <c r="C66" s="330"/>
      <c r="D66" s="330"/>
      <c r="E66" s="331" t="str">
        <f t="shared" si="0"/>
        <v/>
      </c>
    </row>
    <row r="67" s="311" customFormat="1" ht="36" customHeight="1" spans="1:5">
      <c r="A67" s="329" t="s">
        <v>2717</v>
      </c>
      <c r="B67" s="328" t="s">
        <v>2718</v>
      </c>
      <c r="C67" s="330"/>
      <c r="D67" s="330"/>
      <c r="E67" s="331" t="str">
        <f t="shared" si="0"/>
        <v/>
      </c>
    </row>
    <row r="68" s="311" customFormat="1" ht="36" customHeight="1" spans="1:5">
      <c r="A68" s="324" t="s">
        <v>2719</v>
      </c>
      <c r="B68" s="325" t="s">
        <v>2720</v>
      </c>
      <c r="C68" s="334">
        <f>SUM(C69:C71)</f>
        <v>0</v>
      </c>
      <c r="D68" s="334">
        <f>SUM(D69:D71)</f>
        <v>0</v>
      </c>
      <c r="E68" s="335" t="str">
        <f t="shared" ref="E68:E131" si="1">IF(C68&gt;0,D68/C68-1,IF(C68&lt;0,-(D68/C68-1),""))</f>
        <v/>
      </c>
    </row>
    <row r="69" s="311" customFormat="1" ht="36" customHeight="1" spans="1:5">
      <c r="A69" s="329" t="s">
        <v>2721</v>
      </c>
      <c r="B69" s="328" t="s">
        <v>2722</v>
      </c>
      <c r="C69" s="330"/>
      <c r="D69" s="330"/>
      <c r="E69" s="331" t="str">
        <f t="shared" si="1"/>
        <v/>
      </c>
    </row>
    <row r="70" s="311" customFormat="1" ht="36" customHeight="1" spans="1:5">
      <c r="A70" s="329" t="s">
        <v>2723</v>
      </c>
      <c r="B70" s="328" t="s">
        <v>2724</v>
      </c>
      <c r="C70" s="330"/>
      <c r="D70" s="330"/>
      <c r="E70" s="331" t="str">
        <f t="shared" si="1"/>
        <v/>
      </c>
    </row>
    <row r="71" s="311" customFormat="1" ht="36" customHeight="1" spans="1:5">
      <c r="A71" s="329" t="s">
        <v>2725</v>
      </c>
      <c r="B71" s="328" t="s">
        <v>2726</v>
      </c>
      <c r="C71" s="330"/>
      <c r="D71" s="330"/>
      <c r="E71" s="331" t="str">
        <f t="shared" si="1"/>
        <v/>
      </c>
    </row>
    <row r="72" s="311" customFormat="1" ht="36" customHeight="1" spans="1:5">
      <c r="A72" s="324" t="s">
        <v>2727</v>
      </c>
      <c r="B72" s="325" t="s">
        <v>2728</v>
      </c>
      <c r="C72" s="334">
        <f>SUM(C73:C75)</f>
        <v>0</v>
      </c>
      <c r="D72" s="334">
        <f>SUM(D73:D75)</f>
        <v>0</v>
      </c>
      <c r="E72" s="335" t="str">
        <f t="shared" si="1"/>
        <v/>
      </c>
    </row>
    <row r="73" s="311" customFormat="1" ht="36" customHeight="1" spans="1:5">
      <c r="A73" s="329" t="s">
        <v>2729</v>
      </c>
      <c r="B73" s="328" t="s">
        <v>2675</v>
      </c>
      <c r="C73" s="330"/>
      <c r="D73" s="330"/>
      <c r="E73" s="331" t="str">
        <f t="shared" si="1"/>
        <v/>
      </c>
    </row>
    <row r="74" s="311" customFormat="1" ht="36" customHeight="1" spans="1:5">
      <c r="A74" s="329" t="s">
        <v>2730</v>
      </c>
      <c r="B74" s="328" t="s">
        <v>2677</v>
      </c>
      <c r="C74" s="330"/>
      <c r="D74" s="330"/>
      <c r="E74" s="331" t="str">
        <f t="shared" si="1"/>
        <v/>
      </c>
    </row>
    <row r="75" s="311" customFormat="1" ht="36" customHeight="1" spans="1:5">
      <c r="A75" s="329" t="s">
        <v>2731</v>
      </c>
      <c r="B75" s="328" t="s">
        <v>2732</v>
      </c>
      <c r="C75" s="330"/>
      <c r="D75" s="330"/>
      <c r="E75" s="331" t="str">
        <f t="shared" si="1"/>
        <v/>
      </c>
    </row>
    <row r="76" s="311" customFormat="1" ht="36" customHeight="1" spans="1:5">
      <c r="A76" s="324" t="s">
        <v>2733</v>
      </c>
      <c r="B76" s="325" t="s">
        <v>2734</v>
      </c>
      <c r="C76" s="334">
        <f>SUM(C77:C79)</f>
        <v>0</v>
      </c>
      <c r="D76" s="334">
        <f>SUM(D77:D79)</f>
        <v>0</v>
      </c>
      <c r="E76" s="335" t="str">
        <f t="shared" si="1"/>
        <v/>
      </c>
    </row>
    <row r="77" s="311" customFormat="1" ht="36" customHeight="1" spans="1:5">
      <c r="A77" s="329" t="s">
        <v>2735</v>
      </c>
      <c r="B77" s="328" t="s">
        <v>2675</v>
      </c>
      <c r="C77" s="330"/>
      <c r="D77" s="330"/>
      <c r="E77" s="331" t="str">
        <f t="shared" si="1"/>
        <v/>
      </c>
    </row>
    <row r="78" s="311" customFormat="1" ht="36" customHeight="1" spans="1:5">
      <c r="A78" s="329" t="s">
        <v>2736</v>
      </c>
      <c r="B78" s="328" t="s">
        <v>2677</v>
      </c>
      <c r="C78" s="330"/>
      <c r="D78" s="330"/>
      <c r="E78" s="331" t="str">
        <f t="shared" si="1"/>
        <v/>
      </c>
    </row>
    <row r="79" s="311" customFormat="1" ht="36" customHeight="1" spans="1:5">
      <c r="A79" s="329" t="s">
        <v>2737</v>
      </c>
      <c r="B79" s="328" t="s">
        <v>2738</v>
      </c>
      <c r="C79" s="330"/>
      <c r="D79" s="330"/>
      <c r="E79" s="331" t="str">
        <f t="shared" si="1"/>
        <v/>
      </c>
    </row>
    <row r="80" s="311" customFormat="1" ht="36" customHeight="1" spans="1:5">
      <c r="A80" s="324" t="s">
        <v>2739</v>
      </c>
      <c r="B80" s="325" t="s">
        <v>2740</v>
      </c>
      <c r="C80" s="334">
        <f>SUM(C81:C85)</f>
        <v>0</v>
      </c>
      <c r="D80" s="334">
        <f>SUM(D81:D85)</f>
        <v>0</v>
      </c>
      <c r="E80" s="335" t="str">
        <f t="shared" si="1"/>
        <v/>
      </c>
    </row>
    <row r="81" s="311" customFormat="1" ht="36" customHeight="1" spans="1:5">
      <c r="A81" s="329" t="s">
        <v>2741</v>
      </c>
      <c r="B81" s="328" t="s">
        <v>2710</v>
      </c>
      <c r="C81" s="330"/>
      <c r="D81" s="330"/>
      <c r="E81" s="331" t="str">
        <f t="shared" si="1"/>
        <v/>
      </c>
    </row>
    <row r="82" s="311" customFormat="1" ht="36" customHeight="1" spans="1:5">
      <c r="A82" s="329" t="s">
        <v>2742</v>
      </c>
      <c r="B82" s="328" t="s">
        <v>2712</v>
      </c>
      <c r="C82" s="330"/>
      <c r="D82" s="330"/>
      <c r="E82" s="331" t="str">
        <f t="shared" si="1"/>
        <v/>
      </c>
    </row>
    <row r="83" s="311" customFormat="1" ht="36" customHeight="1" spans="1:5">
      <c r="A83" s="329" t="s">
        <v>2743</v>
      </c>
      <c r="B83" s="328" t="s">
        <v>2714</v>
      </c>
      <c r="C83" s="330"/>
      <c r="D83" s="330"/>
      <c r="E83" s="331" t="str">
        <f t="shared" si="1"/>
        <v/>
      </c>
    </row>
    <row r="84" s="311" customFormat="1" ht="36" customHeight="1" spans="1:5">
      <c r="A84" s="329" t="s">
        <v>2744</v>
      </c>
      <c r="B84" s="328" t="s">
        <v>2716</v>
      </c>
      <c r="C84" s="330"/>
      <c r="D84" s="330"/>
      <c r="E84" s="331" t="str">
        <f t="shared" si="1"/>
        <v/>
      </c>
    </row>
    <row r="85" s="311" customFormat="1" ht="36" customHeight="1" spans="1:5">
      <c r="A85" s="329" t="s">
        <v>2745</v>
      </c>
      <c r="B85" s="328" t="s">
        <v>2746</v>
      </c>
      <c r="C85" s="330"/>
      <c r="D85" s="330"/>
      <c r="E85" s="331" t="str">
        <f t="shared" si="1"/>
        <v/>
      </c>
    </row>
    <row r="86" s="311" customFormat="1" ht="36" customHeight="1" spans="1:5">
      <c r="A86" s="324" t="s">
        <v>2747</v>
      </c>
      <c r="B86" s="325" t="s">
        <v>2748</v>
      </c>
      <c r="C86" s="334">
        <f>SUM(C87:C88)</f>
        <v>0</v>
      </c>
      <c r="D86" s="334">
        <f>SUM(D87:D88)</f>
        <v>0</v>
      </c>
      <c r="E86" s="335" t="str">
        <f t="shared" si="1"/>
        <v/>
      </c>
    </row>
    <row r="87" s="311" customFormat="1" ht="36" customHeight="1" spans="1:5">
      <c r="A87" s="329" t="s">
        <v>2749</v>
      </c>
      <c r="B87" s="328" t="s">
        <v>2722</v>
      </c>
      <c r="C87" s="330"/>
      <c r="D87" s="330"/>
      <c r="E87" s="331" t="str">
        <f t="shared" si="1"/>
        <v/>
      </c>
    </row>
    <row r="88" s="311" customFormat="1" ht="36" customHeight="1" spans="1:5">
      <c r="A88" s="329" t="s">
        <v>2750</v>
      </c>
      <c r="B88" s="328" t="s">
        <v>2751</v>
      </c>
      <c r="C88" s="330"/>
      <c r="D88" s="330"/>
      <c r="E88" s="331" t="str">
        <f t="shared" si="1"/>
        <v/>
      </c>
    </row>
    <row r="89" s="311" customFormat="1" ht="36" customHeight="1" spans="1:5">
      <c r="A89" s="324" t="s">
        <v>2752</v>
      </c>
      <c r="B89" s="325" t="s">
        <v>2753</v>
      </c>
      <c r="C89" s="334">
        <f>SUM(C90:C97)</f>
        <v>0</v>
      </c>
      <c r="D89" s="334">
        <f>SUM(D90:D97)</f>
        <v>0</v>
      </c>
      <c r="E89" s="335" t="str">
        <f t="shared" si="1"/>
        <v/>
      </c>
    </row>
    <row r="90" s="311" customFormat="1" ht="36" customHeight="1" spans="1:5">
      <c r="A90" s="329" t="s">
        <v>2754</v>
      </c>
      <c r="B90" s="328" t="s">
        <v>2675</v>
      </c>
      <c r="C90" s="330"/>
      <c r="D90" s="330"/>
      <c r="E90" s="331" t="str">
        <f t="shared" si="1"/>
        <v/>
      </c>
    </row>
    <row r="91" s="311" customFormat="1" ht="36" customHeight="1" spans="1:5">
      <c r="A91" s="329" t="s">
        <v>2755</v>
      </c>
      <c r="B91" s="328" t="s">
        <v>2677</v>
      </c>
      <c r="C91" s="330"/>
      <c r="D91" s="330"/>
      <c r="E91" s="331" t="str">
        <f t="shared" si="1"/>
        <v/>
      </c>
    </row>
    <row r="92" s="311" customFormat="1" ht="36" customHeight="1" spans="1:5">
      <c r="A92" s="329" t="s">
        <v>2756</v>
      </c>
      <c r="B92" s="328" t="s">
        <v>2679</v>
      </c>
      <c r="C92" s="330"/>
      <c r="D92" s="330"/>
      <c r="E92" s="331" t="str">
        <f t="shared" si="1"/>
        <v/>
      </c>
    </row>
    <row r="93" s="311" customFormat="1" ht="36" customHeight="1" spans="1:5">
      <c r="A93" s="329" t="s">
        <v>2757</v>
      </c>
      <c r="B93" s="328" t="s">
        <v>2681</v>
      </c>
      <c r="C93" s="330"/>
      <c r="D93" s="330"/>
      <c r="E93" s="331" t="str">
        <f t="shared" si="1"/>
        <v/>
      </c>
    </row>
    <row r="94" s="311" customFormat="1" ht="36" customHeight="1" spans="1:5">
      <c r="A94" s="329" t="s">
        <v>2758</v>
      </c>
      <c r="B94" s="328" t="s">
        <v>2687</v>
      </c>
      <c r="C94" s="330"/>
      <c r="D94" s="330"/>
      <c r="E94" s="331" t="str">
        <f t="shared" si="1"/>
        <v/>
      </c>
    </row>
    <row r="95" s="311" customFormat="1" ht="36" customHeight="1" spans="1:5">
      <c r="A95" s="329" t="s">
        <v>2759</v>
      </c>
      <c r="B95" s="328" t="s">
        <v>2691</v>
      </c>
      <c r="C95" s="330"/>
      <c r="D95" s="330"/>
      <c r="E95" s="331" t="str">
        <f t="shared" si="1"/>
        <v/>
      </c>
    </row>
    <row r="96" s="311" customFormat="1" ht="36" customHeight="1" spans="1:5">
      <c r="A96" s="329" t="s">
        <v>2760</v>
      </c>
      <c r="B96" s="328" t="s">
        <v>2693</v>
      </c>
      <c r="C96" s="330"/>
      <c r="D96" s="330"/>
      <c r="E96" s="331" t="str">
        <f t="shared" si="1"/>
        <v/>
      </c>
    </row>
    <row r="97" s="311" customFormat="1" ht="36" customHeight="1" spans="1:5">
      <c r="A97" s="329" t="s">
        <v>2761</v>
      </c>
      <c r="B97" s="328" t="s">
        <v>2762</v>
      </c>
      <c r="C97" s="330"/>
      <c r="D97" s="330"/>
      <c r="E97" s="331" t="str">
        <f t="shared" si="1"/>
        <v/>
      </c>
    </row>
    <row r="98" s="311" customFormat="1" ht="36" customHeight="1" spans="1:5">
      <c r="A98" s="324" t="s">
        <v>137</v>
      </c>
      <c r="B98" s="325" t="s">
        <v>2763</v>
      </c>
      <c r="C98" s="326"/>
      <c r="D98" s="326"/>
      <c r="E98" s="327"/>
    </row>
    <row r="99" s="311" customFormat="1" ht="36" customHeight="1" spans="1:5">
      <c r="A99" s="324" t="s">
        <v>2764</v>
      </c>
      <c r="B99" s="325" t="s">
        <v>2765</v>
      </c>
      <c r="C99" s="326"/>
      <c r="D99" s="326"/>
      <c r="E99" s="327"/>
    </row>
    <row r="100" s="311" customFormat="1" ht="36" customHeight="1" spans="1:5">
      <c r="A100" s="329" t="s">
        <v>2766</v>
      </c>
      <c r="B100" s="328" t="s">
        <v>2645</v>
      </c>
      <c r="C100" s="330"/>
      <c r="D100" s="330"/>
      <c r="E100" s="331" t="str">
        <f t="shared" si="1"/>
        <v/>
      </c>
    </row>
    <row r="101" s="311" customFormat="1" ht="36" customHeight="1" spans="1:5">
      <c r="A101" s="329" t="s">
        <v>2767</v>
      </c>
      <c r="B101" s="328" t="s">
        <v>2768</v>
      </c>
      <c r="C101" s="330"/>
      <c r="D101" s="330"/>
      <c r="E101" s="331" t="str">
        <f t="shared" si="1"/>
        <v/>
      </c>
    </row>
    <row r="102" s="311" customFormat="1" ht="36" customHeight="1" spans="1:5">
      <c r="A102" s="329" t="s">
        <v>2769</v>
      </c>
      <c r="B102" s="328" t="s">
        <v>2770</v>
      </c>
      <c r="C102" s="330"/>
      <c r="D102" s="330"/>
      <c r="E102" s="331" t="str">
        <f t="shared" si="1"/>
        <v/>
      </c>
    </row>
    <row r="103" s="311" customFormat="1" ht="36" customHeight="1" spans="1:5">
      <c r="A103" s="329" t="s">
        <v>2771</v>
      </c>
      <c r="B103" s="328" t="s">
        <v>2772</v>
      </c>
      <c r="C103" s="332"/>
      <c r="D103" s="332"/>
      <c r="E103" s="333"/>
    </row>
    <row r="104" s="311" customFormat="1" ht="36" customHeight="1" spans="1:5">
      <c r="A104" s="324" t="s">
        <v>2773</v>
      </c>
      <c r="B104" s="325" t="s">
        <v>2774</v>
      </c>
      <c r="C104" s="334">
        <f>SUM(C105:C108)</f>
        <v>0</v>
      </c>
      <c r="D104" s="334">
        <f>SUM(D105:D108)</f>
        <v>0</v>
      </c>
      <c r="E104" s="335" t="str">
        <f t="shared" si="1"/>
        <v/>
      </c>
    </row>
    <row r="105" s="311" customFormat="1" ht="36" customHeight="1" spans="1:5">
      <c r="A105" s="329" t="s">
        <v>2775</v>
      </c>
      <c r="B105" s="328" t="s">
        <v>2645</v>
      </c>
      <c r="C105" s="330"/>
      <c r="D105" s="330"/>
      <c r="E105" s="331" t="str">
        <f t="shared" si="1"/>
        <v/>
      </c>
    </row>
    <row r="106" s="311" customFormat="1" ht="36" customHeight="1" spans="1:5">
      <c r="A106" s="329" t="s">
        <v>2776</v>
      </c>
      <c r="B106" s="328" t="s">
        <v>2768</v>
      </c>
      <c r="C106" s="330"/>
      <c r="D106" s="330"/>
      <c r="E106" s="331" t="str">
        <f t="shared" si="1"/>
        <v/>
      </c>
    </row>
    <row r="107" s="311" customFormat="1" ht="36" customHeight="1" spans="1:5">
      <c r="A107" s="329" t="s">
        <v>2777</v>
      </c>
      <c r="B107" s="328" t="s">
        <v>2778</v>
      </c>
      <c r="C107" s="330"/>
      <c r="D107" s="330"/>
      <c r="E107" s="331" t="str">
        <f t="shared" si="1"/>
        <v/>
      </c>
    </row>
    <row r="108" s="311" customFormat="1" ht="36" customHeight="1" spans="1:5">
      <c r="A108" s="329" t="s">
        <v>2779</v>
      </c>
      <c r="B108" s="328" t="s">
        <v>2780</v>
      </c>
      <c r="C108" s="330"/>
      <c r="D108" s="330"/>
      <c r="E108" s="331" t="str">
        <f t="shared" si="1"/>
        <v/>
      </c>
    </row>
    <row r="109" s="311" customFormat="1" ht="36" customHeight="1" spans="1:5">
      <c r="A109" s="324" t="s">
        <v>2781</v>
      </c>
      <c r="B109" s="325" t="s">
        <v>2782</v>
      </c>
      <c r="C109" s="326"/>
      <c r="D109" s="326"/>
      <c r="E109" s="327"/>
    </row>
    <row r="110" s="311" customFormat="1" ht="36" customHeight="1" spans="1:5">
      <c r="A110" s="329" t="s">
        <v>2783</v>
      </c>
      <c r="B110" s="328" t="s">
        <v>2784</v>
      </c>
      <c r="C110" s="330"/>
      <c r="D110" s="330"/>
      <c r="E110" s="331" t="str">
        <f t="shared" si="1"/>
        <v/>
      </c>
    </row>
    <row r="111" s="311" customFormat="1" ht="36" customHeight="1" spans="1:5">
      <c r="A111" s="329" t="s">
        <v>2785</v>
      </c>
      <c r="B111" s="328" t="s">
        <v>2786</v>
      </c>
      <c r="C111" s="330"/>
      <c r="D111" s="330"/>
      <c r="E111" s="331" t="str">
        <f t="shared" si="1"/>
        <v/>
      </c>
    </row>
    <row r="112" s="311" customFormat="1" ht="36" customHeight="1" spans="1:5">
      <c r="A112" s="329" t="s">
        <v>2787</v>
      </c>
      <c r="B112" s="328" t="s">
        <v>2788</v>
      </c>
      <c r="C112" s="330"/>
      <c r="D112" s="330"/>
      <c r="E112" s="331" t="str">
        <f t="shared" si="1"/>
        <v/>
      </c>
    </row>
    <row r="113" s="311" customFormat="1" ht="36" customHeight="1" spans="1:5">
      <c r="A113" s="329" t="s">
        <v>2789</v>
      </c>
      <c r="B113" s="328" t="s">
        <v>2790</v>
      </c>
      <c r="C113" s="332"/>
      <c r="D113" s="332"/>
      <c r="E113" s="333"/>
    </row>
    <row r="114" s="311" customFormat="1" ht="36" customHeight="1" spans="1:5">
      <c r="A114" s="336">
        <v>21370</v>
      </c>
      <c r="B114" s="325" t="s">
        <v>2791</v>
      </c>
      <c r="C114" s="334">
        <f>SUM(C115:C116)</f>
        <v>0</v>
      </c>
      <c r="D114" s="334">
        <f>SUM(D115:D116)</f>
        <v>0</v>
      </c>
      <c r="E114" s="335" t="str">
        <f t="shared" si="1"/>
        <v/>
      </c>
    </row>
    <row r="115" s="311" customFormat="1" ht="36" customHeight="1" spans="1:5">
      <c r="A115" s="337">
        <v>2137001</v>
      </c>
      <c r="B115" s="328" t="s">
        <v>2645</v>
      </c>
      <c r="C115" s="330"/>
      <c r="D115" s="330"/>
      <c r="E115" s="331" t="str">
        <f t="shared" si="1"/>
        <v/>
      </c>
    </row>
    <row r="116" s="311" customFormat="1" ht="36" customHeight="1" spans="1:5">
      <c r="A116" s="337">
        <v>2137099</v>
      </c>
      <c r="B116" s="328" t="s">
        <v>2792</v>
      </c>
      <c r="C116" s="330"/>
      <c r="D116" s="330"/>
      <c r="E116" s="331" t="str">
        <f t="shared" si="1"/>
        <v/>
      </c>
    </row>
    <row r="117" s="311" customFormat="1" ht="36" customHeight="1" spans="1:5">
      <c r="A117" s="336">
        <v>21371</v>
      </c>
      <c r="B117" s="325" t="s">
        <v>2793</v>
      </c>
      <c r="C117" s="334">
        <f>SUM(C118:C121)</f>
        <v>0</v>
      </c>
      <c r="D117" s="334">
        <f>SUM(D118:D121)</f>
        <v>0</v>
      </c>
      <c r="E117" s="335" t="str">
        <f t="shared" si="1"/>
        <v/>
      </c>
    </row>
    <row r="118" s="311" customFormat="1" ht="36" customHeight="1" spans="1:5">
      <c r="A118" s="337">
        <v>2137101</v>
      </c>
      <c r="B118" s="328" t="s">
        <v>2784</v>
      </c>
      <c r="C118" s="330"/>
      <c r="D118" s="330"/>
      <c r="E118" s="331" t="str">
        <f t="shared" si="1"/>
        <v/>
      </c>
    </row>
    <row r="119" s="311" customFormat="1" ht="36" customHeight="1" spans="1:5">
      <c r="A119" s="337">
        <v>2137102</v>
      </c>
      <c r="B119" s="328" t="s">
        <v>2794</v>
      </c>
      <c r="C119" s="330"/>
      <c r="D119" s="330"/>
      <c r="E119" s="331" t="str">
        <f t="shared" si="1"/>
        <v/>
      </c>
    </row>
    <row r="120" s="311" customFormat="1" ht="36" customHeight="1" spans="1:5">
      <c r="A120" s="337">
        <v>2137103</v>
      </c>
      <c r="B120" s="328" t="s">
        <v>2788</v>
      </c>
      <c r="C120" s="330"/>
      <c r="D120" s="330"/>
      <c r="E120" s="331" t="str">
        <f t="shared" si="1"/>
        <v/>
      </c>
    </row>
    <row r="121" s="311" customFormat="1" ht="36" customHeight="1" spans="1:5">
      <c r="A121" s="337">
        <v>2137199</v>
      </c>
      <c r="B121" s="328" t="s">
        <v>2795</v>
      </c>
      <c r="C121" s="330"/>
      <c r="D121" s="330"/>
      <c r="E121" s="331" t="str">
        <f t="shared" si="1"/>
        <v/>
      </c>
    </row>
    <row r="122" s="311" customFormat="1" ht="36" customHeight="1" spans="1:5">
      <c r="A122" s="324" t="s">
        <v>139</v>
      </c>
      <c r="B122" s="325" t="s">
        <v>2796</v>
      </c>
      <c r="C122" s="326"/>
      <c r="D122" s="326"/>
      <c r="E122" s="327"/>
    </row>
    <row r="123" s="311" customFormat="1" ht="36" customHeight="1" spans="1:5">
      <c r="A123" s="324" t="s">
        <v>2797</v>
      </c>
      <c r="B123" s="325" t="s">
        <v>2798</v>
      </c>
      <c r="C123" s="334">
        <f>SUM(C124:C127)</f>
        <v>0</v>
      </c>
      <c r="D123" s="334">
        <f>SUM(D124:D127)</f>
        <v>0</v>
      </c>
      <c r="E123" s="335" t="str">
        <f t="shared" si="1"/>
        <v/>
      </c>
    </row>
    <row r="124" s="311" customFormat="1" ht="36" customHeight="1" spans="1:5">
      <c r="A124" s="329" t="s">
        <v>2799</v>
      </c>
      <c r="B124" s="328" t="s">
        <v>2800</v>
      </c>
      <c r="C124" s="330"/>
      <c r="D124" s="330"/>
      <c r="E124" s="331" t="str">
        <f t="shared" si="1"/>
        <v/>
      </c>
    </row>
    <row r="125" s="311" customFormat="1" ht="36" customHeight="1" spans="1:5">
      <c r="A125" s="329" t="s">
        <v>2801</v>
      </c>
      <c r="B125" s="328" t="s">
        <v>2802</v>
      </c>
      <c r="C125" s="330"/>
      <c r="D125" s="330"/>
      <c r="E125" s="331" t="str">
        <f t="shared" si="1"/>
        <v/>
      </c>
    </row>
    <row r="126" s="311" customFormat="1" ht="36" customHeight="1" spans="1:5">
      <c r="A126" s="329" t="s">
        <v>2803</v>
      </c>
      <c r="B126" s="328" t="s">
        <v>2804</v>
      </c>
      <c r="C126" s="330"/>
      <c r="D126" s="330"/>
      <c r="E126" s="331" t="str">
        <f t="shared" si="1"/>
        <v/>
      </c>
    </row>
    <row r="127" s="311" customFormat="1" ht="36" customHeight="1" spans="1:5">
      <c r="A127" s="329" t="s">
        <v>2805</v>
      </c>
      <c r="B127" s="328" t="s">
        <v>2806</v>
      </c>
      <c r="C127" s="330"/>
      <c r="D127" s="330"/>
      <c r="E127" s="331" t="str">
        <f t="shared" si="1"/>
        <v/>
      </c>
    </row>
    <row r="128" s="311" customFormat="1" ht="36" customHeight="1" spans="1:5">
      <c r="A128" s="324" t="s">
        <v>2807</v>
      </c>
      <c r="B128" s="325" t="s">
        <v>2808</v>
      </c>
      <c r="C128" s="326"/>
      <c r="D128" s="326"/>
      <c r="E128" s="327"/>
    </row>
    <row r="129" s="311" customFormat="1" ht="36" customHeight="1" spans="1:5">
      <c r="A129" s="329" t="s">
        <v>2809</v>
      </c>
      <c r="B129" s="328" t="s">
        <v>2804</v>
      </c>
      <c r="C129" s="330"/>
      <c r="D129" s="330"/>
      <c r="E129" s="331" t="str">
        <f t="shared" si="1"/>
        <v/>
      </c>
    </row>
    <row r="130" s="311" customFormat="1" ht="36" customHeight="1" spans="1:5">
      <c r="A130" s="329" t="s">
        <v>2810</v>
      </c>
      <c r="B130" s="328" t="s">
        <v>2811</v>
      </c>
      <c r="C130" s="330"/>
      <c r="D130" s="330"/>
      <c r="E130" s="331" t="str">
        <f t="shared" si="1"/>
        <v/>
      </c>
    </row>
    <row r="131" s="311" customFormat="1" ht="36" customHeight="1" spans="1:5">
      <c r="A131" s="329" t="s">
        <v>2812</v>
      </c>
      <c r="B131" s="328" t="s">
        <v>2813</v>
      </c>
      <c r="C131" s="330"/>
      <c r="D131" s="330"/>
      <c r="E131" s="331" t="str">
        <f t="shared" si="1"/>
        <v/>
      </c>
    </row>
    <row r="132" s="311" customFormat="1" ht="36" customHeight="1" spans="1:5">
      <c r="A132" s="329" t="s">
        <v>2814</v>
      </c>
      <c r="B132" s="328" t="s">
        <v>2815</v>
      </c>
      <c r="C132" s="332"/>
      <c r="D132" s="332"/>
      <c r="E132" s="333"/>
    </row>
    <row r="133" s="311" customFormat="1" ht="36" customHeight="1" spans="1:5">
      <c r="A133" s="324" t="s">
        <v>2816</v>
      </c>
      <c r="B133" s="325" t="s">
        <v>2817</v>
      </c>
      <c r="C133" s="326"/>
      <c r="D133" s="326"/>
      <c r="E133" s="327"/>
    </row>
    <row r="134" s="311" customFormat="1" ht="36" customHeight="1" spans="1:5">
      <c r="A134" s="329" t="s">
        <v>2818</v>
      </c>
      <c r="B134" s="328" t="s">
        <v>2819</v>
      </c>
      <c r="C134" s="330"/>
      <c r="D134" s="330"/>
      <c r="E134" s="331" t="str">
        <f t="shared" ref="E132:E195" si="2">IF(C134&gt;0,D134/C134-1,IF(C134&lt;0,-(D134/C134-1),""))</f>
        <v/>
      </c>
    </row>
    <row r="135" s="311" customFormat="1" ht="36" customHeight="1" spans="1:5">
      <c r="A135" s="329" t="s">
        <v>2820</v>
      </c>
      <c r="B135" s="328" t="s">
        <v>2821</v>
      </c>
      <c r="C135" s="332"/>
      <c r="D135" s="332"/>
      <c r="E135" s="333"/>
    </row>
    <row r="136" s="311" customFormat="1" ht="36" customHeight="1" spans="1:5">
      <c r="A136" s="329" t="s">
        <v>2822</v>
      </c>
      <c r="B136" s="328" t="s">
        <v>2823</v>
      </c>
      <c r="C136" s="332"/>
      <c r="D136" s="332"/>
      <c r="E136" s="333"/>
    </row>
    <row r="137" s="311" customFormat="1" ht="36" customHeight="1" spans="1:5">
      <c r="A137" s="329" t="s">
        <v>2824</v>
      </c>
      <c r="B137" s="328" t="s">
        <v>2825</v>
      </c>
      <c r="C137" s="330"/>
      <c r="D137" s="330"/>
      <c r="E137" s="331" t="str">
        <f t="shared" si="2"/>
        <v/>
      </c>
    </row>
    <row r="138" s="311" customFormat="1" ht="36" customHeight="1" spans="1:5">
      <c r="A138" s="324" t="s">
        <v>2826</v>
      </c>
      <c r="B138" s="325" t="s">
        <v>2827</v>
      </c>
      <c r="C138" s="334">
        <f>SUM(C139:C146)</f>
        <v>0</v>
      </c>
      <c r="D138" s="334">
        <f>SUM(D139:D146)</f>
        <v>0</v>
      </c>
      <c r="E138" s="335" t="str">
        <f t="shared" si="2"/>
        <v/>
      </c>
    </row>
    <row r="139" s="311" customFormat="1" ht="36" customHeight="1" spans="1:5">
      <c r="A139" s="329" t="s">
        <v>2828</v>
      </c>
      <c r="B139" s="328" t="s">
        <v>2829</v>
      </c>
      <c r="C139" s="330"/>
      <c r="D139" s="330"/>
      <c r="E139" s="331" t="str">
        <f t="shared" si="2"/>
        <v/>
      </c>
    </row>
    <row r="140" s="311" customFormat="1" ht="36" customHeight="1" spans="1:5">
      <c r="A140" s="329" t="s">
        <v>2830</v>
      </c>
      <c r="B140" s="328" t="s">
        <v>2831</v>
      </c>
      <c r="C140" s="330"/>
      <c r="D140" s="330"/>
      <c r="E140" s="331" t="str">
        <f t="shared" si="2"/>
        <v/>
      </c>
    </row>
    <row r="141" s="311" customFormat="1" ht="36" customHeight="1" spans="1:5">
      <c r="A141" s="329" t="s">
        <v>2832</v>
      </c>
      <c r="B141" s="328" t="s">
        <v>2833</v>
      </c>
      <c r="C141" s="330"/>
      <c r="D141" s="330"/>
      <c r="E141" s="331" t="str">
        <f t="shared" si="2"/>
        <v/>
      </c>
    </row>
    <row r="142" s="311" customFormat="1" ht="36" customHeight="1" spans="1:5">
      <c r="A142" s="329" t="s">
        <v>2834</v>
      </c>
      <c r="B142" s="328" t="s">
        <v>2835</v>
      </c>
      <c r="C142" s="330"/>
      <c r="D142" s="330"/>
      <c r="E142" s="331" t="str">
        <f t="shared" si="2"/>
        <v/>
      </c>
    </row>
    <row r="143" s="311" customFormat="1" ht="36" customHeight="1" spans="1:5">
      <c r="A143" s="329" t="s">
        <v>2836</v>
      </c>
      <c r="B143" s="328" t="s">
        <v>2837</v>
      </c>
      <c r="C143" s="330"/>
      <c r="D143" s="330"/>
      <c r="E143" s="331" t="str">
        <f t="shared" si="2"/>
        <v/>
      </c>
    </row>
    <row r="144" s="311" customFormat="1" ht="36" customHeight="1" spans="1:5">
      <c r="A144" s="329" t="s">
        <v>2838</v>
      </c>
      <c r="B144" s="328" t="s">
        <v>2839</v>
      </c>
      <c r="C144" s="330"/>
      <c r="D144" s="330"/>
      <c r="E144" s="331" t="str">
        <f t="shared" si="2"/>
        <v/>
      </c>
    </row>
    <row r="145" s="311" customFormat="1" ht="36" customHeight="1" spans="1:5">
      <c r="A145" s="329" t="s">
        <v>2840</v>
      </c>
      <c r="B145" s="328" t="s">
        <v>2841</v>
      </c>
      <c r="C145" s="330"/>
      <c r="D145" s="330"/>
      <c r="E145" s="331" t="str">
        <f t="shared" si="2"/>
        <v/>
      </c>
    </row>
    <row r="146" s="311" customFormat="1" ht="36" customHeight="1" spans="1:5">
      <c r="A146" s="329" t="s">
        <v>2842</v>
      </c>
      <c r="B146" s="328" t="s">
        <v>2843</v>
      </c>
      <c r="C146" s="330"/>
      <c r="D146" s="330"/>
      <c r="E146" s="331" t="str">
        <f t="shared" si="2"/>
        <v/>
      </c>
    </row>
    <row r="147" s="311" customFormat="1" ht="36" customHeight="1" spans="1:5">
      <c r="A147" s="324" t="s">
        <v>2844</v>
      </c>
      <c r="B147" s="325" t="s">
        <v>2845</v>
      </c>
      <c r="C147" s="334">
        <f>SUM(C148:C153)</f>
        <v>0</v>
      </c>
      <c r="D147" s="334">
        <f>SUM(D148:D153)</f>
        <v>0</v>
      </c>
      <c r="E147" s="335" t="str">
        <f t="shared" si="2"/>
        <v/>
      </c>
    </row>
    <row r="148" s="311" customFormat="1" ht="36" customHeight="1" spans="1:5">
      <c r="A148" s="329" t="s">
        <v>2846</v>
      </c>
      <c r="B148" s="328" t="s">
        <v>2847</v>
      </c>
      <c r="C148" s="330"/>
      <c r="D148" s="330"/>
      <c r="E148" s="331" t="str">
        <f t="shared" si="2"/>
        <v/>
      </c>
    </row>
    <row r="149" s="311" customFormat="1" ht="36" customHeight="1" spans="1:5">
      <c r="A149" s="329" t="s">
        <v>2848</v>
      </c>
      <c r="B149" s="328" t="s">
        <v>2849</v>
      </c>
      <c r="C149" s="330"/>
      <c r="D149" s="330"/>
      <c r="E149" s="331" t="str">
        <f t="shared" si="2"/>
        <v/>
      </c>
    </row>
    <row r="150" s="311" customFormat="1" ht="36" customHeight="1" spans="1:5">
      <c r="A150" s="329" t="s">
        <v>2850</v>
      </c>
      <c r="B150" s="328" t="s">
        <v>2851</v>
      </c>
      <c r="C150" s="330"/>
      <c r="D150" s="330"/>
      <c r="E150" s="331" t="str">
        <f t="shared" si="2"/>
        <v/>
      </c>
    </row>
    <row r="151" s="311" customFormat="1" ht="36" customHeight="1" spans="1:5">
      <c r="A151" s="329" t="s">
        <v>2852</v>
      </c>
      <c r="B151" s="328" t="s">
        <v>2853</v>
      </c>
      <c r="C151" s="330"/>
      <c r="D151" s="330"/>
      <c r="E151" s="331" t="str">
        <f t="shared" si="2"/>
        <v/>
      </c>
    </row>
    <row r="152" s="311" customFormat="1" ht="36" customHeight="1" spans="1:5">
      <c r="A152" s="329" t="s">
        <v>2854</v>
      </c>
      <c r="B152" s="328" t="s">
        <v>2855</v>
      </c>
      <c r="C152" s="330"/>
      <c r="D152" s="330"/>
      <c r="E152" s="331" t="str">
        <f t="shared" si="2"/>
        <v/>
      </c>
    </row>
    <row r="153" s="311" customFormat="1" ht="36" customHeight="1" spans="1:5">
      <c r="A153" s="329" t="s">
        <v>2856</v>
      </c>
      <c r="B153" s="328" t="s">
        <v>2857</v>
      </c>
      <c r="C153" s="330"/>
      <c r="D153" s="330"/>
      <c r="E153" s="331" t="str">
        <f t="shared" si="2"/>
        <v/>
      </c>
    </row>
    <row r="154" s="311" customFormat="1" ht="36" customHeight="1" spans="1:5">
      <c r="A154" s="324" t="s">
        <v>2858</v>
      </c>
      <c r="B154" s="325" t="s">
        <v>2859</v>
      </c>
      <c r="C154" s="326"/>
      <c r="D154" s="326"/>
      <c r="E154" s="327"/>
    </row>
    <row r="155" s="311" customFormat="1" ht="36" customHeight="1" spans="1:5">
      <c r="A155" s="329" t="s">
        <v>2860</v>
      </c>
      <c r="B155" s="328" t="s">
        <v>2861</v>
      </c>
      <c r="C155" s="332"/>
      <c r="D155" s="332"/>
      <c r="E155" s="333"/>
    </row>
    <row r="156" s="311" customFormat="1" ht="36" customHeight="1" spans="1:5">
      <c r="A156" s="329" t="s">
        <v>2862</v>
      </c>
      <c r="B156" s="328" t="s">
        <v>2863</v>
      </c>
      <c r="C156" s="330"/>
      <c r="D156" s="330"/>
      <c r="E156" s="331" t="str">
        <f t="shared" si="2"/>
        <v/>
      </c>
    </row>
    <row r="157" s="311" customFormat="1" ht="36" customHeight="1" spans="1:5">
      <c r="A157" s="329" t="s">
        <v>2864</v>
      </c>
      <c r="B157" s="328" t="s">
        <v>2865</v>
      </c>
      <c r="C157" s="332"/>
      <c r="D157" s="332"/>
      <c r="E157" s="333"/>
    </row>
    <row r="158" s="311" customFormat="1" ht="36" customHeight="1" spans="1:5">
      <c r="A158" s="329" t="s">
        <v>2866</v>
      </c>
      <c r="B158" s="328" t="s">
        <v>2867</v>
      </c>
      <c r="C158" s="332"/>
      <c r="D158" s="332"/>
      <c r="E158" s="333"/>
    </row>
    <row r="159" s="311" customFormat="1" ht="36" customHeight="1" spans="1:5">
      <c r="A159" s="329" t="s">
        <v>2868</v>
      </c>
      <c r="B159" s="328" t="s">
        <v>2869</v>
      </c>
      <c r="C159" s="330"/>
      <c r="D159" s="330"/>
      <c r="E159" s="331" t="str">
        <f t="shared" si="2"/>
        <v/>
      </c>
    </row>
    <row r="160" s="311" customFormat="1" ht="36" customHeight="1" spans="1:5">
      <c r="A160" s="329" t="s">
        <v>2870</v>
      </c>
      <c r="B160" s="328" t="s">
        <v>2871</v>
      </c>
      <c r="C160" s="330"/>
      <c r="D160" s="330"/>
      <c r="E160" s="331" t="str">
        <f t="shared" si="2"/>
        <v/>
      </c>
    </row>
    <row r="161" s="311" customFormat="1" ht="36" customHeight="1" spans="1:5">
      <c r="A161" s="329" t="s">
        <v>2872</v>
      </c>
      <c r="B161" s="328" t="s">
        <v>2873</v>
      </c>
      <c r="C161" s="330"/>
      <c r="D161" s="330"/>
      <c r="E161" s="331" t="str">
        <f t="shared" si="2"/>
        <v/>
      </c>
    </row>
    <row r="162" s="311" customFormat="1" ht="36" customHeight="1" spans="1:5">
      <c r="A162" s="329" t="s">
        <v>2874</v>
      </c>
      <c r="B162" s="328" t="s">
        <v>2875</v>
      </c>
      <c r="C162" s="330"/>
      <c r="D162" s="330"/>
      <c r="E162" s="331" t="str">
        <f t="shared" si="2"/>
        <v/>
      </c>
    </row>
    <row r="163" s="311" customFormat="1" ht="36" customHeight="1" spans="1:5">
      <c r="A163" s="324" t="s">
        <v>2876</v>
      </c>
      <c r="B163" s="325" t="s">
        <v>2877</v>
      </c>
      <c r="C163" s="334">
        <f>SUM(C164:C165)</f>
        <v>0</v>
      </c>
      <c r="D163" s="334">
        <f>SUM(D164:D165)</f>
        <v>0</v>
      </c>
      <c r="E163" s="335" t="str">
        <f t="shared" si="2"/>
        <v/>
      </c>
    </row>
    <row r="164" s="311" customFormat="1" ht="36" customHeight="1" spans="1:5">
      <c r="A164" s="329" t="s">
        <v>2878</v>
      </c>
      <c r="B164" s="328" t="s">
        <v>2800</v>
      </c>
      <c r="C164" s="330"/>
      <c r="D164" s="330"/>
      <c r="E164" s="331" t="str">
        <f t="shared" si="2"/>
        <v/>
      </c>
    </row>
    <row r="165" s="311" customFormat="1" ht="36" customHeight="1" spans="1:5">
      <c r="A165" s="329" t="s">
        <v>2879</v>
      </c>
      <c r="B165" s="328" t="s">
        <v>2880</v>
      </c>
      <c r="C165" s="330"/>
      <c r="D165" s="330"/>
      <c r="E165" s="331" t="str">
        <f t="shared" si="2"/>
        <v/>
      </c>
    </row>
    <row r="166" s="311" customFormat="1" ht="36" customHeight="1" spans="1:5">
      <c r="A166" s="324" t="s">
        <v>2881</v>
      </c>
      <c r="B166" s="325" t="s">
        <v>2882</v>
      </c>
      <c r="C166" s="334">
        <f>SUM(C167:C168)</f>
        <v>0</v>
      </c>
      <c r="D166" s="334">
        <f>SUM(D167:D168)</f>
        <v>0</v>
      </c>
      <c r="E166" s="335" t="str">
        <f t="shared" si="2"/>
        <v/>
      </c>
    </row>
    <row r="167" s="311" customFormat="1" ht="36" customHeight="1" spans="1:5">
      <c r="A167" s="329" t="s">
        <v>2883</v>
      </c>
      <c r="B167" s="328" t="s">
        <v>2800</v>
      </c>
      <c r="C167" s="330"/>
      <c r="D167" s="330"/>
      <c r="E167" s="331" t="str">
        <f t="shared" si="2"/>
        <v/>
      </c>
    </row>
    <row r="168" s="311" customFormat="1" ht="36" customHeight="1" spans="1:5">
      <c r="A168" s="329" t="s">
        <v>2884</v>
      </c>
      <c r="B168" s="328" t="s">
        <v>2885</v>
      </c>
      <c r="C168" s="330"/>
      <c r="D168" s="330"/>
      <c r="E168" s="331" t="str">
        <f t="shared" si="2"/>
        <v/>
      </c>
    </row>
    <row r="169" s="311" customFormat="1" ht="36" customHeight="1" spans="1:5">
      <c r="A169" s="324" t="s">
        <v>2886</v>
      </c>
      <c r="B169" s="325" t="s">
        <v>2887</v>
      </c>
      <c r="C169" s="334"/>
      <c r="D169" s="334"/>
      <c r="E169" s="335" t="str">
        <f t="shared" si="2"/>
        <v/>
      </c>
    </row>
    <row r="170" s="311" customFormat="1" ht="36" customHeight="1" spans="1:5">
      <c r="A170" s="324" t="s">
        <v>2888</v>
      </c>
      <c r="B170" s="325" t="s">
        <v>2889</v>
      </c>
      <c r="C170" s="334">
        <f>SUM(C171:C173)</f>
        <v>0</v>
      </c>
      <c r="D170" s="334">
        <f>SUM(D171:D173)</f>
        <v>0</v>
      </c>
      <c r="E170" s="335" t="str">
        <f t="shared" si="2"/>
        <v/>
      </c>
    </row>
    <row r="171" s="311" customFormat="1" ht="36" customHeight="1" spans="1:5">
      <c r="A171" s="329" t="s">
        <v>2890</v>
      </c>
      <c r="B171" s="328" t="s">
        <v>2819</v>
      </c>
      <c r="C171" s="330"/>
      <c r="D171" s="330"/>
      <c r="E171" s="331" t="str">
        <f t="shared" si="2"/>
        <v/>
      </c>
    </row>
    <row r="172" s="311" customFormat="1" ht="36" customHeight="1" spans="1:5">
      <c r="A172" s="329" t="s">
        <v>2891</v>
      </c>
      <c r="B172" s="328" t="s">
        <v>2823</v>
      </c>
      <c r="C172" s="330"/>
      <c r="D172" s="330"/>
      <c r="E172" s="331" t="str">
        <f t="shared" si="2"/>
        <v/>
      </c>
    </row>
    <row r="173" s="311" customFormat="1" ht="36" customHeight="1" spans="1:5">
      <c r="A173" s="329" t="s">
        <v>2892</v>
      </c>
      <c r="B173" s="328" t="s">
        <v>2893</v>
      </c>
      <c r="C173" s="330"/>
      <c r="D173" s="330"/>
      <c r="E173" s="331" t="str">
        <f t="shared" si="2"/>
        <v/>
      </c>
    </row>
    <row r="174" s="311" customFormat="1" ht="36" customHeight="1" spans="1:5">
      <c r="A174" s="324" t="s">
        <v>141</v>
      </c>
      <c r="B174" s="325" t="s">
        <v>2894</v>
      </c>
      <c r="C174" s="326"/>
      <c r="D174" s="326"/>
      <c r="E174" s="327"/>
    </row>
    <row r="175" s="311" customFormat="1" ht="36" customHeight="1" spans="1:5">
      <c r="A175" s="324" t="s">
        <v>2895</v>
      </c>
      <c r="B175" s="325" t="s">
        <v>2896</v>
      </c>
      <c r="C175" s="326"/>
      <c r="D175" s="326"/>
      <c r="E175" s="327"/>
    </row>
    <row r="176" s="311" customFormat="1" ht="36" customHeight="1" spans="1:5">
      <c r="A176" s="329" t="s">
        <v>2897</v>
      </c>
      <c r="B176" s="328" t="s">
        <v>2898</v>
      </c>
      <c r="C176" s="332"/>
      <c r="D176" s="332"/>
      <c r="E176" s="333"/>
    </row>
    <row r="177" s="311" customFormat="1" ht="36" customHeight="1" spans="1:5">
      <c r="A177" s="329" t="s">
        <v>2899</v>
      </c>
      <c r="B177" s="328" t="s">
        <v>2900</v>
      </c>
      <c r="C177" s="330"/>
      <c r="D177" s="330"/>
      <c r="E177" s="331" t="str">
        <f t="shared" si="2"/>
        <v/>
      </c>
    </row>
    <row r="178" s="311" customFormat="1" ht="36" customHeight="1" spans="1:5">
      <c r="A178" s="324" t="s">
        <v>163</v>
      </c>
      <c r="B178" s="325" t="s">
        <v>2901</v>
      </c>
      <c r="C178" s="326">
        <f>C192+C179</f>
        <v>58000</v>
      </c>
      <c r="D178" s="326">
        <f>D192</f>
        <v>300</v>
      </c>
      <c r="E178" s="327">
        <f>(D178-C178)/C178</f>
        <v>-0.995</v>
      </c>
    </row>
    <row r="179" s="311" customFormat="1" ht="36" customHeight="1" spans="1:5">
      <c r="A179" s="324" t="s">
        <v>2902</v>
      </c>
      <c r="B179" s="325" t="s">
        <v>2903</v>
      </c>
      <c r="C179" s="326">
        <f>C181</f>
        <v>57700</v>
      </c>
      <c r="D179" s="326"/>
      <c r="E179" s="327">
        <f>(D179-C179)/C179</f>
        <v>-1</v>
      </c>
    </row>
    <row r="180" s="311" customFormat="1" ht="36" customHeight="1" spans="1:5">
      <c r="A180" s="329" t="s">
        <v>2904</v>
      </c>
      <c r="B180" s="328" t="s">
        <v>2905</v>
      </c>
      <c r="C180" s="332"/>
      <c r="D180" s="332"/>
      <c r="E180" s="327"/>
    </row>
    <row r="181" s="311" customFormat="1" ht="36" customHeight="1" spans="1:5">
      <c r="A181" s="329" t="s">
        <v>2906</v>
      </c>
      <c r="B181" s="328" t="s">
        <v>2907</v>
      </c>
      <c r="C181" s="332">
        <v>57700</v>
      </c>
      <c r="D181" s="332"/>
      <c r="E181" s="327">
        <f>(D181-C181)/C181</f>
        <v>-1</v>
      </c>
    </row>
    <row r="182" s="311" customFormat="1" ht="36" customHeight="1" spans="1:5">
      <c r="A182" s="329" t="s">
        <v>2908</v>
      </c>
      <c r="B182" s="328" t="s">
        <v>2909</v>
      </c>
      <c r="C182" s="330"/>
      <c r="D182" s="330"/>
      <c r="E182" s="327"/>
    </row>
    <row r="183" s="311" customFormat="1" ht="36" customHeight="1" spans="1:5">
      <c r="A183" s="324" t="s">
        <v>2910</v>
      </c>
      <c r="B183" s="325" t="s">
        <v>2911</v>
      </c>
      <c r="C183" s="326"/>
      <c r="D183" s="326"/>
      <c r="E183" s="327"/>
    </row>
    <row r="184" s="311" customFormat="1" ht="36" customHeight="1" spans="1:5">
      <c r="A184" s="329" t="s">
        <v>2912</v>
      </c>
      <c r="B184" s="328" t="s">
        <v>2913</v>
      </c>
      <c r="C184" s="330"/>
      <c r="D184" s="330"/>
      <c r="E184" s="327"/>
    </row>
    <row r="185" s="311" customFormat="1" ht="36" customHeight="1" spans="1:5">
      <c r="A185" s="329" t="s">
        <v>2914</v>
      </c>
      <c r="B185" s="328" t="s">
        <v>2915</v>
      </c>
      <c r="C185" s="330"/>
      <c r="D185" s="330"/>
      <c r="E185" s="327"/>
    </row>
    <row r="186" s="311" customFormat="1" ht="36" customHeight="1" spans="1:5">
      <c r="A186" s="329" t="s">
        <v>2916</v>
      </c>
      <c r="B186" s="328" t="s">
        <v>2917</v>
      </c>
      <c r="C186" s="332"/>
      <c r="D186" s="332"/>
      <c r="E186" s="327"/>
    </row>
    <row r="187" s="311" customFormat="1" ht="36" customHeight="1" spans="1:5">
      <c r="A187" s="329" t="s">
        <v>2918</v>
      </c>
      <c r="B187" s="328" t="s">
        <v>2919</v>
      </c>
      <c r="C187" s="332"/>
      <c r="D187" s="332"/>
      <c r="E187" s="327"/>
    </row>
    <row r="188" s="311" customFormat="1" ht="36" customHeight="1" spans="1:5">
      <c r="A188" s="329" t="s">
        <v>2920</v>
      </c>
      <c r="B188" s="328" t="s">
        <v>2921</v>
      </c>
      <c r="C188" s="330"/>
      <c r="D188" s="330"/>
      <c r="E188" s="327"/>
    </row>
    <row r="189" s="311" customFormat="1" ht="36" customHeight="1" spans="1:5">
      <c r="A189" s="329" t="s">
        <v>2922</v>
      </c>
      <c r="B189" s="328" t="s">
        <v>2923</v>
      </c>
      <c r="C189" s="330"/>
      <c r="D189" s="330"/>
      <c r="E189" s="327"/>
    </row>
    <row r="190" s="311" customFormat="1" ht="36" customHeight="1" spans="1:5">
      <c r="A190" s="329" t="s">
        <v>2924</v>
      </c>
      <c r="B190" s="328" t="s">
        <v>2925</v>
      </c>
      <c r="C190" s="332"/>
      <c r="D190" s="332"/>
      <c r="E190" s="327"/>
    </row>
    <row r="191" s="311" customFormat="1" ht="36" customHeight="1" spans="1:5">
      <c r="A191" s="329" t="s">
        <v>2926</v>
      </c>
      <c r="B191" s="328" t="s">
        <v>2927</v>
      </c>
      <c r="C191" s="330"/>
      <c r="D191" s="330"/>
      <c r="E191" s="327"/>
    </row>
    <row r="192" s="311" customFormat="1" ht="36" customHeight="1" spans="1:5">
      <c r="A192" s="324" t="s">
        <v>2928</v>
      </c>
      <c r="B192" s="325" t="s">
        <v>2929</v>
      </c>
      <c r="C192" s="326">
        <f>C194+C195</f>
        <v>300</v>
      </c>
      <c r="D192" s="326">
        <f>D194+D195</f>
        <v>300</v>
      </c>
      <c r="E192" s="327">
        <f>(D192-C192)/C192</f>
        <v>0</v>
      </c>
    </row>
    <row r="193" s="311" customFormat="1" ht="36" customHeight="1" spans="1:5">
      <c r="A193" s="337">
        <v>2296001</v>
      </c>
      <c r="B193" s="328" t="s">
        <v>2930</v>
      </c>
      <c r="C193" s="330"/>
      <c r="D193" s="330"/>
      <c r="E193" s="327"/>
    </row>
    <row r="194" s="311" customFormat="1" ht="36" customHeight="1" spans="1:5">
      <c r="A194" s="329" t="s">
        <v>2931</v>
      </c>
      <c r="B194" s="328" t="s">
        <v>2932</v>
      </c>
      <c r="C194" s="332">
        <v>200</v>
      </c>
      <c r="D194" s="332">
        <v>200</v>
      </c>
      <c r="E194" s="327">
        <f>(D194-C194)/C194</f>
        <v>0</v>
      </c>
    </row>
    <row r="195" s="311" customFormat="1" ht="36" customHeight="1" spans="1:5">
      <c r="A195" s="329" t="s">
        <v>2933</v>
      </c>
      <c r="B195" s="328" t="s">
        <v>2934</v>
      </c>
      <c r="C195" s="332">
        <v>100</v>
      </c>
      <c r="D195" s="332">
        <v>100</v>
      </c>
      <c r="E195" s="327">
        <f>(D195-C195)/C195</f>
        <v>0</v>
      </c>
    </row>
    <row r="196" s="311" customFormat="1" ht="36" customHeight="1" spans="1:5">
      <c r="A196" s="329" t="s">
        <v>2935</v>
      </c>
      <c r="B196" s="328" t="s">
        <v>2936</v>
      </c>
      <c r="C196" s="330"/>
      <c r="D196" s="330"/>
      <c r="E196" s="327"/>
    </row>
    <row r="197" s="311" customFormat="1" ht="36" customHeight="1" spans="1:5">
      <c r="A197" s="329" t="s">
        <v>2937</v>
      </c>
      <c r="B197" s="328" t="s">
        <v>2938</v>
      </c>
      <c r="C197" s="330"/>
      <c r="D197" s="330"/>
      <c r="E197" s="327"/>
    </row>
    <row r="198" s="311" customFormat="1" ht="36" customHeight="1" spans="1:5">
      <c r="A198" s="329" t="s">
        <v>2939</v>
      </c>
      <c r="B198" s="328" t="s">
        <v>2940</v>
      </c>
      <c r="C198" s="332"/>
      <c r="D198" s="332"/>
      <c r="E198" s="327"/>
    </row>
    <row r="199" s="311" customFormat="1" ht="36" customHeight="1" spans="1:5">
      <c r="A199" s="329" t="s">
        <v>2941</v>
      </c>
      <c r="B199" s="328" t="s">
        <v>2942</v>
      </c>
      <c r="C199" s="330"/>
      <c r="D199" s="330"/>
      <c r="E199" s="327"/>
    </row>
    <row r="200" s="311" customFormat="1" ht="36" customHeight="1" spans="1:5">
      <c r="A200" s="329" t="s">
        <v>2943</v>
      </c>
      <c r="B200" s="328" t="s">
        <v>2944</v>
      </c>
      <c r="C200" s="330"/>
      <c r="D200" s="330"/>
      <c r="E200" s="327"/>
    </row>
    <row r="201" s="311" customFormat="1" ht="36" customHeight="1" spans="1:5">
      <c r="A201" s="329" t="s">
        <v>2945</v>
      </c>
      <c r="B201" s="328" t="s">
        <v>2946</v>
      </c>
      <c r="C201" s="330"/>
      <c r="D201" s="330"/>
      <c r="E201" s="327"/>
    </row>
    <row r="202" s="311" customFormat="1" ht="36" customHeight="1" spans="1:5">
      <c r="A202" s="329" t="s">
        <v>2947</v>
      </c>
      <c r="B202" s="328" t="s">
        <v>2948</v>
      </c>
      <c r="C202" s="330"/>
      <c r="D202" s="330"/>
      <c r="E202" s="327"/>
    </row>
    <row r="203" s="311" customFormat="1" ht="36" customHeight="1" spans="1:5">
      <c r="A203" s="329" t="s">
        <v>2949</v>
      </c>
      <c r="B203" s="328" t="s">
        <v>2950</v>
      </c>
      <c r="C203" s="332"/>
      <c r="D203" s="332"/>
      <c r="E203" s="327"/>
    </row>
    <row r="204" s="311" customFormat="1" ht="36" customHeight="1" spans="1:5">
      <c r="A204" s="324" t="s">
        <v>159</v>
      </c>
      <c r="B204" s="325" t="s">
        <v>2951</v>
      </c>
      <c r="C204" s="326">
        <f>C218+C219</f>
        <v>6578</v>
      </c>
      <c r="D204" s="326">
        <f>D218+D219</f>
        <v>33424</v>
      </c>
      <c r="E204" s="327">
        <f>(D204-C204)/C204</f>
        <v>4.081</v>
      </c>
    </row>
    <row r="205" s="311" customFormat="1" ht="36" customHeight="1" spans="1:5">
      <c r="A205" s="329" t="s">
        <v>2952</v>
      </c>
      <c r="B205" s="328" t="s">
        <v>2953</v>
      </c>
      <c r="C205" s="330"/>
      <c r="D205" s="330"/>
      <c r="E205" s="327"/>
    </row>
    <row r="206" s="311" customFormat="1" ht="36" customHeight="1" spans="1:5">
      <c r="A206" s="329" t="s">
        <v>2954</v>
      </c>
      <c r="B206" s="328" t="s">
        <v>2955</v>
      </c>
      <c r="C206" s="330"/>
      <c r="D206" s="330"/>
      <c r="E206" s="327"/>
    </row>
    <row r="207" s="311" customFormat="1" ht="36" customHeight="1" spans="1:5">
      <c r="A207" s="329" t="s">
        <v>2956</v>
      </c>
      <c r="B207" s="328" t="s">
        <v>2957</v>
      </c>
      <c r="C207" s="330"/>
      <c r="D207" s="330"/>
      <c r="E207" s="327"/>
    </row>
    <row r="208" s="311" customFormat="1" ht="36" customHeight="1" spans="1:5">
      <c r="A208" s="329" t="s">
        <v>2958</v>
      </c>
      <c r="B208" s="328" t="s">
        <v>2959</v>
      </c>
      <c r="C208" s="330"/>
      <c r="D208" s="330"/>
      <c r="E208" s="327"/>
    </row>
    <row r="209" s="311" customFormat="1" ht="36" customHeight="1" spans="1:5">
      <c r="A209" s="329" t="s">
        <v>2960</v>
      </c>
      <c r="B209" s="328" t="s">
        <v>2961</v>
      </c>
      <c r="C209" s="330"/>
      <c r="D209" s="330"/>
      <c r="E209" s="327"/>
    </row>
    <row r="210" s="311" customFormat="1" ht="36" customHeight="1" spans="1:5">
      <c r="A210" s="329" t="s">
        <v>2962</v>
      </c>
      <c r="B210" s="328" t="s">
        <v>2963</v>
      </c>
      <c r="C210" s="330"/>
      <c r="D210" s="330"/>
      <c r="E210" s="327"/>
    </row>
    <row r="211" s="311" customFormat="1" ht="36" customHeight="1" spans="1:5">
      <c r="A211" s="329" t="s">
        <v>2964</v>
      </c>
      <c r="B211" s="328" t="s">
        <v>2965</v>
      </c>
      <c r="C211" s="330"/>
      <c r="D211" s="330"/>
      <c r="E211" s="327"/>
    </row>
    <row r="212" s="311" customFormat="1" ht="36" customHeight="1" spans="1:5">
      <c r="A212" s="329" t="s">
        <v>2966</v>
      </c>
      <c r="B212" s="328" t="s">
        <v>2967</v>
      </c>
      <c r="C212" s="330"/>
      <c r="D212" s="330"/>
      <c r="E212" s="327"/>
    </row>
    <row r="213" s="311" customFormat="1" ht="36" customHeight="1" spans="1:5">
      <c r="A213" s="329" t="s">
        <v>2968</v>
      </c>
      <c r="B213" s="328" t="s">
        <v>2969</v>
      </c>
      <c r="C213" s="330"/>
      <c r="D213" s="330"/>
      <c r="E213" s="327"/>
    </row>
    <row r="214" s="311" customFormat="1" ht="36" customHeight="1" spans="1:5">
      <c r="A214" s="329" t="s">
        <v>2970</v>
      </c>
      <c r="B214" s="328" t="s">
        <v>2971</v>
      </c>
      <c r="C214" s="330"/>
      <c r="D214" s="330"/>
      <c r="E214" s="327"/>
    </row>
    <row r="215" s="311" customFormat="1" ht="36" customHeight="1" spans="1:5">
      <c r="A215" s="329" t="s">
        <v>2972</v>
      </c>
      <c r="B215" s="328" t="s">
        <v>2973</v>
      </c>
      <c r="C215" s="330"/>
      <c r="D215" s="330"/>
      <c r="E215" s="327"/>
    </row>
    <row r="216" s="311" customFormat="1" ht="36" customHeight="1" spans="1:5">
      <c r="A216" s="329" t="s">
        <v>2974</v>
      </c>
      <c r="B216" s="328" t="s">
        <v>2975</v>
      </c>
      <c r="C216" s="330"/>
      <c r="D216" s="330"/>
      <c r="E216" s="327"/>
    </row>
    <row r="217" s="311" customFormat="1" ht="36" customHeight="1" spans="1:5">
      <c r="A217" s="329" t="s">
        <v>2976</v>
      </c>
      <c r="B217" s="328" t="s">
        <v>2977</v>
      </c>
      <c r="C217" s="330"/>
      <c r="D217" s="330"/>
      <c r="E217" s="327"/>
    </row>
    <row r="218" s="311" customFormat="1" ht="36" customHeight="1" spans="1:5">
      <c r="A218" s="329" t="s">
        <v>2978</v>
      </c>
      <c r="B218" s="328" t="s">
        <v>2979</v>
      </c>
      <c r="C218" s="330">
        <v>1340</v>
      </c>
      <c r="D218" s="330">
        <v>1340</v>
      </c>
      <c r="E218" s="327">
        <f>(D218-C218)/C218</f>
        <v>0</v>
      </c>
    </row>
    <row r="219" s="311" customFormat="1" ht="36" customHeight="1" spans="1:5">
      <c r="A219" s="329" t="s">
        <v>2980</v>
      </c>
      <c r="B219" s="328" t="s">
        <v>2981</v>
      </c>
      <c r="C219" s="332">
        <v>5238</v>
      </c>
      <c r="D219" s="332">
        <v>32084</v>
      </c>
      <c r="E219" s="327">
        <f>(D219-C219)/C219</f>
        <v>5.125</v>
      </c>
    </row>
    <row r="220" s="311" customFormat="1" ht="36" customHeight="1" spans="1:5">
      <c r="A220" s="329" t="s">
        <v>2982</v>
      </c>
      <c r="B220" s="328" t="s">
        <v>2983</v>
      </c>
      <c r="C220" s="332"/>
      <c r="D220" s="332"/>
      <c r="E220" s="327"/>
    </row>
    <row r="221" s="311" customFormat="1" ht="36" customHeight="1" spans="1:5">
      <c r="A221" s="324" t="s">
        <v>161</v>
      </c>
      <c r="B221" s="325" t="s">
        <v>2984</v>
      </c>
      <c r="C221" s="326"/>
      <c r="D221" s="326"/>
      <c r="E221" s="327"/>
    </row>
    <row r="222" s="311" customFormat="1" ht="36" customHeight="1" spans="1:5">
      <c r="A222" s="336">
        <v>23304</v>
      </c>
      <c r="B222" s="325" t="s">
        <v>2985</v>
      </c>
      <c r="C222" s="326"/>
      <c r="D222" s="326"/>
      <c r="E222" s="327"/>
    </row>
    <row r="223" s="311" customFormat="1" ht="36" customHeight="1" spans="1:5">
      <c r="A223" s="329" t="s">
        <v>2986</v>
      </c>
      <c r="B223" s="328" t="s">
        <v>2987</v>
      </c>
      <c r="C223" s="330"/>
      <c r="D223" s="330"/>
      <c r="E223" s="327"/>
    </row>
    <row r="224" s="311" customFormat="1" ht="36" customHeight="1" spans="1:5">
      <c r="A224" s="329" t="s">
        <v>2988</v>
      </c>
      <c r="B224" s="328" t="s">
        <v>2989</v>
      </c>
      <c r="C224" s="330"/>
      <c r="D224" s="330"/>
      <c r="E224" s="327"/>
    </row>
    <row r="225" s="311" customFormat="1" ht="36" customHeight="1" spans="1:5">
      <c r="A225" s="329" t="s">
        <v>2990</v>
      </c>
      <c r="B225" s="328" t="s">
        <v>2991</v>
      </c>
      <c r="C225" s="330"/>
      <c r="D225" s="330"/>
      <c r="E225" s="327"/>
    </row>
    <row r="226" s="311" customFormat="1" ht="36" customHeight="1" spans="1:5">
      <c r="A226" s="329" t="s">
        <v>2992</v>
      </c>
      <c r="B226" s="328" t="s">
        <v>2993</v>
      </c>
      <c r="C226" s="330"/>
      <c r="D226" s="330"/>
      <c r="E226" s="327"/>
    </row>
    <row r="227" s="311" customFormat="1" ht="36" customHeight="1" spans="1:5">
      <c r="A227" s="329" t="s">
        <v>2994</v>
      </c>
      <c r="B227" s="328" t="s">
        <v>2995</v>
      </c>
      <c r="C227" s="330"/>
      <c r="D227" s="330"/>
      <c r="E227" s="327"/>
    </row>
    <row r="228" s="311" customFormat="1" ht="36" customHeight="1" spans="1:5">
      <c r="A228" s="329" t="s">
        <v>2996</v>
      </c>
      <c r="B228" s="328" t="s">
        <v>2997</v>
      </c>
      <c r="C228" s="330"/>
      <c r="D228" s="330"/>
      <c r="E228" s="327"/>
    </row>
    <row r="229" s="311" customFormat="1" ht="36" customHeight="1" spans="1:5">
      <c r="A229" s="329" t="s">
        <v>2998</v>
      </c>
      <c r="B229" s="328" t="s">
        <v>2999</v>
      </c>
      <c r="C229" s="330"/>
      <c r="D229" s="330"/>
      <c r="E229" s="327"/>
    </row>
    <row r="230" s="311" customFormat="1" ht="36" customHeight="1" spans="1:5">
      <c r="A230" s="329" t="s">
        <v>3000</v>
      </c>
      <c r="B230" s="328" t="s">
        <v>3001</v>
      </c>
      <c r="C230" s="330"/>
      <c r="D230" s="330"/>
      <c r="E230" s="327"/>
    </row>
    <row r="231" s="311" customFormat="1" ht="36" customHeight="1" spans="1:5">
      <c r="A231" s="329" t="s">
        <v>3002</v>
      </c>
      <c r="B231" s="328" t="s">
        <v>3003</v>
      </c>
      <c r="C231" s="330"/>
      <c r="D231" s="330"/>
      <c r="E231" s="327"/>
    </row>
    <row r="232" s="311" customFormat="1" ht="36" customHeight="1" spans="1:5">
      <c r="A232" s="329" t="s">
        <v>3004</v>
      </c>
      <c r="B232" s="328" t="s">
        <v>3005</v>
      </c>
      <c r="C232" s="330"/>
      <c r="D232" s="330"/>
      <c r="E232" s="327"/>
    </row>
    <row r="233" s="311" customFormat="1" ht="36" customHeight="1" spans="1:5">
      <c r="A233" s="329" t="s">
        <v>3006</v>
      </c>
      <c r="B233" s="328" t="s">
        <v>3007</v>
      </c>
      <c r="C233" s="330"/>
      <c r="D233" s="330"/>
      <c r="E233" s="327"/>
    </row>
    <row r="234" s="311" customFormat="1" ht="36" customHeight="1" spans="1:5">
      <c r="A234" s="329" t="s">
        <v>3008</v>
      </c>
      <c r="B234" s="328" t="s">
        <v>3009</v>
      </c>
      <c r="C234" s="330"/>
      <c r="D234" s="330"/>
      <c r="E234" s="327"/>
    </row>
    <row r="235" s="311" customFormat="1" ht="36" customHeight="1" spans="1:5">
      <c r="A235" s="329" t="s">
        <v>3010</v>
      </c>
      <c r="B235" s="328" t="s">
        <v>3011</v>
      </c>
      <c r="C235" s="330"/>
      <c r="D235" s="330"/>
      <c r="E235" s="327"/>
    </row>
    <row r="236" s="311" customFormat="1" ht="36" customHeight="1" spans="1:5">
      <c r="A236" s="329" t="s">
        <v>3012</v>
      </c>
      <c r="B236" s="328" t="s">
        <v>3013</v>
      </c>
      <c r="C236" s="330"/>
      <c r="D236" s="330"/>
      <c r="E236" s="327"/>
    </row>
    <row r="237" s="311" customFormat="1" ht="36" customHeight="1" spans="1:5">
      <c r="A237" s="329" t="s">
        <v>3014</v>
      </c>
      <c r="B237" s="328" t="s">
        <v>3015</v>
      </c>
      <c r="C237" s="332"/>
      <c r="D237" s="332"/>
      <c r="E237" s="327"/>
    </row>
    <row r="238" s="311" customFormat="1" ht="36" customHeight="1" spans="1:5">
      <c r="A238" s="329" t="s">
        <v>3016</v>
      </c>
      <c r="B238" s="328" t="s">
        <v>3017</v>
      </c>
      <c r="C238" s="332"/>
      <c r="D238" s="332"/>
      <c r="E238" s="327"/>
    </row>
    <row r="239" s="311" customFormat="1" ht="36" customHeight="1" spans="1:5">
      <c r="A239" s="336" t="s">
        <v>3018</v>
      </c>
      <c r="B239" s="325" t="s">
        <v>3019</v>
      </c>
      <c r="C239" s="326"/>
      <c r="D239" s="326"/>
      <c r="E239" s="327"/>
    </row>
    <row r="240" s="311" customFormat="1" ht="36" customHeight="1" spans="1:5">
      <c r="A240" s="336" t="s">
        <v>3020</v>
      </c>
      <c r="B240" s="325" t="s">
        <v>3021</v>
      </c>
      <c r="C240" s="334">
        <f>SUM(C241:C252)</f>
        <v>0</v>
      </c>
      <c r="D240" s="334">
        <f>SUM(D241:D252)</f>
        <v>0</v>
      </c>
      <c r="E240" s="327"/>
    </row>
    <row r="241" s="311" customFormat="1" ht="36" customHeight="1" spans="1:5">
      <c r="A241" s="337" t="s">
        <v>3022</v>
      </c>
      <c r="B241" s="328" t="s">
        <v>3023</v>
      </c>
      <c r="C241" s="330"/>
      <c r="D241" s="330"/>
      <c r="E241" s="327"/>
    </row>
    <row r="242" s="311" customFormat="1" ht="36" customHeight="1" spans="1:5">
      <c r="A242" s="337" t="s">
        <v>3024</v>
      </c>
      <c r="B242" s="328" t="s">
        <v>3025</v>
      </c>
      <c r="C242" s="330"/>
      <c r="D242" s="330"/>
      <c r="E242" s="327"/>
    </row>
    <row r="243" s="311" customFormat="1" ht="36" customHeight="1" spans="1:5">
      <c r="A243" s="337" t="s">
        <v>3026</v>
      </c>
      <c r="B243" s="328" t="s">
        <v>3027</v>
      </c>
      <c r="C243" s="330"/>
      <c r="D243" s="330"/>
      <c r="E243" s="327"/>
    </row>
    <row r="244" s="311" customFormat="1" ht="36" customHeight="1" spans="1:5">
      <c r="A244" s="337" t="s">
        <v>3028</v>
      </c>
      <c r="B244" s="328" t="s">
        <v>3029</v>
      </c>
      <c r="C244" s="330"/>
      <c r="D244" s="330"/>
      <c r="E244" s="327"/>
    </row>
    <row r="245" s="311" customFormat="1" ht="36" customHeight="1" spans="1:5">
      <c r="A245" s="337" t="s">
        <v>3030</v>
      </c>
      <c r="B245" s="328" t="s">
        <v>3031</v>
      </c>
      <c r="C245" s="330"/>
      <c r="D245" s="330"/>
      <c r="E245" s="327"/>
    </row>
    <row r="246" s="311" customFormat="1" ht="36" customHeight="1" spans="1:5">
      <c r="A246" s="337" t="s">
        <v>3032</v>
      </c>
      <c r="B246" s="328" t="s">
        <v>3033</v>
      </c>
      <c r="C246" s="330"/>
      <c r="D246" s="330"/>
      <c r="E246" s="327"/>
    </row>
    <row r="247" s="311" customFormat="1" ht="36" customHeight="1" spans="1:5">
      <c r="A247" s="337" t="s">
        <v>3034</v>
      </c>
      <c r="B247" s="328" t="s">
        <v>3035</v>
      </c>
      <c r="C247" s="330"/>
      <c r="D247" s="330"/>
      <c r="E247" s="327"/>
    </row>
    <row r="248" s="311" customFormat="1" ht="36" customHeight="1" spans="1:5">
      <c r="A248" s="337" t="s">
        <v>3036</v>
      </c>
      <c r="B248" s="328" t="s">
        <v>3037</v>
      </c>
      <c r="C248" s="330"/>
      <c r="D248" s="330"/>
      <c r="E248" s="327"/>
    </row>
    <row r="249" s="311" customFormat="1" ht="36" customHeight="1" spans="1:5">
      <c r="A249" s="337" t="s">
        <v>3038</v>
      </c>
      <c r="B249" s="328" t="s">
        <v>3039</v>
      </c>
      <c r="C249" s="330"/>
      <c r="D249" s="330"/>
      <c r="E249" s="327"/>
    </row>
    <row r="250" s="311" customFormat="1" ht="36" customHeight="1" spans="1:5">
      <c r="A250" s="337" t="s">
        <v>3040</v>
      </c>
      <c r="B250" s="328" t="s">
        <v>3041</v>
      </c>
      <c r="C250" s="330"/>
      <c r="D250" s="330"/>
      <c r="E250" s="327"/>
    </row>
    <row r="251" s="311" customFormat="1" ht="36" customHeight="1" spans="1:5">
      <c r="A251" s="337" t="s">
        <v>3042</v>
      </c>
      <c r="B251" s="328" t="s">
        <v>3043</v>
      </c>
      <c r="C251" s="330"/>
      <c r="D251" s="330"/>
      <c r="E251" s="327"/>
    </row>
    <row r="252" s="311" customFormat="1" ht="36" customHeight="1" spans="1:5">
      <c r="A252" s="337" t="s">
        <v>3044</v>
      </c>
      <c r="B252" s="328" t="s">
        <v>3045</v>
      </c>
      <c r="C252" s="330"/>
      <c r="D252" s="330"/>
      <c r="E252" s="327"/>
    </row>
    <row r="253" s="311" customFormat="1" ht="36" customHeight="1" spans="1:5">
      <c r="A253" s="336" t="s">
        <v>3046</v>
      </c>
      <c r="B253" s="325" t="s">
        <v>3047</v>
      </c>
      <c r="C253" s="334">
        <f>SUM(C254:C259)</f>
        <v>0</v>
      </c>
      <c r="D253" s="334">
        <f>SUM(D254:D259)</f>
        <v>0</v>
      </c>
      <c r="E253" s="327"/>
    </row>
    <row r="254" s="311" customFormat="1" ht="36" customHeight="1" spans="1:5">
      <c r="A254" s="337" t="s">
        <v>3048</v>
      </c>
      <c r="B254" s="328" t="s">
        <v>3049</v>
      </c>
      <c r="C254" s="330"/>
      <c r="D254" s="330"/>
      <c r="E254" s="327"/>
    </row>
    <row r="255" s="311" customFormat="1" ht="36" customHeight="1" spans="1:5">
      <c r="A255" s="337" t="s">
        <v>3050</v>
      </c>
      <c r="B255" s="328" t="s">
        <v>3051</v>
      </c>
      <c r="C255" s="330"/>
      <c r="D255" s="330"/>
      <c r="E255" s="327"/>
    </row>
    <row r="256" s="311" customFormat="1" ht="36" customHeight="1" spans="1:5">
      <c r="A256" s="337" t="s">
        <v>3052</v>
      </c>
      <c r="B256" s="328" t="s">
        <v>3053</v>
      </c>
      <c r="C256" s="330"/>
      <c r="D256" s="330"/>
      <c r="E256" s="327"/>
    </row>
    <row r="257" s="311" customFormat="1" ht="36" customHeight="1" spans="1:5">
      <c r="A257" s="337" t="s">
        <v>3054</v>
      </c>
      <c r="B257" s="328" t="s">
        <v>3055</v>
      </c>
      <c r="C257" s="330"/>
      <c r="D257" s="330"/>
      <c r="E257" s="327"/>
    </row>
    <row r="258" s="311" customFormat="1" ht="36" customHeight="1" spans="1:5">
      <c r="A258" s="337" t="s">
        <v>3056</v>
      </c>
      <c r="B258" s="328" t="s">
        <v>3057</v>
      </c>
      <c r="C258" s="330"/>
      <c r="D258" s="330"/>
      <c r="E258" s="327"/>
    </row>
    <row r="259" s="311" customFormat="1" ht="36" customHeight="1" spans="1:5">
      <c r="A259" s="337" t="s">
        <v>3058</v>
      </c>
      <c r="B259" s="328" t="s">
        <v>3059</v>
      </c>
      <c r="C259" s="330"/>
      <c r="D259" s="330"/>
      <c r="E259" s="327"/>
    </row>
    <row r="260" s="311" customFormat="1" ht="36" customHeight="1" spans="1:5">
      <c r="A260" s="329"/>
      <c r="B260" s="328"/>
      <c r="C260" s="332"/>
      <c r="D260" s="332"/>
      <c r="E260" s="327"/>
    </row>
    <row r="261" s="311" customFormat="1" ht="36" customHeight="1" spans="1:5">
      <c r="A261" s="338"/>
      <c r="B261" s="339" t="s">
        <v>3079</v>
      </c>
      <c r="C261" s="326">
        <f>C204+C178</f>
        <v>64578</v>
      </c>
      <c r="D261" s="326">
        <f>D204+D178</f>
        <v>33724</v>
      </c>
      <c r="E261" s="327">
        <f>(D261-C261)/C261</f>
        <v>-0.478</v>
      </c>
    </row>
    <row r="262" s="311" customFormat="1" ht="36" customHeight="1" spans="1:5">
      <c r="A262" s="340" t="s">
        <v>3061</v>
      </c>
      <c r="B262" s="341" t="s">
        <v>166</v>
      </c>
      <c r="C262" s="119"/>
      <c r="D262" s="119"/>
      <c r="E262" s="155"/>
    </row>
    <row r="263" s="311" customFormat="1" ht="36" customHeight="1" spans="1:5">
      <c r="A263" s="340" t="s">
        <v>3062</v>
      </c>
      <c r="B263" s="342" t="s">
        <v>3063</v>
      </c>
      <c r="C263" s="121"/>
      <c r="D263" s="121"/>
      <c r="E263" s="152"/>
    </row>
    <row r="264" s="311" customFormat="1" ht="36" customHeight="1" spans="1:5">
      <c r="A264" s="343" t="s">
        <v>3080</v>
      </c>
      <c r="B264" s="342" t="s">
        <v>3081</v>
      </c>
      <c r="C264" s="121"/>
      <c r="D264" s="121"/>
      <c r="E264" s="152"/>
    </row>
    <row r="265" s="311" customFormat="1" ht="36" customHeight="1" spans="1:5">
      <c r="A265" s="344" t="s">
        <v>3064</v>
      </c>
      <c r="B265" s="342" t="s">
        <v>3065</v>
      </c>
      <c r="C265" s="121"/>
      <c r="D265" s="121"/>
      <c r="E265" s="152"/>
    </row>
    <row r="266" s="311" customFormat="1" ht="36" customHeight="1" spans="1:5">
      <c r="A266" s="343" t="s">
        <v>3082</v>
      </c>
      <c r="B266" s="342" t="s">
        <v>3069</v>
      </c>
      <c r="C266" s="121"/>
      <c r="D266" s="121"/>
      <c r="E266" s="152"/>
    </row>
    <row r="267" s="311" customFormat="1" ht="36" customHeight="1" spans="1:5">
      <c r="A267" s="343" t="s">
        <v>3070</v>
      </c>
      <c r="B267" s="342" t="s">
        <v>3071</v>
      </c>
      <c r="C267" s="121"/>
      <c r="D267" s="121"/>
      <c r="E267" s="152"/>
    </row>
    <row r="268" ht="36" customHeight="1" spans="1:5">
      <c r="A268" s="343" t="s">
        <v>3083</v>
      </c>
      <c r="B268" s="345" t="s">
        <v>3084</v>
      </c>
      <c r="C268" s="121"/>
      <c r="D268" s="121"/>
      <c r="E268" s="155"/>
    </row>
    <row r="269" ht="36" customHeight="1" spans="1:5">
      <c r="A269" s="340" t="s">
        <v>3072</v>
      </c>
      <c r="B269" s="346" t="s">
        <v>3073</v>
      </c>
      <c r="C269" s="119"/>
      <c r="D269" s="119"/>
      <c r="E269" s="152"/>
    </row>
    <row r="270" ht="36" customHeight="1" spans="1:5">
      <c r="A270" s="340"/>
      <c r="B270" s="346" t="s">
        <v>3085</v>
      </c>
      <c r="C270" s="119"/>
      <c r="D270" s="121"/>
      <c r="E270" s="152"/>
    </row>
    <row r="271" ht="36" customHeight="1" spans="1:5">
      <c r="A271" s="347"/>
      <c r="B271" s="348" t="s">
        <v>173</v>
      </c>
      <c r="C271" s="119">
        <f>C261</f>
        <v>64578</v>
      </c>
      <c r="D271" s="119">
        <f>D261</f>
        <v>33724</v>
      </c>
      <c r="E271" s="349">
        <f>(D271-C271)/C271</f>
        <v>-0.4778</v>
      </c>
    </row>
    <row r="272" spans="3:4">
      <c r="C272" s="350"/>
      <c r="D272" s="350"/>
    </row>
    <row r="273" spans="3:4">
      <c r="C273" s="350"/>
      <c r="D273" s="350"/>
    </row>
    <row r="274" spans="3:4">
      <c r="C274" s="350"/>
      <c r="D274" s="350"/>
    </row>
  </sheetData>
  <autoFilter xmlns:etc="http://www.wps.cn/officeDocument/2017/etCustomData" ref="A3:E271" etc:filterBottomFollowUsedRange="0">
    <extLst/>
  </autoFilter>
  <mergeCells count="1">
    <mergeCell ref="B1:E1"/>
  </mergeCells>
  <conditionalFormatting sqref="B268">
    <cfRule type="expression" dxfId="1" priority="10" stopIfTrue="1">
      <formula>"len($A:$A)=3"</formula>
    </cfRule>
  </conditionalFormatting>
  <conditionalFormatting sqref="C268">
    <cfRule type="expression" dxfId="1" priority="4" stopIfTrue="1">
      <formula>"len($A:$A)=3"</formula>
    </cfRule>
  </conditionalFormatting>
  <conditionalFormatting sqref="D268">
    <cfRule type="expression" dxfId="1" priority="3" stopIfTrue="1">
      <formula>"len($A:$A)=3"</formula>
    </cfRule>
  </conditionalFormatting>
  <conditionalFormatting sqref="D269">
    <cfRule type="expression" dxfId="1" priority="1" stopIfTrue="1">
      <formula>"len($A:$A)=3"</formula>
    </cfRule>
  </conditionalFormatting>
  <conditionalFormatting sqref="B269:B270">
    <cfRule type="expression" dxfId="1" priority="8" stopIfTrue="1">
      <formula>"len($A:$A)=3"</formula>
    </cfRule>
  </conditionalFormatting>
  <conditionalFormatting sqref="C269:C270">
    <cfRule type="expression" dxfId="1"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16"/>
  <sheetViews>
    <sheetView showGridLines="0" showZeros="0" view="pageBreakPreview" zoomScaleNormal="100" workbookViewId="0">
      <selection activeCell="A14" sqref="A14"/>
    </sheetView>
  </sheetViews>
  <sheetFormatPr defaultColWidth="9" defaultRowHeight="14" outlineLevelCol="4"/>
  <cols>
    <col min="1" max="1" width="52.1363636363636" style="296" customWidth="1"/>
    <col min="2" max="4" width="20.6363636363636" customWidth="1"/>
    <col min="5" max="5" width="9" hidden="1" customWidth="1"/>
  </cols>
  <sheetData>
    <row r="1" s="295" customFormat="1" ht="45" customHeight="1" spans="1:5">
      <c r="A1" s="297" t="s">
        <v>3086</v>
      </c>
      <c r="B1" s="297"/>
      <c r="C1" s="297"/>
      <c r="D1" s="297"/>
      <c r="E1" s="298"/>
    </row>
    <row r="2" ht="20.1" customHeight="1" spans="1:5">
      <c r="A2" s="299"/>
      <c r="B2" s="300"/>
      <c r="C2" s="301"/>
      <c r="D2" s="301" t="s">
        <v>48</v>
      </c>
      <c r="E2" s="296"/>
    </row>
    <row r="3" ht="45" customHeight="1" spans="1:5">
      <c r="A3" s="210" t="s">
        <v>2509</v>
      </c>
      <c r="B3" s="217" t="s">
        <v>174</v>
      </c>
      <c r="C3" s="217" t="s">
        <v>52</v>
      </c>
      <c r="D3" s="217" t="s">
        <v>175</v>
      </c>
      <c r="E3" s="302" t="s">
        <v>2512</v>
      </c>
    </row>
    <row r="4" ht="36" customHeight="1" spans="1:5">
      <c r="A4" s="303" t="s">
        <v>2608</v>
      </c>
      <c r="B4" s="304"/>
      <c r="C4" s="304"/>
      <c r="D4" s="305"/>
      <c r="E4" s="306" t="str">
        <f>IF(A4&lt;&gt;"",IF(SUM(B4:C4)&lt;&gt;0,"是","否"),"是")</f>
        <v>否</v>
      </c>
    </row>
    <row r="5" ht="36" customHeight="1" spans="1:5">
      <c r="A5" s="303" t="s">
        <v>2639</v>
      </c>
      <c r="B5" s="304"/>
      <c r="C5" s="304"/>
      <c r="D5" s="305"/>
      <c r="E5" s="306" t="str">
        <f t="shared" ref="E5:E15" si="0">IF(A5&lt;&gt;"",IF(SUM(B5:C5)&lt;&gt;0,"是","否"),"是")</f>
        <v>否</v>
      </c>
    </row>
    <row r="6" ht="36" customHeight="1" spans="1:5">
      <c r="A6" s="303" t="s">
        <v>2659</v>
      </c>
      <c r="B6" s="304"/>
      <c r="C6" s="304"/>
      <c r="D6" s="305"/>
      <c r="E6" s="306" t="str">
        <f t="shared" si="0"/>
        <v>否</v>
      </c>
    </row>
    <row r="7" ht="36" customHeight="1" spans="1:5">
      <c r="A7" s="307" t="s">
        <v>2671</v>
      </c>
      <c r="B7" s="304"/>
      <c r="C7" s="304"/>
      <c r="D7" s="305"/>
      <c r="E7" s="308" t="str">
        <f t="shared" si="0"/>
        <v>否</v>
      </c>
    </row>
    <row r="8" ht="36" customHeight="1" spans="1:5">
      <c r="A8" s="303" t="s">
        <v>2763</v>
      </c>
      <c r="B8" s="304"/>
      <c r="C8" s="304"/>
      <c r="D8" s="305"/>
      <c r="E8" s="306" t="str">
        <f t="shared" si="0"/>
        <v>否</v>
      </c>
    </row>
    <row r="9" ht="36" customHeight="1" spans="1:5">
      <c r="A9" s="303" t="s">
        <v>2796</v>
      </c>
      <c r="B9" s="304"/>
      <c r="C9" s="304"/>
      <c r="D9" s="305"/>
      <c r="E9" s="306" t="str">
        <f t="shared" si="0"/>
        <v>否</v>
      </c>
    </row>
    <row r="10" ht="36" customHeight="1" spans="1:5">
      <c r="A10" s="307" t="s">
        <v>2894</v>
      </c>
      <c r="B10" s="304"/>
      <c r="C10" s="304"/>
      <c r="D10" s="305"/>
      <c r="E10" s="308" t="str">
        <f t="shared" si="0"/>
        <v>否</v>
      </c>
    </row>
    <row r="11" ht="36" customHeight="1" spans="1:5">
      <c r="A11" s="303" t="s">
        <v>2901</v>
      </c>
      <c r="B11" s="304"/>
      <c r="C11" s="304"/>
      <c r="D11" s="305"/>
      <c r="E11" s="306" t="str">
        <f t="shared" si="0"/>
        <v>否</v>
      </c>
    </row>
    <row r="12" ht="36" customHeight="1" spans="1:5">
      <c r="A12" s="307" t="s">
        <v>2951</v>
      </c>
      <c r="B12" s="304"/>
      <c r="C12" s="304"/>
      <c r="D12" s="305"/>
      <c r="E12" s="308" t="str">
        <f t="shared" si="0"/>
        <v>否</v>
      </c>
    </row>
    <row r="13" ht="36" customHeight="1" spans="1:5">
      <c r="A13" s="307" t="s">
        <v>2984</v>
      </c>
      <c r="B13" s="304"/>
      <c r="C13" s="304"/>
      <c r="D13" s="305"/>
      <c r="E13" s="308" t="str">
        <f t="shared" si="0"/>
        <v>否</v>
      </c>
    </row>
    <row r="14" ht="36" customHeight="1" spans="1:5">
      <c r="A14" s="307" t="s">
        <v>3019</v>
      </c>
      <c r="B14" s="304"/>
      <c r="C14" s="304"/>
      <c r="D14" s="305"/>
      <c r="E14" s="308" t="str">
        <f t="shared" si="0"/>
        <v>否</v>
      </c>
    </row>
    <row r="15" ht="36" customHeight="1" spans="1:5">
      <c r="A15" s="309" t="s">
        <v>3087</v>
      </c>
      <c r="B15" s="304"/>
      <c r="C15" s="304"/>
      <c r="D15" s="305"/>
      <c r="E15" s="308"/>
    </row>
    <row r="16" ht="52" customHeight="1" spans="1:5">
      <c r="A16" s="211" t="s">
        <v>3088</v>
      </c>
      <c r="B16" s="310"/>
      <c r="C16" s="310"/>
      <c r="D16" s="212"/>
      <c r="E16" s="306" t="str">
        <f>IF(A16&lt;&gt;"",IF(SUM(B16:C16)&lt;&gt;0,"是","否"),"是")</f>
        <v>否</v>
      </c>
    </row>
  </sheetData>
  <mergeCells count="2">
    <mergeCell ref="A1:D1"/>
    <mergeCell ref="A16:D16"/>
  </mergeCells>
  <conditionalFormatting sqref="E4:E16">
    <cfRule type="cellIs" dxfId="2" priority="2" stopIfTrue="1" operator="lessThan">
      <formula>0</formula>
    </cfRule>
  </conditionalFormatting>
  <conditionalFormatting sqref="E13:E16">
    <cfRule type="cellIs" dxfId="2"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54"/>
  <sheetViews>
    <sheetView showGridLines="0" showZeros="0" view="pageBreakPreview" zoomScale="80" zoomScaleNormal="100" workbookViewId="0">
      <selection activeCell="D40" sqref="D40"/>
    </sheetView>
  </sheetViews>
  <sheetFormatPr defaultColWidth="9" defaultRowHeight="15" outlineLevelCol="3"/>
  <cols>
    <col min="1" max="1" width="43.3363636363636" style="264" customWidth="1"/>
    <col min="2" max="2" width="22.6454545454545" style="264" customWidth="1"/>
    <col min="3" max="4" width="20.6363636363636" style="264" customWidth="1"/>
    <col min="5" max="5" width="13.7727272727273" style="264"/>
    <col min="6" max="16384" width="9" style="264"/>
  </cols>
  <sheetData>
    <row r="1" ht="45" customHeight="1" spans="1:4">
      <c r="A1" s="213" t="s">
        <v>3089</v>
      </c>
      <c r="B1" s="213"/>
      <c r="C1" s="213"/>
      <c r="D1" s="213"/>
    </row>
    <row r="2" ht="20.1" customHeight="1" spans="1:4">
      <c r="A2" s="281"/>
      <c r="B2" s="282"/>
      <c r="C2" s="283"/>
      <c r="D2" s="284" t="s">
        <v>3090</v>
      </c>
    </row>
    <row r="3" ht="45" customHeight="1" spans="1:4">
      <c r="A3" s="242" t="s">
        <v>3091</v>
      </c>
      <c r="B3" s="110" t="s">
        <v>51</v>
      </c>
      <c r="C3" s="110" t="s">
        <v>52</v>
      </c>
      <c r="D3" s="110" t="s">
        <v>53</v>
      </c>
    </row>
    <row r="4" ht="36" customHeight="1" spans="1:4">
      <c r="A4" s="205" t="s">
        <v>3092</v>
      </c>
      <c r="B4" s="285">
        <v>741</v>
      </c>
      <c r="C4" s="285">
        <f>C22</f>
        <v>767</v>
      </c>
      <c r="D4" s="243">
        <f>(C4-B4)/B4</f>
        <v>0.0351</v>
      </c>
    </row>
    <row r="5" ht="36" customHeight="1" spans="1:4">
      <c r="A5" s="274" t="s">
        <v>3093</v>
      </c>
      <c r="B5" s="286"/>
      <c r="C5" s="287"/>
      <c r="D5" s="157"/>
    </row>
    <row r="6" ht="36" customHeight="1" spans="1:4">
      <c r="A6" s="274" t="s">
        <v>3094</v>
      </c>
      <c r="B6" s="286"/>
      <c r="C6" s="286"/>
      <c r="D6" s="157"/>
    </row>
    <row r="7" ht="36" customHeight="1" spans="1:4">
      <c r="A7" s="274" t="s">
        <v>3095</v>
      </c>
      <c r="B7" s="288"/>
      <c r="C7" s="287"/>
      <c r="D7" s="157"/>
    </row>
    <row r="8" ht="36" customHeight="1" spans="1:4">
      <c r="A8" s="274" t="s">
        <v>3096</v>
      </c>
      <c r="B8" s="286"/>
      <c r="C8" s="287"/>
      <c r="D8" s="157"/>
    </row>
    <row r="9" ht="36" customHeight="1" spans="1:4">
      <c r="A9" s="274" t="s">
        <v>3097</v>
      </c>
      <c r="B9" s="288"/>
      <c r="C9" s="287"/>
      <c r="D9" s="157"/>
    </row>
    <row r="10" ht="36" customHeight="1" spans="1:4">
      <c r="A10" s="274" t="s">
        <v>3098</v>
      </c>
      <c r="B10" s="286"/>
      <c r="C10" s="287"/>
      <c r="D10" s="157"/>
    </row>
    <row r="11" ht="36" customHeight="1" spans="1:4">
      <c r="A11" s="274" t="s">
        <v>3099</v>
      </c>
      <c r="B11" s="286"/>
      <c r="C11" s="287"/>
      <c r="D11" s="157"/>
    </row>
    <row r="12" ht="36" customHeight="1" spans="1:4">
      <c r="A12" s="274" t="s">
        <v>3100</v>
      </c>
      <c r="B12" s="286"/>
      <c r="C12" s="287"/>
      <c r="D12" s="157"/>
    </row>
    <row r="13" ht="36" customHeight="1" spans="1:4">
      <c r="A13" s="274" t="s">
        <v>3101</v>
      </c>
      <c r="B13" s="289"/>
      <c r="C13" s="286"/>
      <c r="D13" s="157"/>
    </row>
    <row r="14" ht="36" customHeight="1" spans="1:4">
      <c r="A14" s="274" t="s">
        <v>3102</v>
      </c>
      <c r="B14" s="289"/>
      <c r="C14" s="287"/>
      <c r="D14" s="157"/>
    </row>
    <row r="15" ht="36" customHeight="1" spans="1:4">
      <c r="A15" s="274" t="s">
        <v>3103</v>
      </c>
      <c r="B15" s="289"/>
      <c r="C15" s="290"/>
      <c r="D15" s="157"/>
    </row>
    <row r="16" ht="36" customHeight="1" spans="1:4">
      <c r="A16" s="274" t="s">
        <v>3104</v>
      </c>
      <c r="B16" s="289"/>
      <c r="C16" s="290"/>
      <c r="D16" s="157"/>
    </row>
    <row r="17" ht="36" customHeight="1" spans="1:4">
      <c r="A17" s="274" t="s">
        <v>3105</v>
      </c>
      <c r="B17" s="286"/>
      <c r="C17" s="287"/>
      <c r="D17" s="157"/>
    </row>
    <row r="18" ht="36" customHeight="1" spans="1:4">
      <c r="A18" s="274" t="s">
        <v>3106</v>
      </c>
      <c r="B18" s="289"/>
      <c r="C18" s="290"/>
      <c r="D18" s="157"/>
    </row>
    <row r="19" ht="36" customHeight="1" spans="1:4">
      <c r="A19" s="274" t="s">
        <v>3107</v>
      </c>
      <c r="B19" s="289"/>
      <c r="C19" s="290"/>
      <c r="D19" s="157"/>
    </row>
    <row r="20" ht="31" customHeight="1" spans="1:4">
      <c r="A20" s="274" t="s">
        <v>3108</v>
      </c>
      <c r="B20" s="286"/>
      <c r="C20" s="290"/>
      <c r="D20" s="157" t="str">
        <f>IF(B20&gt;0,C20/B20-1,IF(B20&lt;0,-(C20/B20-1),""))</f>
        <v/>
      </c>
    </row>
    <row r="21" ht="36" customHeight="1" spans="1:4">
      <c r="A21" s="274" t="s">
        <v>3109</v>
      </c>
      <c r="B21" s="289"/>
      <c r="C21" s="287"/>
      <c r="D21" s="157"/>
    </row>
    <row r="22" ht="36" customHeight="1" spans="1:4">
      <c r="A22" s="274" t="s">
        <v>3110</v>
      </c>
      <c r="B22" s="289">
        <v>741</v>
      </c>
      <c r="C22" s="287">
        <v>767</v>
      </c>
      <c r="D22" s="243">
        <f>(C22-B22)/B22</f>
        <v>0.0351</v>
      </c>
    </row>
    <row r="23" ht="36" customHeight="1" spans="1:4">
      <c r="A23" s="205" t="s">
        <v>3111</v>
      </c>
      <c r="B23" s="285"/>
      <c r="C23" s="285"/>
      <c r="D23" s="219"/>
    </row>
    <row r="24" ht="36" customHeight="1" spans="1:4">
      <c r="A24" s="225" t="s">
        <v>3112</v>
      </c>
      <c r="B24" s="289"/>
      <c r="C24" s="287"/>
      <c r="D24" s="157"/>
    </row>
    <row r="25" ht="36" customHeight="1" spans="1:4">
      <c r="A25" s="225" t="s">
        <v>3113</v>
      </c>
      <c r="B25" s="289"/>
      <c r="C25" s="287"/>
      <c r="D25" s="157"/>
    </row>
    <row r="26" ht="36" customHeight="1" spans="1:4">
      <c r="A26" s="225" t="s">
        <v>3114</v>
      </c>
      <c r="B26" s="289"/>
      <c r="C26" s="287"/>
      <c r="D26" s="157"/>
    </row>
    <row r="27" ht="36" customHeight="1" spans="1:4">
      <c r="A27" s="225" t="s">
        <v>3115</v>
      </c>
      <c r="B27" s="289"/>
      <c r="C27" s="287"/>
      <c r="D27" s="157"/>
    </row>
    <row r="28" ht="36" customHeight="1" spans="1:4">
      <c r="A28" s="205" t="s">
        <v>3116</v>
      </c>
      <c r="B28" s="285"/>
      <c r="C28" s="285"/>
      <c r="D28" s="219"/>
    </row>
    <row r="29" ht="36" customHeight="1" spans="1:4">
      <c r="A29" s="225" t="s">
        <v>3117</v>
      </c>
      <c r="B29" s="289"/>
      <c r="C29" s="287"/>
      <c r="D29" s="157"/>
    </row>
    <row r="30" ht="36" customHeight="1" spans="1:4">
      <c r="A30" s="225" t="s">
        <v>3118</v>
      </c>
      <c r="B30" s="286"/>
      <c r="C30" s="287"/>
      <c r="D30" s="157"/>
    </row>
    <row r="31" ht="36" customHeight="1" spans="1:4">
      <c r="A31" s="225" t="s">
        <v>3119</v>
      </c>
      <c r="B31" s="289"/>
      <c r="C31" s="287"/>
      <c r="D31" s="157"/>
    </row>
    <row r="32" ht="36" customHeight="1" spans="1:4">
      <c r="A32" s="205" t="s">
        <v>3120</v>
      </c>
      <c r="B32" s="285"/>
      <c r="C32" s="285"/>
      <c r="D32" s="219"/>
    </row>
    <row r="33" ht="36" customHeight="1" spans="1:4">
      <c r="A33" s="225" t="s">
        <v>3121</v>
      </c>
      <c r="B33" s="286"/>
      <c r="C33" s="291"/>
      <c r="D33" s="157"/>
    </row>
    <row r="34" ht="36" customHeight="1" spans="1:4">
      <c r="A34" s="225" t="s">
        <v>3122</v>
      </c>
      <c r="B34" s="289"/>
      <c r="C34" s="291"/>
      <c r="D34" s="157"/>
    </row>
    <row r="35" ht="36" customHeight="1" spans="1:4">
      <c r="A35" s="225" t="s">
        <v>3123</v>
      </c>
      <c r="B35" s="289"/>
      <c r="C35" s="290"/>
      <c r="D35" s="157"/>
    </row>
    <row r="36" ht="36" customHeight="1" spans="1:4">
      <c r="A36" s="205" t="s">
        <v>3124</v>
      </c>
      <c r="B36" s="292"/>
      <c r="C36" s="293"/>
      <c r="D36" s="219"/>
    </row>
    <row r="37" ht="36" customHeight="1" spans="1:4">
      <c r="A37" s="294" t="s">
        <v>3125</v>
      </c>
      <c r="B37" s="285">
        <v>741</v>
      </c>
      <c r="C37" s="285">
        <v>767</v>
      </c>
      <c r="D37" s="243">
        <f t="shared" ref="D37:D39" si="0">(C37-B37)/B37</f>
        <v>0.0351</v>
      </c>
    </row>
    <row r="38" ht="36" customHeight="1" spans="1:4">
      <c r="A38" s="204" t="s">
        <v>106</v>
      </c>
      <c r="B38" s="286">
        <v>727</v>
      </c>
      <c r="C38" s="291">
        <v>660</v>
      </c>
      <c r="D38" s="243">
        <f t="shared" si="0"/>
        <v>-0.0922</v>
      </c>
    </row>
    <row r="39" ht="36" customHeight="1" spans="1:4">
      <c r="A39" s="259" t="s">
        <v>3126</v>
      </c>
      <c r="B39" s="285">
        <v>207</v>
      </c>
      <c r="C39" s="293">
        <v>160</v>
      </c>
      <c r="D39" s="243">
        <f t="shared" si="0"/>
        <v>-0.2271</v>
      </c>
    </row>
    <row r="40" ht="36" customHeight="1" spans="1:4">
      <c r="A40" s="204" t="s">
        <v>3127</v>
      </c>
      <c r="B40" s="286"/>
      <c r="C40" s="291"/>
      <c r="D40" s="219"/>
    </row>
    <row r="41" ht="36" customHeight="1" spans="1:4">
      <c r="A41" s="294" t="s">
        <v>114</v>
      </c>
      <c r="B41" s="285">
        <f>B37+B38+B39</f>
        <v>1675</v>
      </c>
      <c r="C41" s="285">
        <f>C37+C38+C39</f>
        <v>1587</v>
      </c>
      <c r="D41" s="243">
        <f>(C41-B41)/B41</f>
        <v>-0.0525</v>
      </c>
    </row>
    <row r="42" spans="2:2">
      <c r="B42" s="280"/>
    </row>
    <row r="43" spans="2:3">
      <c r="B43" s="280"/>
      <c r="C43" s="280"/>
    </row>
    <row r="44" spans="2:2">
      <c r="B44" s="280"/>
    </row>
    <row r="45" spans="2:3">
      <c r="B45" s="280"/>
      <c r="C45" s="280"/>
    </row>
    <row r="46" spans="2:2">
      <c r="B46" s="280"/>
    </row>
    <row r="47" spans="2:2">
      <c r="B47" s="280"/>
    </row>
    <row r="48" spans="2:3">
      <c r="B48" s="280"/>
      <c r="C48" s="280"/>
    </row>
    <row r="49" spans="2:2">
      <c r="B49" s="280"/>
    </row>
    <row r="50" spans="2:2">
      <c r="B50" s="280"/>
    </row>
    <row r="51" spans="2:2">
      <c r="B51" s="280"/>
    </row>
    <row r="52" spans="2:2">
      <c r="B52" s="280"/>
    </row>
    <row r="53" spans="2:3">
      <c r="B53" s="280"/>
      <c r="C53" s="280"/>
    </row>
    <row r="54" spans="2:2">
      <c r="B54" s="280"/>
    </row>
  </sheetData>
  <autoFilter xmlns:etc="http://www.wps.cn/officeDocument/2017/etCustomData" ref="A3:D41" etc:filterBottomFollowUsedRange="0">
    <extLst/>
  </autoFilter>
  <mergeCells count="1">
    <mergeCell ref="A1:D1"/>
  </mergeCells>
  <conditionalFormatting sqref="E3:E39">
    <cfRule type="cellIs" dxfId="3" priority="2" stopIfTrue="1" operator="lessThanOrEqual">
      <formula>-1</formula>
    </cfRule>
  </conditionalFormatting>
  <conditionalFormatting sqref="E4:E7">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D41"/>
  <sheetViews>
    <sheetView showGridLines="0" showZeros="0" view="pageBreakPreview" zoomScale="80" zoomScaleNormal="100" topLeftCell="A21" workbookViewId="0">
      <selection activeCell="D27" sqref="D27"/>
    </sheetView>
  </sheetViews>
  <sheetFormatPr defaultColWidth="9" defaultRowHeight="15" outlineLevelCol="3"/>
  <cols>
    <col min="1" max="1" width="57.6454545454545" style="235" customWidth="1"/>
    <col min="2" max="2" width="20.6909090909091" style="235" customWidth="1"/>
    <col min="3" max="3" width="20.6363636363636" style="264" customWidth="1"/>
    <col min="4" max="4" width="20.6363636363636" style="235" customWidth="1"/>
    <col min="5" max="16384" width="9" style="235"/>
  </cols>
  <sheetData>
    <row r="1" ht="45" customHeight="1" spans="1:4">
      <c r="A1" s="265" t="s">
        <v>25</v>
      </c>
      <c r="B1" s="265"/>
      <c r="C1" s="265"/>
      <c r="D1" s="265"/>
    </row>
    <row r="2" ht="20.1" customHeight="1" spans="1:4">
      <c r="A2" s="266"/>
      <c r="B2" s="266"/>
      <c r="C2" s="266"/>
      <c r="D2" s="267" t="s">
        <v>48</v>
      </c>
    </row>
    <row r="3" ht="45" customHeight="1" spans="1:4">
      <c r="A3" s="268" t="s">
        <v>50</v>
      </c>
      <c r="B3" s="217" t="s">
        <v>51</v>
      </c>
      <c r="C3" s="217" t="s">
        <v>52</v>
      </c>
      <c r="D3" s="217" t="s">
        <v>53</v>
      </c>
    </row>
    <row r="4" ht="35.1" customHeight="1" spans="1:4">
      <c r="A4" s="205" t="s">
        <v>3128</v>
      </c>
      <c r="B4" s="269">
        <v>769</v>
      </c>
      <c r="C4" s="269">
        <f>C7</f>
        <v>820</v>
      </c>
      <c r="D4" s="243">
        <f>(C4-B4)/B4</f>
        <v>0.0663</v>
      </c>
    </row>
    <row r="5" ht="35.1" customHeight="1" spans="1:4">
      <c r="A5" s="207" t="s">
        <v>3129</v>
      </c>
      <c r="B5" s="270"/>
      <c r="C5" s="270"/>
      <c r="D5" s="246"/>
    </row>
    <row r="6" ht="35.1" customHeight="1" spans="1:4">
      <c r="A6" s="207" t="s">
        <v>3130</v>
      </c>
      <c r="B6" s="270"/>
      <c r="C6" s="270"/>
      <c r="D6" s="246"/>
    </row>
    <row r="7" ht="35.1" customHeight="1" spans="1:4">
      <c r="A7" s="207" t="s">
        <v>3131</v>
      </c>
      <c r="B7" s="270">
        <v>769</v>
      </c>
      <c r="C7" s="270">
        <v>820</v>
      </c>
      <c r="D7" s="243">
        <f>(C7-B7)/B7</f>
        <v>0.0663</v>
      </c>
    </row>
    <row r="8" ht="35.1" customHeight="1" spans="1:4">
      <c r="A8" s="207" t="s">
        <v>3132</v>
      </c>
      <c r="B8" s="270"/>
      <c r="C8" s="270"/>
      <c r="D8" s="246"/>
    </row>
    <row r="9" ht="35.1" customHeight="1" spans="1:4">
      <c r="A9" s="207" t="s">
        <v>3133</v>
      </c>
      <c r="B9" s="271"/>
      <c r="C9" s="271"/>
      <c r="D9" s="272" t="str">
        <f>IF(B9&gt;0,C9/B9-1,IF(B9&lt;0,-(C9/B9-1),""))</f>
        <v/>
      </c>
    </row>
    <row r="10" ht="35.1" customHeight="1" spans="1:4">
      <c r="A10" s="207" t="s">
        <v>3134</v>
      </c>
      <c r="B10" s="270"/>
      <c r="C10" s="270"/>
      <c r="D10" s="246"/>
    </row>
    <row r="11" ht="35.1" customHeight="1" spans="1:4">
      <c r="A11" s="205" t="s">
        <v>3135</v>
      </c>
      <c r="B11" s="273"/>
      <c r="C11" s="273">
        <f>C14+C15</f>
        <v>499</v>
      </c>
      <c r="D11" s="243"/>
    </row>
    <row r="12" ht="35.1" customHeight="1" spans="1:4">
      <c r="A12" s="207" t="s">
        <v>3136</v>
      </c>
      <c r="B12" s="270"/>
      <c r="C12" s="270"/>
      <c r="D12" s="246"/>
    </row>
    <row r="13" ht="35.1" customHeight="1" spans="1:4">
      <c r="A13" s="207" t="s">
        <v>3137</v>
      </c>
      <c r="B13" s="270"/>
      <c r="C13" s="270"/>
      <c r="D13" s="246"/>
    </row>
    <row r="14" ht="35.1" customHeight="1" spans="1:4">
      <c r="A14" s="207" t="s">
        <v>3138</v>
      </c>
      <c r="B14" s="271"/>
      <c r="C14" s="271">
        <v>210</v>
      </c>
      <c r="D14" s="272" t="str">
        <f>IF(B14&gt;0,C14/B14-1,IF(B14&lt;0,-(C14/B14-1),""))</f>
        <v/>
      </c>
    </row>
    <row r="15" ht="35.1" customHeight="1" spans="1:4">
      <c r="A15" s="207" t="s">
        <v>3139</v>
      </c>
      <c r="B15" s="271"/>
      <c r="C15" s="271">
        <v>289</v>
      </c>
      <c r="D15" s="272" t="str">
        <f>IF(B15&gt;0,C15/B15-1,IF(B15&lt;0,-(C15/B15-1),""))</f>
        <v/>
      </c>
    </row>
    <row r="16" ht="35.1" customHeight="1" spans="1:4">
      <c r="A16" s="207" t="s">
        <v>3140</v>
      </c>
      <c r="B16" s="270"/>
      <c r="C16" s="270"/>
      <c r="D16" s="246"/>
    </row>
    <row r="17" s="263" customFormat="1" ht="35.1" customHeight="1" spans="1:4">
      <c r="A17" s="205" t="s">
        <v>3141</v>
      </c>
      <c r="B17" s="273"/>
      <c r="C17" s="273"/>
      <c r="D17" s="256"/>
    </row>
    <row r="18" ht="35.1" customHeight="1" spans="1:4">
      <c r="A18" s="207" t="s">
        <v>3142</v>
      </c>
      <c r="B18" s="270"/>
      <c r="C18" s="270"/>
      <c r="D18" s="256"/>
    </row>
    <row r="19" ht="35.1" customHeight="1" spans="1:4">
      <c r="A19" s="205" t="s">
        <v>3143</v>
      </c>
      <c r="B19" s="273"/>
      <c r="C19" s="273"/>
      <c r="D19" s="256"/>
    </row>
    <row r="20" ht="35.1" customHeight="1" spans="1:4">
      <c r="A20" s="274" t="s">
        <v>3144</v>
      </c>
      <c r="B20" s="270"/>
      <c r="C20" s="270"/>
      <c r="D20" s="246"/>
    </row>
    <row r="21" ht="35.1" customHeight="1" spans="1:4">
      <c r="A21" s="205" t="s">
        <v>3145</v>
      </c>
      <c r="B21" s="273">
        <v>481</v>
      </c>
      <c r="C21" s="273"/>
      <c r="D21" s="243">
        <f t="shared" ref="D21:D28" si="0">(C21-B21)/B21</f>
        <v>-1</v>
      </c>
    </row>
    <row r="22" ht="35.1" customHeight="1" spans="1:4">
      <c r="A22" s="207" t="s">
        <v>3146</v>
      </c>
      <c r="B22" s="270">
        <v>481</v>
      </c>
      <c r="C22" s="270"/>
      <c r="D22" s="243">
        <f t="shared" si="0"/>
        <v>-1</v>
      </c>
    </row>
    <row r="23" ht="35.1" customHeight="1" spans="1:4">
      <c r="A23" s="257" t="s">
        <v>3147</v>
      </c>
      <c r="B23" s="273">
        <v>1250</v>
      </c>
      <c r="C23" s="273">
        <f>C4+C11</f>
        <v>1319</v>
      </c>
      <c r="D23" s="243">
        <f t="shared" si="0"/>
        <v>0.0552</v>
      </c>
    </row>
    <row r="24" ht="35.1" customHeight="1" spans="1:4">
      <c r="A24" s="275" t="s">
        <v>166</v>
      </c>
      <c r="B24" s="273"/>
      <c r="C24" s="273"/>
      <c r="D24" s="256"/>
    </row>
    <row r="25" ht="35.1" customHeight="1" spans="1:4">
      <c r="A25" s="276" t="s">
        <v>3148</v>
      </c>
      <c r="B25" s="271"/>
      <c r="C25" s="271"/>
      <c r="D25" s="277"/>
    </row>
    <row r="26" ht="35.1" customHeight="1" spans="1:4">
      <c r="A26" s="278" t="s">
        <v>3149</v>
      </c>
      <c r="B26" s="270">
        <v>265</v>
      </c>
      <c r="C26" s="270">
        <v>268</v>
      </c>
      <c r="D26" s="243">
        <f t="shared" si="0"/>
        <v>0.0113</v>
      </c>
    </row>
    <row r="27" ht="35.1" customHeight="1" spans="1:4">
      <c r="A27" s="279" t="s">
        <v>3150</v>
      </c>
      <c r="B27" s="273">
        <v>160</v>
      </c>
      <c r="C27" s="273"/>
      <c r="D27" s="243">
        <f t="shared" si="0"/>
        <v>-1</v>
      </c>
    </row>
    <row r="28" ht="35.1" customHeight="1" spans="1:4">
      <c r="A28" s="226" t="s">
        <v>173</v>
      </c>
      <c r="B28" s="273">
        <f>B23+B26+B27</f>
        <v>1675</v>
      </c>
      <c r="C28" s="273">
        <f>C23+C26+C27</f>
        <v>1587</v>
      </c>
      <c r="D28" s="243">
        <f t="shared" si="0"/>
        <v>-0.0525</v>
      </c>
    </row>
    <row r="29" spans="2:2">
      <c r="B29" s="261"/>
    </row>
    <row r="30" spans="2:3">
      <c r="B30" s="261"/>
      <c r="C30" s="280"/>
    </row>
    <row r="31" spans="2:2">
      <c r="B31" s="261"/>
    </row>
    <row r="32" spans="2:3">
      <c r="B32" s="261"/>
      <c r="C32" s="280"/>
    </row>
    <row r="33" spans="2:2">
      <c r="B33" s="261"/>
    </row>
    <row r="34" spans="2:2">
      <c r="B34" s="261"/>
    </row>
    <row r="35" spans="2:3">
      <c r="B35" s="261"/>
      <c r="C35" s="280"/>
    </row>
    <row r="36" spans="2:2">
      <c r="B36" s="261"/>
    </row>
    <row r="37" spans="2:2">
      <c r="B37" s="261"/>
    </row>
    <row r="38" spans="2:2">
      <c r="B38" s="261"/>
    </row>
    <row r="39" spans="2:2">
      <c r="B39" s="261"/>
    </row>
    <row r="40" spans="2:3">
      <c r="B40" s="261"/>
      <c r="C40" s="280"/>
    </row>
    <row r="41" spans="2:2">
      <c r="B41" s="261"/>
    </row>
  </sheetData>
  <autoFilter xmlns:etc="http://www.wps.cn/officeDocument/2017/etCustomData" ref="A3:D28" etc:filterBottomFollowUsedRange="0">
    <extLst/>
  </autoFilter>
  <mergeCells count="1">
    <mergeCell ref="A1:D1"/>
  </mergeCells>
  <conditionalFormatting sqref="D5:D28">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4" orientation="portrait"/>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D48"/>
  <sheetViews>
    <sheetView showGridLines="0" showZeros="0" view="pageBreakPreview" zoomScale="70" zoomScaleNormal="100" workbookViewId="0">
      <selection activeCell="D35" sqref="D35"/>
    </sheetView>
  </sheetViews>
  <sheetFormatPr defaultColWidth="9" defaultRowHeight="21" outlineLevelCol="3"/>
  <cols>
    <col min="1" max="1" width="52.6636363636364" style="235" customWidth="1"/>
    <col min="2" max="2" width="20.6363636363636" style="235" customWidth="1"/>
    <col min="3" max="3" width="20.6363636363636" style="236" customWidth="1"/>
    <col min="4" max="4" width="20.6363636363636" style="235" customWidth="1"/>
    <col min="5" max="16384" width="9" style="235"/>
  </cols>
  <sheetData>
    <row r="1" ht="45" customHeight="1" spans="1:4">
      <c r="A1" s="237" t="s">
        <v>3151</v>
      </c>
      <c r="B1" s="237"/>
      <c r="C1" s="238"/>
      <c r="D1" s="237"/>
    </row>
    <row r="2" ht="20.1" customHeight="1" spans="1:4">
      <c r="A2" s="239"/>
      <c r="B2" s="239"/>
      <c r="C2" s="240"/>
      <c r="D2" s="241" t="s">
        <v>48</v>
      </c>
    </row>
    <row r="3" ht="45" customHeight="1" spans="1:4">
      <c r="A3" s="242" t="s">
        <v>3091</v>
      </c>
      <c r="B3" s="217" t="s">
        <v>51</v>
      </c>
      <c r="C3" s="217" t="s">
        <v>52</v>
      </c>
      <c r="D3" s="217" t="s">
        <v>53</v>
      </c>
    </row>
    <row r="4" ht="36" customHeight="1" spans="1:4">
      <c r="A4" s="205" t="s">
        <v>3152</v>
      </c>
      <c r="B4" s="134">
        <f>B20</f>
        <v>741</v>
      </c>
      <c r="C4" s="134">
        <f>C20</f>
        <v>767</v>
      </c>
      <c r="D4" s="243">
        <f>(C4-B4)/B4</f>
        <v>0.0351</v>
      </c>
    </row>
    <row r="5" ht="36" customHeight="1" spans="1:4">
      <c r="A5" s="225" t="s">
        <v>3093</v>
      </c>
      <c r="B5" s="134"/>
      <c r="C5" s="244"/>
      <c r="D5" s="245"/>
    </row>
    <row r="6" ht="36" customHeight="1" spans="1:4">
      <c r="A6" s="225" t="s">
        <v>3094</v>
      </c>
      <c r="B6" s="220"/>
      <c r="C6" s="244"/>
      <c r="D6" s="246" t="str">
        <f>IF(B6&gt;0,C6/B6-1,IF(B6&lt;0,-(C6/B6-1),""))</f>
        <v/>
      </c>
    </row>
    <row r="7" ht="36" customHeight="1" spans="1:4">
      <c r="A7" s="225" t="s">
        <v>3095</v>
      </c>
      <c r="B7" s="247"/>
      <c r="C7" s="244"/>
      <c r="D7" s="248"/>
    </row>
    <row r="8" ht="36" customHeight="1" spans="1:4">
      <c r="A8" s="225" t="s">
        <v>3096</v>
      </c>
      <c r="B8" s="249"/>
      <c r="C8" s="244">
        <v>0</v>
      </c>
      <c r="D8" s="246" t="str">
        <f>IF(B8&gt;0,C8/B8-1,IF(B8&lt;0,-(C8/B8-1),""))</f>
        <v/>
      </c>
    </row>
    <row r="9" ht="36" customHeight="1" spans="1:4">
      <c r="A9" s="225" t="s">
        <v>3097</v>
      </c>
      <c r="B9" s="247"/>
      <c r="C9" s="244"/>
      <c r="D9" s="248"/>
    </row>
    <row r="10" ht="36" customHeight="1" spans="1:4">
      <c r="A10" s="225" t="s">
        <v>3100</v>
      </c>
      <c r="B10" s="249"/>
      <c r="C10" s="244"/>
      <c r="D10" s="246"/>
    </row>
    <row r="11" ht="36" customHeight="1" spans="1:4">
      <c r="A11" s="225" t="s">
        <v>3101</v>
      </c>
      <c r="B11" s="249"/>
      <c r="C11" s="250"/>
      <c r="D11" s="248"/>
    </row>
    <row r="12" ht="36" customHeight="1" spans="1:4">
      <c r="A12" s="225" t="s">
        <v>3102</v>
      </c>
      <c r="B12" s="247"/>
      <c r="C12" s="251"/>
      <c r="D12" s="248"/>
    </row>
    <row r="13" ht="36" customHeight="1" spans="1:4">
      <c r="A13" s="225" t="s">
        <v>3103</v>
      </c>
      <c r="B13" s="247"/>
      <c r="C13" s="244"/>
      <c r="D13" s="248"/>
    </row>
    <row r="14" ht="36" customHeight="1" spans="1:4">
      <c r="A14" s="225" t="s">
        <v>3099</v>
      </c>
      <c r="B14" s="247"/>
      <c r="C14" s="244"/>
      <c r="D14" s="248"/>
    </row>
    <row r="15" ht="36" customHeight="1" spans="1:4">
      <c r="A15" s="225" t="s">
        <v>3153</v>
      </c>
      <c r="B15" s="247"/>
      <c r="C15" s="250"/>
      <c r="D15" s="248"/>
    </row>
    <row r="16" ht="36" customHeight="1" spans="1:4">
      <c r="A16" s="225" t="s">
        <v>3105</v>
      </c>
      <c r="B16" s="247"/>
      <c r="C16" s="244"/>
      <c r="D16" s="248"/>
    </row>
    <row r="17" ht="36" customHeight="1" spans="1:4">
      <c r="A17" s="225" t="s">
        <v>3106</v>
      </c>
      <c r="B17" s="247"/>
      <c r="C17" s="244"/>
      <c r="D17" s="248"/>
    </row>
    <row r="18" ht="36" customHeight="1" spans="1:4">
      <c r="A18" s="225" t="s">
        <v>3107</v>
      </c>
      <c r="B18" s="247"/>
      <c r="C18" s="244"/>
      <c r="D18" s="248"/>
    </row>
    <row r="19" ht="36" customHeight="1" spans="1:4">
      <c r="A19" s="225" t="s">
        <v>3109</v>
      </c>
      <c r="B19" s="249"/>
      <c r="C19" s="244"/>
      <c r="D19" s="246" t="str">
        <f>IF(B19&gt;0,C19/B19-1,IF(B19&lt;0,-(C19/B19-1),""))</f>
        <v/>
      </c>
    </row>
    <row r="20" ht="36" customHeight="1" spans="1:4">
      <c r="A20" s="225" t="s">
        <v>3110</v>
      </c>
      <c r="B20" s="247">
        <v>741</v>
      </c>
      <c r="C20" s="244">
        <v>767</v>
      </c>
      <c r="D20" s="243">
        <f>(C20-B20)/B20</f>
        <v>0.0351</v>
      </c>
    </row>
    <row r="21" ht="36" customHeight="1" spans="1:4">
      <c r="A21" s="205" t="s">
        <v>3154</v>
      </c>
      <c r="B21" s="252"/>
      <c r="C21" s="252"/>
      <c r="D21" s="245"/>
    </row>
    <row r="22" ht="36" customHeight="1" spans="1:4">
      <c r="A22" s="225" t="s">
        <v>3112</v>
      </c>
      <c r="B22" s="253"/>
      <c r="C22" s="253"/>
      <c r="D22" s="248"/>
    </row>
    <row r="23" ht="36" customHeight="1" spans="1:4">
      <c r="A23" s="225" t="s">
        <v>3113</v>
      </c>
      <c r="B23" s="253">
        <v>0</v>
      </c>
      <c r="C23" s="253"/>
      <c r="D23" s="248" t="str">
        <f>IF(B23&gt;0,C23/B23-1,IF(B23&lt;0,-(C23/B23-1),""))</f>
        <v/>
      </c>
    </row>
    <row r="24" ht="36" customHeight="1" spans="1:4">
      <c r="A24" s="205" t="s">
        <v>3155</v>
      </c>
      <c r="B24" s="218"/>
      <c r="C24" s="218">
        <f>SUM(C25:C27)</f>
        <v>0</v>
      </c>
      <c r="D24" s="246" t="str">
        <f>IF(B24&gt;0,C24/B24-1,IF(B24&lt;0,-(C24/B24-1),""))</f>
        <v/>
      </c>
    </row>
    <row r="25" ht="36" customHeight="1" spans="1:4">
      <c r="A25" s="225" t="s">
        <v>3156</v>
      </c>
      <c r="B25" s="220"/>
      <c r="C25" s="220"/>
      <c r="D25" s="246" t="str">
        <f>IF(B25&gt;0,C25/B25-1,IF(B25&lt;0,-(C25/B25-1),""))</f>
        <v/>
      </c>
    </row>
    <row r="26" ht="36" customHeight="1" spans="1:4">
      <c r="A26" s="225" t="s">
        <v>3157</v>
      </c>
      <c r="B26" s="220"/>
      <c r="C26" s="220"/>
      <c r="D26" s="246" t="str">
        <f>IF(B26&gt;0,C26/B26-1,IF(B26&lt;0,-(C26/B26-1),""))</f>
        <v/>
      </c>
    </row>
    <row r="27" ht="36" customHeight="1" spans="1:4">
      <c r="A27" s="225" t="s">
        <v>3158</v>
      </c>
      <c r="B27" s="156"/>
      <c r="C27" s="253">
        <f>SUM(C28:C29)</f>
        <v>0</v>
      </c>
      <c r="D27" s="246" t="str">
        <f>IF(B27&gt;0,C27/B27-1,IF(B27&lt;0,-(C27/B27-1),""))</f>
        <v/>
      </c>
    </row>
    <row r="28" ht="36" customHeight="1" spans="1:4">
      <c r="A28" s="205" t="s">
        <v>3159</v>
      </c>
      <c r="B28" s="218"/>
      <c r="C28" s="218"/>
      <c r="D28" s="245"/>
    </row>
    <row r="29" ht="36" customHeight="1" spans="1:4">
      <c r="A29" s="225" t="s">
        <v>3122</v>
      </c>
      <c r="B29" s="156"/>
      <c r="C29" s="254"/>
      <c r="D29" s="246"/>
    </row>
    <row r="30" ht="36" customHeight="1" spans="1:4">
      <c r="A30" s="205" t="s">
        <v>3160</v>
      </c>
      <c r="B30" s="232"/>
      <c r="C30" s="255"/>
      <c r="D30" s="256"/>
    </row>
    <row r="31" ht="36" customHeight="1" spans="1:4">
      <c r="A31" s="257" t="s">
        <v>3161</v>
      </c>
      <c r="B31" s="134">
        <f>B4</f>
        <v>741</v>
      </c>
      <c r="C31" s="134">
        <f>C4</f>
        <v>767</v>
      </c>
      <c r="D31" s="243">
        <f>(C31-B31)/B31</f>
        <v>0.0351</v>
      </c>
    </row>
    <row r="32" ht="36" customHeight="1" spans="1:4">
      <c r="A32" s="258" t="s">
        <v>106</v>
      </c>
      <c r="B32" s="218"/>
      <c r="C32" s="218"/>
      <c r="D32" s="245"/>
    </row>
    <row r="33" ht="36" customHeight="1" spans="1:4">
      <c r="A33" s="259" t="s">
        <v>3126</v>
      </c>
      <c r="B33" s="260"/>
      <c r="C33" s="218"/>
      <c r="D33" s="245"/>
    </row>
    <row r="34" ht="36" customHeight="1" spans="1:4">
      <c r="A34" s="258" t="s">
        <v>3127</v>
      </c>
      <c r="B34" s="134"/>
      <c r="C34" s="134"/>
      <c r="D34" s="245"/>
    </row>
    <row r="35" ht="36" customHeight="1" spans="1:4">
      <c r="A35" s="226" t="s">
        <v>114</v>
      </c>
      <c r="B35" s="134">
        <f>B31</f>
        <v>741</v>
      </c>
      <c r="C35" s="134">
        <f>C31</f>
        <v>767</v>
      </c>
      <c r="D35" s="243">
        <f>(C35-B35)/B35</f>
        <v>0.0351</v>
      </c>
    </row>
    <row r="36" spans="2:2">
      <c r="B36" s="261"/>
    </row>
    <row r="37" spans="2:2">
      <c r="B37" s="262"/>
    </row>
    <row r="38" spans="2:2">
      <c r="B38" s="261"/>
    </row>
    <row r="39" spans="2:2">
      <c r="B39" s="262"/>
    </row>
    <row r="40" spans="2:2">
      <c r="B40" s="261"/>
    </row>
    <row r="41" spans="2:2">
      <c r="B41" s="261"/>
    </row>
    <row r="42" spans="2:2">
      <c r="B42" s="262"/>
    </row>
    <row r="43" spans="2:2">
      <c r="B43" s="261"/>
    </row>
    <row r="44" spans="2:2">
      <c r="B44" s="261"/>
    </row>
    <row r="45" spans="2:2">
      <c r="B45" s="261"/>
    </row>
    <row r="46" spans="2:2">
      <c r="B46" s="261"/>
    </row>
    <row r="47" spans="2:2">
      <c r="B47" s="262"/>
    </row>
    <row r="48" spans="2:2">
      <c r="B48" s="261"/>
    </row>
  </sheetData>
  <autoFilter xmlns:etc="http://www.wps.cn/officeDocument/2017/etCustomData" ref="A3:D35" etc:filterBottomFollowUsedRange="0">
    <extLst/>
  </autoFilter>
  <mergeCells count="1">
    <mergeCell ref="A1:D1"/>
  </mergeCells>
  <conditionalFormatting sqref="D5 D7 D31:D35 D28 D20:D23 D11:D18 D9">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D37"/>
  <sheetViews>
    <sheetView showGridLines="0" showZeros="0" view="pageBreakPreview" zoomScale="70" zoomScaleNormal="100" topLeftCell="A12" workbookViewId="0">
      <selection activeCell="D22" sqref="D22"/>
    </sheetView>
  </sheetViews>
  <sheetFormatPr defaultColWidth="9" defaultRowHeight="14" outlineLevelCol="3"/>
  <cols>
    <col min="1" max="1" width="50.7727272727273" customWidth="1"/>
    <col min="2" max="4" width="20.6363636363636" customWidth="1"/>
  </cols>
  <sheetData>
    <row r="1" ht="45" customHeight="1" spans="1:4">
      <c r="A1" s="213" t="s">
        <v>3162</v>
      </c>
      <c r="B1" s="213"/>
      <c r="C1" s="213"/>
      <c r="D1" s="213"/>
    </row>
    <row r="2" ht="20.1" customHeight="1" spans="1:4">
      <c r="A2" s="214"/>
      <c r="B2" s="214"/>
      <c r="C2" s="214"/>
      <c r="D2" s="215" t="s">
        <v>48</v>
      </c>
    </row>
    <row r="3" ht="45" customHeight="1" spans="1:4">
      <c r="A3" s="216" t="s">
        <v>3163</v>
      </c>
      <c r="B3" s="217" t="s">
        <v>51</v>
      </c>
      <c r="C3" s="217" t="s">
        <v>52</v>
      </c>
      <c r="D3" s="217" t="s">
        <v>53</v>
      </c>
    </row>
    <row r="4" ht="36" customHeight="1" spans="1:4">
      <c r="A4" s="205" t="s">
        <v>3128</v>
      </c>
      <c r="B4" s="218"/>
      <c r="C4" s="218"/>
      <c r="D4" s="219"/>
    </row>
    <row r="5" ht="36" customHeight="1" spans="1:4">
      <c r="A5" s="207" t="s">
        <v>3164</v>
      </c>
      <c r="B5" s="220"/>
      <c r="C5" s="220"/>
      <c r="D5" s="221"/>
    </row>
    <row r="6" ht="36" customHeight="1" spans="1:4">
      <c r="A6" s="207" t="s">
        <v>3134</v>
      </c>
      <c r="B6" s="220"/>
      <c r="C6" s="220"/>
      <c r="D6" s="222" t="str">
        <f>IF(B6&gt;0,C6/B6-1,IF(B6&lt;0,-(C6/B6-1),""))</f>
        <v/>
      </c>
    </row>
    <row r="7" ht="36" customHeight="1" spans="1:4">
      <c r="A7" s="205" t="s">
        <v>3135</v>
      </c>
      <c r="B7" s="218"/>
      <c r="C7" s="218">
        <f>C11+C10</f>
        <v>499</v>
      </c>
      <c r="D7" s="223"/>
    </row>
    <row r="8" ht="36" customHeight="1" spans="1:4">
      <c r="A8" s="207" t="s">
        <v>3136</v>
      </c>
      <c r="B8" s="220"/>
      <c r="C8" s="220"/>
      <c r="D8" s="221"/>
    </row>
    <row r="9" ht="36" customHeight="1" spans="1:4">
      <c r="A9" s="207" t="s">
        <v>3137</v>
      </c>
      <c r="B9" s="220"/>
      <c r="C9" s="220"/>
      <c r="D9" s="221"/>
    </row>
    <row r="10" ht="36" customHeight="1" spans="1:4">
      <c r="A10" s="207" t="s">
        <v>3138</v>
      </c>
      <c r="B10" s="220"/>
      <c r="C10" s="220">
        <v>210</v>
      </c>
      <c r="D10" s="221"/>
    </row>
    <row r="11" ht="36" customHeight="1" spans="1:4">
      <c r="A11" s="207" t="s">
        <v>3139</v>
      </c>
      <c r="B11" s="220"/>
      <c r="C11" s="220">
        <v>289</v>
      </c>
      <c r="D11" s="221"/>
    </row>
    <row r="12" ht="36" customHeight="1" spans="1:4">
      <c r="A12" s="207" t="s">
        <v>3140</v>
      </c>
      <c r="B12" s="220"/>
      <c r="C12" s="220"/>
      <c r="D12" s="221"/>
    </row>
    <row r="13" ht="36" customHeight="1" spans="1:4">
      <c r="A13" s="205" t="s">
        <v>3141</v>
      </c>
      <c r="B13" s="218">
        <f>B14</f>
        <v>0</v>
      </c>
      <c r="C13" s="218">
        <f>C14</f>
        <v>0</v>
      </c>
      <c r="D13" s="224" t="str">
        <f>IF(B13&gt;0,C13/B13-1,IF(B13&lt;0,-(C13/B13-1),""))</f>
        <v/>
      </c>
    </row>
    <row r="14" ht="36" customHeight="1" spans="1:4">
      <c r="A14" s="207" t="s">
        <v>3142</v>
      </c>
      <c r="B14" s="220"/>
      <c r="C14" s="220"/>
      <c r="D14" s="222" t="str">
        <f>IF(B14&gt;0,C14/B14-1,IF(B14&lt;0,-(C14/B14-1),""))</f>
        <v/>
      </c>
    </row>
    <row r="15" ht="36" customHeight="1" spans="1:4">
      <c r="A15" s="205" t="s">
        <v>3143</v>
      </c>
      <c r="B15" s="218"/>
      <c r="C15" s="218"/>
      <c r="D15" s="224" t="str">
        <f>IF(B15&gt;0,C15/B15-1,IF(B15&lt;0,-(C15/B15-1),""))</f>
        <v/>
      </c>
    </row>
    <row r="16" ht="36" customHeight="1" spans="1:4">
      <c r="A16" s="225" t="s">
        <v>3165</v>
      </c>
      <c r="B16" s="220"/>
      <c r="C16" s="220"/>
      <c r="D16" s="222" t="str">
        <f>IF(B16&gt;0,C16/B16-1,IF(B16&lt;0,-(C16/B16-1),""))</f>
        <v/>
      </c>
    </row>
    <row r="17" ht="36" customHeight="1" spans="1:4">
      <c r="A17" s="205" t="s">
        <v>3145</v>
      </c>
      <c r="B17" s="218">
        <f>B18</f>
        <v>481</v>
      </c>
      <c r="C17" s="218"/>
      <c r="D17" s="223">
        <f t="shared" ref="D17:D19" si="0">(C17-B17)/B17</f>
        <v>-1</v>
      </c>
    </row>
    <row r="18" ht="36" customHeight="1" spans="1:4">
      <c r="A18" s="207" t="s">
        <v>3146</v>
      </c>
      <c r="B18" s="220">
        <v>481</v>
      </c>
      <c r="C18" s="220"/>
      <c r="D18" s="223">
        <f t="shared" si="0"/>
        <v>-1</v>
      </c>
    </row>
    <row r="19" ht="36" customHeight="1" spans="1:4">
      <c r="A19" s="226" t="s">
        <v>3166</v>
      </c>
      <c r="B19" s="218">
        <f>B17</f>
        <v>481</v>
      </c>
      <c r="C19" s="218">
        <f>C7</f>
        <v>499</v>
      </c>
      <c r="D19" s="223">
        <f t="shared" si="0"/>
        <v>0.0374</v>
      </c>
    </row>
    <row r="20" ht="36" customHeight="1" spans="1:4">
      <c r="A20" s="227" t="s">
        <v>166</v>
      </c>
      <c r="B20" s="218"/>
      <c r="C20" s="218"/>
      <c r="D20" s="228"/>
    </row>
    <row r="21" ht="36" customHeight="1" spans="1:4">
      <c r="A21" s="229" t="s">
        <v>3148</v>
      </c>
      <c r="B21" s="230"/>
      <c r="C21" s="220"/>
      <c r="D21" s="221"/>
    </row>
    <row r="22" ht="36" customHeight="1" spans="1:4">
      <c r="A22" s="229" t="s">
        <v>3149</v>
      </c>
      <c r="B22" s="230"/>
      <c r="C22" s="230"/>
      <c r="D22" s="221"/>
    </row>
    <row r="23" ht="36" customHeight="1" spans="1:4">
      <c r="A23" s="231" t="s">
        <v>3150</v>
      </c>
      <c r="B23" s="232"/>
      <c r="C23" s="218"/>
      <c r="D23" s="228"/>
    </row>
    <row r="24" ht="36" customHeight="1" spans="1:4">
      <c r="A24" s="226" t="s">
        <v>173</v>
      </c>
      <c r="B24" s="218">
        <f>B19</f>
        <v>481</v>
      </c>
      <c r="C24" s="218">
        <f>C19</f>
        <v>499</v>
      </c>
      <c r="D24" s="223">
        <f>(C24-B24)/B24</f>
        <v>0.0374</v>
      </c>
    </row>
    <row r="25" spans="2:2">
      <c r="B25" s="233"/>
    </row>
    <row r="26" spans="2:3">
      <c r="B26" s="234"/>
      <c r="C26" s="234"/>
    </row>
    <row r="27" spans="2:2">
      <c r="B27" s="233"/>
    </row>
    <row r="28" spans="2:3">
      <c r="B28" s="234"/>
      <c r="C28" s="234"/>
    </row>
    <row r="29" spans="2:2">
      <c r="B29" s="233"/>
    </row>
    <row r="30" spans="2:2">
      <c r="B30" s="233"/>
    </row>
    <row r="31" spans="2:3">
      <c r="B31" s="234"/>
      <c r="C31" s="234"/>
    </row>
    <row r="32" spans="2:2">
      <c r="B32" s="233"/>
    </row>
    <row r="33" spans="2:2">
      <c r="B33" s="233"/>
    </row>
    <row r="34" spans="2:2">
      <c r="B34" s="233"/>
    </row>
    <row r="35" spans="2:2">
      <c r="B35" s="233"/>
    </row>
    <row r="36" spans="2:3">
      <c r="B36" s="234"/>
      <c r="C36" s="234"/>
    </row>
    <row r="37" spans="2:2">
      <c r="B37" s="233"/>
    </row>
  </sheetData>
  <autoFilter xmlns:etc="http://www.wps.cn/officeDocument/2017/etCustomData" ref="A3:D24" etc:filterBottomFollowUsedRange="0">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20"/>
  <sheetViews>
    <sheetView view="pageBreakPreview" zoomScaleNormal="100" workbookViewId="0">
      <selection activeCell="A20" sqref="A20:B20"/>
    </sheetView>
  </sheetViews>
  <sheetFormatPr defaultColWidth="9" defaultRowHeight="15" outlineLevelCol="1"/>
  <cols>
    <col min="1" max="1" width="36.2545454545455" style="195" customWidth="1"/>
    <col min="2" max="2" width="45.5" style="197" customWidth="1"/>
    <col min="3" max="3" width="12.6363636363636" style="195"/>
    <col min="4" max="16374" width="9" style="195"/>
    <col min="16375" max="16376" width="35.6363636363636" style="195"/>
    <col min="16377" max="16377" width="9" style="195"/>
    <col min="16378" max="16384" width="9" style="198"/>
  </cols>
  <sheetData>
    <row r="1" s="195" customFormat="1" ht="45" customHeight="1" spans="1:2">
      <c r="A1" s="199" t="s">
        <v>3167</v>
      </c>
      <c r="B1" s="200"/>
    </row>
    <row r="2" s="195" customFormat="1" ht="20.1" customHeight="1" spans="1:2">
      <c r="A2" s="201"/>
      <c r="B2" s="202" t="s">
        <v>48</v>
      </c>
    </row>
    <row r="3" s="196" customFormat="1" ht="45" customHeight="1" spans="1:2">
      <c r="A3" s="203" t="s">
        <v>3168</v>
      </c>
      <c r="B3" s="203" t="s">
        <v>3169</v>
      </c>
    </row>
    <row r="4" s="195" customFormat="1" ht="36" customHeight="1" spans="1:2">
      <c r="A4" s="208" t="s">
        <v>3170</v>
      </c>
      <c r="B4" s="208" t="s">
        <v>3170</v>
      </c>
    </row>
    <row r="5" s="195" customFormat="1" ht="36" customHeight="1" spans="1:2">
      <c r="A5" s="208"/>
      <c r="B5" s="206"/>
    </row>
    <row r="6" s="195" customFormat="1" ht="36" customHeight="1" spans="1:2">
      <c r="A6" s="208"/>
      <c r="B6" s="206"/>
    </row>
    <row r="7" s="195" customFormat="1" ht="36" customHeight="1" spans="1:2">
      <c r="A7" s="208"/>
      <c r="B7" s="206"/>
    </row>
    <row r="8" s="195" customFormat="1" ht="36" customHeight="1" spans="1:2">
      <c r="A8" s="208"/>
      <c r="B8" s="206"/>
    </row>
    <row r="9" s="195" customFormat="1" ht="36" customHeight="1" spans="1:2">
      <c r="A9" s="208"/>
      <c r="B9" s="206"/>
    </row>
    <row r="10" s="195" customFormat="1" ht="36" customHeight="1" spans="1:2">
      <c r="A10" s="208"/>
      <c r="B10" s="206"/>
    </row>
    <row r="11" s="195" customFormat="1" ht="36" customHeight="1" spans="1:2">
      <c r="A11" s="208"/>
      <c r="B11" s="206"/>
    </row>
    <row r="12" s="195" customFormat="1" ht="36" customHeight="1" spans="1:2">
      <c r="A12" s="208"/>
      <c r="B12" s="206"/>
    </row>
    <row r="13" s="195" customFormat="1" ht="36" customHeight="1" spans="1:2">
      <c r="A13" s="208"/>
      <c r="B13" s="206"/>
    </row>
    <row r="14" s="195" customFormat="1" ht="36" customHeight="1" spans="1:2">
      <c r="A14" s="208"/>
      <c r="B14" s="206"/>
    </row>
    <row r="15" s="195" customFormat="1" ht="36" customHeight="1" spans="1:2">
      <c r="A15" s="208"/>
      <c r="B15" s="206"/>
    </row>
    <row r="16" s="195" customFormat="1" ht="36" customHeight="1" spans="1:2">
      <c r="A16" s="208"/>
      <c r="B16" s="206"/>
    </row>
    <row r="17" s="195" customFormat="1" ht="36" customHeight="1" spans="1:2">
      <c r="A17" s="208"/>
      <c r="B17" s="206"/>
    </row>
    <row r="18" s="195" customFormat="1" ht="36" customHeight="1" spans="1:2">
      <c r="A18" s="208"/>
      <c r="B18" s="206"/>
    </row>
    <row r="19" s="195" customFormat="1" ht="36" customHeight="1" spans="1:2">
      <c r="A19" s="210" t="s">
        <v>3171</v>
      </c>
      <c r="B19" s="206"/>
    </row>
    <row r="20" s="195" customFormat="1" ht="70" customHeight="1" spans="1:2">
      <c r="A20" s="211" t="s">
        <v>3172</v>
      </c>
      <c r="B20" s="212"/>
    </row>
  </sheetData>
  <mergeCells count="2">
    <mergeCell ref="A1:B1"/>
    <mergeCell ref="A20:B20"/>
  </mergeCells>
  <conditionalFormatting sqref="B3:G3">
    <cfRule type="cellIs" dxfId="0" priority="2" stopIfTrue="1" operator="lessThanOrEqual">
      <formula>-1</formula>
    </cfRule>
  </conditionalFormatting>
  <conditionalFormatting sqref="C1:G2">
    <cfRule type="cellIs" dxfId="0" priority="4" stopIfTrue="1" operator="lessThanOrEqual">
      <formula>-1</formula>
    </cfRule>
    <cfRule type="cellIs" dxfId="0" priority="3" stopIfTrue="1" operator="greaterThanOrEqual">
      <formula>10</formula>
    </cfRule>
  </conditionalFormatting>
  <conditionalFormatting sqref="C4:G4 B5:G6">
    <cfRule type="cellIs" dxfId="0" priority="1" stopIfTrue="1" operator="lessThanOrEqual">
      <formula>-1</formula>
    </cfRule>
  </conditionalFormatting>
  <printOptions horizontalCentered="1"/>
  <pageMargins left="0.472222222222222" right="0.393055555555556" top="0.747916666666667" bottom="0.747916666666667" header="0.314583333333333" footer="0.314583333333333"/>
  <pageSetup paperSize="9" orientation="portrait" horizontalDpi="600"/>
  <headerFooter>
    <oddFooter>&amp;C&amp;16- &amp;P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XEW21"/>
  <sheetViews>
    <sheetView view="pageBreakPreview" zoomScaleNormal="100" topLeftCell="A12" workbookViewId="0">
      <selection activeCell="A19" sqref="A19:B19"/>
    </sheetView>
  </sheetViews>
  <sheetFormatPr defaultColWidth="9" defaultRowHeight="15"/>
  <cols>
    <col min="1" max="1" width="46.6363636363636" style="195" customWidth="1"/>
    <col min="2" max="2" width="38" style="197" customWidth="1"/>
    <col min="3" max="16371" width="9" style="195"/>
    <col min="16372" max="16373" width="35.6363636363636" style="195"/>
    <col min="16374" max="16374" width="9" style="195"/>
    <col min="16375" max="16384" width="9" style="198"/>
  </cols>
  <sheetData>
    <row r="1" s="195" customFormat="1" ht="45" customHeight="1" spans="1:2">
      <c r="A1" s="199" t="s">
        <v>3173</v>
      </c>
      <c r="B1" s="200"/>
    </row>
    <row r="2" s="195" customFormat="1" ht="20.1" customHeight="1" spans="1:2">
      <c r="A2" s="201"/>
      <c r="B2" s="202" t="s">
        <v>48</v>
      </c>
    </row>
    <row r="3" s="196" customFormat="1" ht="45" customHeight="1" spans="1:2">
      <c r="A3" s="203" t="s">
        <v>3174</v>
      </c>
      <c r="B3" s="203" t="s">
        <v>3169</v>
      </c>
    </row>
    <row r="4" s="195" customFormat="1" ht="36" customHeight="1" spans="1:2">
      <c r="A4" s="204" t="s">
        <v>3170</v>
      </c>
      <c r="B4" s="204" t="s">
        <v>3170</v>
      </c>
    </row>
    <row r="5" s="195" customFormat="1" ht="36" customHeight="1" spans="1:2">
      <c r="A5" s="205"/>
      <c r="B5" s="206"/>
    </row>
    <row r="6" s="195" customFormat="1" ht="36" customHeight="1" spans="1:2">
      <c r="A6" s="205"/>
      <c r="B6" s="206"/>
    </row>
    <row r="7" s="195" customFormat="1" ht="36" customHeight="1" spans="1:2">
      <c r="A7" s="205"/>
      <c r="B7" s="206"/>
    </row>
    <row r="8" s="195" customFormat="1" ht="36" customHeight="1" spans="1:2">
      <c r="A8" s="205"/>
      <c r="B8" s="206"/>
    </row>
    <row r="9" s="195" customFormat="1" ht="36" customHeight="1" spans="1:2">
      <c r="A9" s="205"/>
      <c r="B9" s="206"/>
    </row>
    <row r="10" s="195" customFormat="1" ht="36" customHeight="1" spans="1:2">
      <c r="A10" s="207"/>
      <c r="B10" s="206"/>
    </row>
    <row r="11" s="195" customFormat="1" ht="36" customHeight="1" spans="1:2">
      <c r="A11" s="208"/>
      <c r="B11" s="206"/>
    </row>
    <row r="12" s="195" customFormat="1" ht="36" customHeight="1" spans="1:2">
      <c r="A12" s="209"/>
      <c r="B12" s="206"/>
    </row>
    <row r="13" s="195" customFormat="1" ht="36" customHeight="1" spans="1:2">
      <c r="A13" s="209"/>
      <c r="B13" s="206"/>
    </row>
    <row r="14" s="195" customFormat="1" ht="36" customHeight="1" spans="1:2">
      <c r="A14" s="209"/>
      <c r="B14" s="206"/>
    </row>
    <row r="15" s="195" customFormat="1" ht="36" customHeight="1" spans="1:2">
      <c r="A15" s="209"/>
      <c r="B15" s="206"/>
    </row>
    <row r="16" s="195" customFormat="1" ht="36" customHeight="1" spans="1:2">
      <c r="A16" s="209"/>
      <c r="B16" s="206"/>
    </row>
    <row r="17" s="195" customFormat="1" ht="36" customHeight="1" spans="1:2">
      <c r="A17" s="209"/>
      <c r="B17" s="206"/>
    </row>
    <row r="18" s="195" customFormat="1" ht="36" customHeight="1" spans="1:2">
      <c r="A18" s="210" t="s">
        <v>3171</v>
      </c>
      <c r="B18" s="206"/>
    </row>
    <row r="19" s="195" customFormat="1" ht="66" customHeight="1" spans="1:2">
      <c r="A19" s="211" t="s">
        <v>3175</v>
      </c>
      <c r="B19" s="212"/>
    </row>
    <row r="20" s="195" customFormat="1" spans="2:16377">
      <c r="B20" s="197"/>
      <c r="XEU20" s="198"/>
      <c r="XEV20" s="198"/>
      <c r="XEW20" s="198"/>
    </row>
    <row r="21" s="195" customFormat="1" spans="2:16377">
      <c r="B21" s="197"/>
      <c r="XEU21" s="198"/>
      <c r="XEV21" s="198"/>
      <c r="XEW21" s="198"/>
    </row>
  </sheetData>
  <mergeCells count="2">
    <mergeCell ref="A1:B1"/>
    <mergeCell ref="A19:B19"/>
  </mergeCells>
  <conditionalFormatting sqref="B3:G3">
    <cfRule type="cellIs" dxfId="0" priority="2" stopIfTrue="1" operator="lessThanOrEqual">
      <formula>-1</formula>
    </cfRule>
  </conditionalFormatting>
  <conditionalFormatting sqref="C4:G4 B5:G9">
    <cfRule type="cellIs" dxfId="0" priority="1" stopIfTrue="1" operator="lessThanOrEqual">
      <formula>-1</formula>
    </cfRule>
  </conditionalFormatting>
  <printOptions horizontalCentered="1"/>
  <pageMargins left="0.472222222222222" right="0.393055555555556" top="0.747916666666667" bottom="0.747916666666667" header="0.314583333333333" footer="0.314583333333333"/>
  <pageSetup paperSize="9" orientation="portrait" horizontalDpi="600"/>
  <headerFooter>
    <oddFooter>&amp;C&amp;16- &amp;P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0"/>
  <dimension ref="A1:E43"/>
  <sheetViews>
    <sheetView showGridLines="0" showZeros="0" view="pageBreakPreview" zoomScaleNormal="115" workbookViewId="0">
      <selection activeCell="A39" sqref="A39:D39"/>
    </sheetView>
  </sheetViews>
  <sheetFormatPr defaultColWidth="9" defaultRowHeight="15" outlineLevelCol="4"/>
  <cols>
    <col min="1" max="1" width="52.4454545454545" style="162" customWidth="1"/>
    <col min="2" max="4" width="20.6363636363636" style="162" customWidth="1"/>
    <col min="5" max="5" width="5.38181818181818" style="162" hidden="1" customWidth="1"/>
    <col min="6" max="16384" width="9" style="162"/>
  </cols>
  <sheetData>
    <row r="1" ht="45" customHeight="1" spans="1:4">
      <c r="A1" s="163" t="s">
        <v>31</v>
      </c>
      <c r="B1" s="163"/>
      <c r="C1" s="163"/>
      <c r="D1" s="163"/>
    </row>
    <row r="2" s="176" customFormat="1" ht="20.1" customHeight="1" spans="1:4">
      <c r="A2" s="177"/>
      <c r="B2" s="178"/>
      <c r="C2" s="179"/>
      <c r="D2" s="180" t="s">
        <v>48</v>
      </c>
    </row>
    <row r="3" ht="45" customHeight="1" spans="1:5">
      <c r="A3" s="181" t="s">
        <v>3176</v>
      </c>
      <c r="B3" s="110" t="s">
        <v>51</v>
      </c>
      <c r="C3" s="110" t="s">
        <v>52</v>
      </c>
      <c r="D3" s="110" t="s">
        <v>53</v>
      </c>
      <c r="E3" s="176" t="s">
        <v>2512</v>
      </c>
    </row>
    <row r="4" ht="36" customHeight="1" spans="1:5">
      <c r="A4" s="182" t="s">
        <v>3177</v>
      </c>
      <c r="B4" s="183" t="s">
        <v>3170</v>
      </c>
      <c r="C4" s="184" t="s">
        <v>3170</v>
      </c>
      <c r="D4" s="185" t="s">
        <v>3170</v>
      </c>
      <c r="E4" s="186" t="str">
        <f t="shared" ref="E4:E38" si="0">IF(A4&lt;&gt;"",IF(SUM(B4:C4)&lt;&gt;0,"是","否"),"是")</f>
        <v>否</v>
      </c>
    </row>
    <row r="5" ht="36" customHeight="1" spans="1:5">
      <c r="A5" s="187" t="s">
        <v>3178</v>
      </c>
      <c r="B5" s="188"/>
      <c r="C5" s="188"/>
      <c r="D5" s="117"/>
      <c r="E5" s="186" t="str">
        <f t="shared" si="0"/>
        <v>否</v>
      </c>
    </row>
    <row r="6" ht="36" customHeight="1" spans="1:5">
      <c r="A6" s="187" t="s">
        <v>3179</v>
      </c>
      <c r="B6" s="188"/>
      <c r="C6" s="189"/>
      <c r="D6" s="117"/>
      <c r="E6" s="186" t="str">
        <f t="shared" si="0"/>
        <v>否</v>
      </c>
    </row>
    <row r="7" s="161" customFormat="1" ht="36" customHeight="1" spans="1:5">
      <c r="A7" s="187" t="s">
        <v>3180</v>
      </c>
      <c r="B7" s="188"/>
      <c r="C7" s="189"/>
      <c r="D7" s="117"/>
      <c r="E7" s="186" t="str">
        <f t="shared" si="0"/>
        <v>否</v>
      </c>
    </row>
    <row r="8" ht="36" customHeight="1" spans="1:5">
      <c r="A8" s="182" t="s">
        <v>3181</v>
      </c>
      <c r="B8" s="190"/>
      <c r="C8" s="190"/>
      <c r="D8" s="120"/>
      <c r="E8" s="186" t="str">
        <f t="shared" si="0"/>
        <v>否</v>
      </c>
    </row>
    <row r="9" ht="36" customHeight="1" spans="1:5">
      <c r="A9" s="187" t="s">
        <v>3178</v>
      </c>
      <c r="B9" s="188"/>
      <c r="C9" s="189"/>
      <c r="D9" s="117"/>
      <c r="E9" s="186" t="str">
        <f t="shared" si="0"/>
        <v>否</v>
      </c>
    </row>
    <row r="10" ht="36" customHeight="1" spans="1:5">
      <c r="A10" s="187" t="s">
        <v>3179</v>
      </c>
      <c r="B10" s="188"/>
      <c r="C10" s="189"/>
      <c r="D10" s="117"/>
      <c r="E10" s="186" t="str">
        <f t="shared" si="0"/>
        <v>否</v>
      </c>
    </row>
    <row r="11" ht="36" customHeight="1" spans="1:5">
      <c r="A11" s="187" t="s">
        <v>3180</v>
      </c>
      <c r="B11" s="188"/>
      <c r="C11" s="189"/>
      <c r="D11" s="117"/>
      <c r="E11" s="186" t="str">
        <f t="shared" si="0"/>
        <v>否</v>
      </c>
    </row>
    <row r="12" ht="36" customHeight="1" spans="1:5">
      <c r="A12" s="182" t="s">
        <v>3182</v>
      </c>
      <c r="B12" s="190"/>
      <c r="C12" s="191"/>
      <c r="D12" s="120"/>
      <c r="E12" s="186" t="str">
        <f t="shared" si="0"/>
        <v>否</v>
      </c>
    </row>
    <row r="13" ht="36" customHeight="1" spans="1:5">
      <c r="A13" s="187" t="s">
        <v>3178</v>
      </c>
      <c r="B13" s="188"/>
      <c r="C13" s="189"/>
      <c r="D13" s="117"/>
      <c r="E13" s="186" t="str">
        <f t="shared" si="0"/>
        <v>否</v>
      </c>
    </row>
    <row r="14" ht="36" customHeight="1" spans="1:5">
      <c r="A14" s="187" t="s">
        <v>3179</v>
      </c>
      <c r="B14" s="188"/>
      <c r="C14" s="189"/>
      <c r="D14" s="117"/>
      <c r="E14" s="186" t="str">
        <f t="shared" si="0"/>
        <v>否</v>
      </c>
    </row>
    <row r="15" ht="36" hidden="1" customHeight="1" spans="1:5">
      <c r="A15" s="187" t="s">
        <v>3180</v>
      </c>
      <c r="B15" s="188">
        <v>0</v>
      </c>
      <c r="C15" s="189"/>
      <c r="D15" s="117" t="str">
        <f>IF(B15&gt;0,C15/B15-1,IF(B15&lt;0,-(C15/B15-1),""))</f>
        <v/>
      </c>
      <c r="E15" s="186" t="str">
        <f t="shared" si="0"/>
        <v>否</v>
      </c>
    </row>
    <row r="16" ht="36" customHeight="1" spans="1:5">
      <c r="A16" s="182" t="s">
        <v>3183</v>
      </c>
      <c r="B16" s="190"/>
      <c r="C16" s="191"/>
      <c r="D16" s="120"/>
      <c r="E16" s="186" t="str">
        <f t="shared" si="0"/>
        <v>否</v>
      </c>
    </row>
    <row r="17" ht="36" customHeight="1" spans="1:5">
      <c r="A17" s="187" t="s">
        <v>3178</v>
      </c>
      <c r="B17" s="188"/>
      <c r="C17" s="151"/>
      <c r="D17" s="117"/>
      <c r="E17" s="186" t="str">
        <f t="shared" si="0"/>
        <v>否</v>
      </c>
    </row>
    <row r="18" ht="36" customHeight="1" spans="1:5">
      <c r="A18" s="187" t="s">
        <v>3179</v>
      </c>
      <c r="B18" s="188"/>
      <c r="C18" s="151"/>
      <c r="D18" s="117"/>
      <c r="E18" s="186" t="str">
        <f t="shared" si="0"/>
        <v>否</v>
      </c>
    </row>
    <row r="19" ht="36" customHeight="1" spans="1:5">
      <c r="A19" s="187" t="s">
        <v>3180</v>
      </c>
      <c r="B19" s="188"/>
      <c r="C19" s="151"/>
      <c r="D19" s="117"/>
      <c r="E19" s="186" t="str">
        <f t="shared" si="0"/>
        <v>否</v>
      </c>
    </row>
    <row r="20" ht="36" customHeight="1" spans="1:5">
      <c r="A20" s="182" t="s">
        <v>3184</v>
      </c>
      <c r="B20" s="190"/>
      <c r="C20" s="191"/>
      <c r="D20" s="120"/>
      <c r="E20" s="186" t="str">
        <f t="shared" si="0"/>
        <v>否</v>
      </c>
    </row>
    <row r="21" ht="36" customHeight="1" spans="1:5">
      <c r="A21" s="187" t="s">
        <v>3178</v>
      </c>
      <c r="B21" s="188"/>
      <c r="C21" s="191"/>
      <c r="D21" s="117"/>
      <c r="E21" s="186" t="str">
        <f t="shared" si="0"/>
        <v>否</v>
      </c>
    </row>
    <row r="22" ht="36" customHeight="1" spans="1:5">
      <c r="A22" s="187" t="s">
        <v>3179</v>
      </c>
      <c r="B22" s="188"/>
      <c r="C22" s="188"/>
      <c r="D22" s="117"/>
      <c r="E22" s="186" t="str">
        <f t="shared" si="0"/>
        <v>否</v>
      </c>
    </row>
    <row r="23" ht="36" customHeight="1" spans="1:5">
      <c r="A23" s="187" t="s">
        <v>3180</v>
      </c>
      <c r="B23" s="188"/>
      <c r="C23" s="189"/>
      <c r="D23" s="133"/>
      <c r="E23" s="186" t="str">
        <f t="shared" si="0"/>
        <v>否</v>
      </c>
    </row>
    <row r="24" ht="36" customHeight="1" spans="1:5">
      <c r="A24" s="182" t="s">
        <v>3185</v>
      </c>
      <c r="B24" s="192"/>
      <c r="C24" s="191"/>
      <c r="D24" s="120"/>
      <c r="E24" s="186" t="str">
        <f t="shared" si="0"/>
        <v>否</v>
      </c>
    </row>
    <row r="25" ht="36" customHeight="1" spans="1:5">
      <c r="A25" s="187" t="s">
        <v>3178</v>
      </c>
      <c r="B25" s="188"/>
      <c r="C25" s="193"/>
      <c r="D25" s="117"/>
      <c r="E25" s="186" t="str">
        <f t="shared" si="0"/>
        <v>否</v>
      </c>
    </row>
    <row r="26" ht="36" customHeight="1" spans="1:5">
      <c r="A26" s="187" t="s">
        <v>3179</v>
      </c>
      <c r="B26" s="188"/>
      <c r="C26" s="188"/>
      <c r="D26" s="117"/>
      <c r="E26" s="186" t="str">
        <f t="shared" si="0"/>
        <v>否</v>
      </c>
    </row>
    <row r="27" ht="36" customHeight="1" spans="1:5">
      <c r="A27" s="187" t="s">
        <v>3180</v>
      </c>
      <c r="B27" s="188"/>
      <c r="C27" s="188"/>
      <c r="D27" s="117"/>
      <c r="E27" s="186" t="str">
        <f t="shared" si="0"/>
        <v>否</v>
      </c>
    </row>
    <row r="28" ht="36" customHeight="1" spans="1:5">
      <c r="A28" s="182" t="s">
        <v>3186</v>
      </c>
      <c r="B28" s="190"/>
      <c r="C28" s="191"/>
      <c r="D28" s="120"/>
      <c r="E28" s="186" t="str">
        <f t="shared" si="0"/>
        <v>否</v>
      </c>
    </row>
    <row r="29" ht="36" customHeight="1" spans="1:5">
      <c r="A29" s="187" t="s">
        <v>3178</v>
      </c>
      <c r="B29" s="188"/>
      <c r="C29" s="193"/>
      <c r="D29" s="117"/>
      <c r="E29" s="186" t="str">
        <f t="shared" si="0"/>
        <v>否</v>
      </c>
    </row>
    <row r="30" ht="36" customHeight="1" spans="1:5">
      <c r="A30" s="187" t="s">
        <v>3179</v>
      </c>
      <c r="B30" s="188"/>
      <c r="C30" s="193"/>
      <c r="D30" s="117"/>
      <c r="E30" s="186" t="str">
        <f t="shared" si="0"/>
        <v>否</v>
      </c>
    </row>
    <row r="31" ht="36" customHeight="1" spans="1:5">
      <c r="A31" s="187" t="s">
        <v>3180</v>
      </c>
      <c r="B31" s="188"/>
      <c r="C31" s="193"/>
      <c r="D31" s="117"/>
      <c r="E31" s="186" t="str">
        <f t="shared" si="0"/>
        <v>否</v>
      </c>
    </row>
    <row r="32" ht="36" customHeight="1" spans="1:5">
      <c r="A32" s="131" t="s">
        <v>3187</v>
      </c>
      <c r="B32" s="192"/>
      <c r="C32" s="192"/>
      <c r="D32" s="133"/>
      <c r="E32" s="186" t="str">
        <f t="shared" si="0"/>
        <v>否</v>
      </c>
    </row>
    <row r="33" ht="36" customHeight="1" spans="1:5">
      <c r="A33" s="187" t="s">
        <v>3188</v>
      </c>
      <c r="B33" s="188"/>
      <c r="C33" s="188"/>
      <c r="D33" s="133"/>
      <c r="E33" s="186" t="str">
        <f t="shared" si="0"/>
        <v>否</v>
      </c>
    </row>
    <row r="34" ht="36" customHeight="1" spans="1:5">
      <c r="A34" s="187" t="s">
        <v>3189</v>
      </c>
      <c r="B34" s="188"/>
      <c r="C34" s="188"/>
      <c r="D34" s="133"/>
      <c r="E34" s="186" t="str">
        <f t="shared" si="0"/>
        <v>否</v>
      </c>
    </row>
    <row r="35" ht="36" customHeight="1" spans="1:5">
      <c r="A35" s="187" t="s">
        <v>3190</v>
      </c>
      <c r="B35" s="188"/>
      <c r="C35" s="188"/>
      <c r="D35" s="133"/>
      <c r="E35" s="186" t="str">
        <f t="shared" si="0"/>
        <v>否</v>
      </c>
    </row>
    <row r="36" ht="36" customHeight="1" spans="1:5">
      <c r="A36" s="135" t="s">
        <v>3191</v>
      </c>
      <c r="B36" s="190"/>
      <c r="C36" s="190"/>
      <c r="D36" s="120"/>
      <c r="E36" s="186" t="str">
        <f t="shared" si="0"/>
        <v>否</v>
      </c>
    </row>
    <row r="37" ht="36" customHeight="1" spans="1:5">
      <c r="A37" s="194" t="s">
        <v>3192</v>
      </c>
      <c r="B37" s="190"/>
      <c r="C37" s="191"/>
      <c r="D37" s="120"/>
      <c r="E37" s="186" t="str">
        <f t="shared" si="0"/>
        <v>否</v>
      </c>
    </row>
    <row r="38" ht="36" customHeight="1" spans="1:5">
      <c r="A38" s="131" t="s">
        <v>3193</v>
      </c>
      <c r="B38" s="190"/>
      <c r="C38" s="191"/>
      <c r="D38" s="120"/>
      <c r="E38" s="186"/>
    </row>
    <row r="39" ht="60" customHeight="1" spans="1:5">
      <c r="A39" s="136" t="s">
        <v>3194</v>
      </c>
      <c r="B39" s="137"/>
      <c r="C39" s="137"/>
      <c r="D39" s="138"/>
      <c r="E39" s="186" t="str">
        <f>IF(A39&lt;&gt;"",IF(SUM(B39:C39)&lt;&gt;0,"是","否"),"是")</f>
        <v>否</v>
      </c>
    </row>
    <row r="40" spans="2:3">
      <c r="B40" s="175"/>
      <c r="C40" s="175"/>
    </row>
    <row r="41" spans="2:3">
      <c r="B41" s="175"/>
      <c r="C41" s="175"/>
    </row>
    <row r="42" spans="2:3">
      <c r="B42" s="175"/>
      <c r="C42" s="175"/>
    </row>
    <row r="43" spans="2:3">
      <c r="B43" s="175"/>
      <c r="C43" s="175"/>
    </row>
  </sheetData>
  <autoFilter xmlns:etc="http://www.wps.cn/officeDocument/2017/etCustomData" ref="A3:E39" etc:filterBottomFollowUsedRange="0">
    <filterColumn colId="4">
      <customFilters>
        <customFilter operator="equal" val="是"/>
      </customFilters>
    </filterColumn>
    <extLst/>
  </autoFilter>
  <mergeCells count="2">
    <mergeCell ref="A1:D1"/>
    <mergeCell ref="A39:D39"/>
  </mergeCells>
  <conditionalFormatting sqref="D36">
    <cfRule type="cellIs" dxfId="3" priority="1" stopIfTrue="1" operator="lessThanOrEqual">
      <formula>-1</formula>
    </cfRule>
  </conditionalFormatting>
  <conditionalFormatting sqref="E4:E39">
    <cfRule type="cellIs" dxfId="3" priority="4" stopIfTrue="1" operator="lessThanOrEqual">
      <formula>-1</formula>
    </cfRule>
  </conditionalFormatting>
  <conditionalFormatting sqref="E5:E39">
    <cfRule type="cellIs" dxfId="3" priority="2" stopIfTrue="1" operator="lessThanOrEqual">
      <formula>-1</formula>
    </cfRule>
  </conditionalFormatting>
  <conditionalFormatting sqref="D5:D22 D37:D38 C17:C19 C25 C29:C31 D24:D31 C23 C6:C7 C9:C11 C13:C15">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E27"/>
  <sheetViews>
    <sheetView showGridLines="0" showZeros="0" view="pageBreakPreview" zoomScaleNormal="100" workbookViewId="0">
      <pane ySplit="3" topLeftCell="A20" activePane="bottomLeft" state="frozen"/>
      <selection/>
      <selection pane="bottomLeft" activeCell="A23" sqref="A23:D23"/>
    </sheetView>
  </sheetViews>
  <sheetFormatPr defaultColWidth="9" defaultRowHeight="15" outlineLevelCol="4"/>
  <cols>
    <col min="1" max="1" width="45.6363636363636" style="162" customWidth="1"/>
    <col min="2" max="4" width="20.6363636363636" style="162" customWidth="1"/>
    <col min="5" max="5" width="12.7545454545455" style="162" hidden="1" customWidth="1"/>
    <col min="6" max="16384" width="9" style="162"/>
  </cols>
  <sheetData>
    <row r="1" ht="45" customHeight="1" spans="1:4">
      <c r="A1" s="163" t="s">
        <v>32</v>
      </c>
      <c r="B1" s="163"/>
      <c r="C1" s="163"/>
      <c r="D1" s="163"/>
    </row>
    <row r="2" ht="20.1" customHeight="1" spans="1:4">
      <c r="A2" s="164"/>
      <c r="B2" s="165"/>
      <c r="C2" s="166"/>
      <c r="D2" s="167" t="s">
        <v>3195</v>
      </c>
    </row>
    <row r="3" ht="45" customHeight="1" spans="1:5">
      <c r="A3" s="109" t="s">
        <v>2509</v>
      </c>
      <c r="B3" s="110" t="s">
        <v>51</v>
      </c>
      <c r="C3" s="110" t="s">
        <v>52</v>
      </c>
      <c r="D3" s="110" t="s">
        <v>53</v>
      </c>
      <c r="E3" s="168" t="s">
        <v>2512</v>
      </c>
    </row>
    <row r="4" ht="36" customHeight="1" spans="1:5">
      <c r="A4" s="112" t="s">
        <v>3196</v>
      </c>
      <c r="B4" s="122" t="s">
        <v>3170</v>
      </c>
      <c r="C4" s="122" t="s">
        <v>3170</v>
      </c>
      <c r="D4" s="122" t="s">
        <v>3170</v>
      </c>
      <c r="E4" s="169" t="str">
        <f t="shared" ref="E4:E22" si="0">IF(A4&lt;&gt;"",IF(SUM(B4:C4)&lt;&gt;0,"是","否"),"是")</f>
        <v>否</v>
      </c>
    </row>
    <row r="5" ht="36" customHeight="1" spans="1:5">
      <c r="A5" s="114" t="s">
        <v>3197</v>
      </c>
      <c r="B5" s="156"/>
      <c r="C5" s="156"/>
      <c r="D5" s="170"/>
      <c r="E5" s="169" t="str">
        <f t="shared" si="0"/>
        <v>否</v>
      </c>
    </row>
    <row r="6" ht="36" customHeight="1" spans="1:5">
      <c r="A6" s="171" t="s">
        <v>3198</v>
      </c>
      <c r="B6" s="134"/>
      <c r="C6" s="134"/>
      <c r="D6" s="172"/>
      <c r="E6" s="169" t="str">
        <f t="shared" si="0"/>
        <v>否</v>
      </c>
    </row>
    <row r="7" ht="36" customHeight="1" spans="1:5">
      <c r="A7" s="114" t="s">
        <v>3197</v>
      </c>
      <c r="B7" s="156"/>
      <c r="C7" s="173"/>
      <c r="D7" s="170"/>
      <c r="E7" s="169" t="str">
        <f t="shared" si="0"/>
        <v>否</v>
      </c>
    </row>
    <row r="8" s="161" customFormat="1" ht="36" customHeight="1" spans="1:5">
      <c r="A8" s="112" t="s">
        <v>3199</v>
      </c>
      <c r="B8" s="134"/>
      <c r="C8" s="134"/>
      <c r="D8" s="172"/>
      <c r="E8" s="169" t="str">
        <f t="shared" si="0"/>
        <v>否</v>
      </c>
    </row>
    <row r="9" s="161" customFormat="1" ht="36" customHeight="1" spans="1:5">
      <c r="A9" s="114" t="s">
        <v>3197</v>
      </c>
      <c r="B9" s="156"/>
      <c r="C9" s="173"/>
      <c r="D9" s="170"/>
      <c r="E9" s="169" t="str">
        <f t="shared" si="0"/>
        <v>否</v>
      </c>
    </row>
    <row r="10" s="161" customFormat="1" ht="36" customHeight="1" spans="1:5">
      <c r="A10" s="112" t="s">
        <v>3200</v>
      </c>
      <c r="B10" s="134"/>
      <c r="C10" s="134"/>
      <c r="D10" s="172"/>
      <c r="E10" s="169" t="str">
        <f t="shared" si="0"/>
        <v>否</v>
      </c>
    </row>
    <row r="11" s="161" customFormat="1" ht="36" customHeight="1" spans="1:5">
      <c r="A11" s="114" t="s">
        <v>3197</v>
      </c>
      <c r="B11" s="156"/>
      <c r="C11" s="121"/>
      <c r="D11" s="170"/>
      <c r="E11" s="169" t="str">
        <f t="shared" si="0"/>
        <v>否</v>
      </c>
    </row>
    <row r="12" s="161" customFormat="1" ht="36" customHeight="1" spans="1:5">
      <c r="A12" s="112" t="s">
        <v>3201</v>
      </c>
      <c r="B12" s="134"/>
      <c r="C12" s="134"/>
      <c r="D12" s="172"/>
      <c r="E12" s="169" t="str">
        <f t="shared" si="0"/>
        <v>否</v>
      </c>
    </row>
    <row r="13" s="161" customFormat="1" ht="36" customHeight="1" spans="1:5">
      <c r="A13" s="114" t="s">
        <v>3197</v>
      </c>
      <c r="B13" s="156"/>
      <c r="C13" s="121"/>
      <c r="D13" s="170"/>
      <c r="E13" s="169" t="str">
        <f t="shared" si="0"/>
        <v>否</v>
      </c>
    </row>
    <row r="14" s="161" customFormat="1" ht="36" customHeight="1" spans="1:5">
      <c r="A14" s="112" t="s">
        <v>3202</v>
      </c>
      <c r="B14" s="134"/>
      <c r="C14" s="134"/>
      <c r="D14" s="172"/>
      <c r="E14" s="169" t="str">
        <f t="shared" si="0"/>
        <v>否</v>
      </c>
    </row>
    <row r="15" ht="36" customHeight="1" spans="1:5">
      <c r="A15" s="114" t="s">
        <v>3197</v>
      </c>
      <c r="B15" s="156"/>
      <c r="C15" s="173"/>
      <c r="D15" s="170"/>
      <c r="E15" s="169" t="str">
        <f t="shared" si="0"/>
        <v>否</v>
      </c>
    </row>
    <row r="16" ht="36" customHeight="1" spans="1:5">
      <c r="A16" s="112" t="s">
        <v>3203</v>
      </c>
      <c r="B16" s="134"/>
      <c r="C16" s="134"/>
      <c r="D16" s="172"/>
      <c r="E16" s="169" t="str">
        <f t="shared" si="0"/>
        <v>否</v>
      </c>
    </row>
    <row r="17" ht="36" customHeight="1" spans="1:5">
      <c r="A17" s="114" t="s">
        <v>3197</v>
      </c>
      <c r="B17" s="156"/>
      <c r="C17" s="130"/>
      <c r="D17" s="170"/>
      <c r="E17" s="169" t="str">
        <f t="shared" si="0"/>
        <v>否</v>
      </c>
    </row>
    <row r="18" ht="36" customHeight="1" spans="1:5">
      <c r="A18" s="131" t="s">
        <v>3204</v>
      </c>
      <c r="B18" s="134"/>
      <c r="C18" s="134"/>
      <c r="D18" s="172"/>
      <c r="E18" s="169" t="str">
        <f t="shared" si="0"/>
        <v>否</v>
      </c>
    </row>
    <row r="19" ht="36" customHeight="1" spans="1:5">
      <c r="A19" s="114" t="s">
        <v>3205</v>
      </c>
      <c r="B19" s="156"/>
      <c r="C19" s="156"/>
      <c r="D19" s="170"/>
      <c r="E19" s="169" t="str">
        <f t="shared" si="0"/>
        <v>否</v>
      </c>
    </row>
    <row r="20" ht="36" customHeight="1" spans="1:5">
      <c r="A20" s="174" t="s">
        <v>3206</v>
      </c>
      <c r="B20" s="134"/>
      <c r="C20" s="134"/>
      <c r="D20" s="172"/>
      <c r="E20" s="169" t="str">
        <f t="shared" si="0"/>
        <v>否</v>
      </c>
    </row>
    <row r="21" ht="36" customHeight="1" spans="1:5">
      <c r="A21" s="135" t="s">
        <v>3207</v>
      </c>
      <c r="B21" s="134"/>
      <c r="C21" s="134"/>
      <c r="D21" s="172"/>
      <c r="E21" s="169" t="str">
        <f t="shared" si="0"/>
        <v>否</v>
      </c>
    </row>
    <row r="22" ht="36" customHeight="1" spans="1:5">
      <c r="A22" s="131" t="s">
        <v>3208</v>
      </c>
      <c r="B22" s="134"/>
      <c r="C22" s="134"/>
      <c r="D22" s="172"/>
      <c r="E22" s="169"/>
    </row>
    <row r="23" ht="55" customHeight="1" spans="1:5">
      <c r="A23" s="136" t="s">
        <v>3209</v>
      </c>
      <c r="B23" s="137"/>
      <c r="C23" s="137"/>
      <c r="D23" s="138"/>
      <c r="E23" s="169" t="str">
        <f>IF(A23&lt;&gt;"",IF(SUM(B23:C23)&lt;&gt;0,"是","否"),"是")</f>
        <v>否</v>
      </c>
    </row>
    <row r="24" spans="2:3">
      <c r="B24" s="175"/>
      <c r="C24" s="175"/>
    </row>
    <row r="25" spans="2:3">
      <c r="B25" s="175"/>
      <c r="C25" s="175"/>
    </row>
    <row r="26" spans="2:3">
      <c r="B26" s="175"/>
      <c r="C26" s="175"/>
    </row>
    <row r="27" spans="2:3">
      <c r="B27" s="175"/>
      <c r="C27" s="175"/>
    </row>
  </sheetData>
  <autoFilter xmlns:etc="http://www.wps.cn/officeDocument/2017/etCustomData" ref="A3:E23" etc:filterBottomFollowUsedRange="0">
    <extLst/>
  </autoFilter>
  <mergeCells count="2">
    <mergeCell ref="A1:D1"/>
    <mergeCell ref="A23:D23"/>
  </mergeCells>
  <conditionalFormatting sqref="E4:E23">
    <cfRule type="cellIs" dxfId="3"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2"/>
  <dimension ref="A1:E43"/>
  <sheetViews>
    <sheetView showGridLines="0" showZeros="0" view="pageBreakPreview" zoomScaleNormal="100" workbookViewId="0">
      <pane ySplit="3" topLeftCell="A36" activePane="bottomLeft" state="frozen"/>
      <selection/>
      <selection pane="bottomLeft" activeCell="A39" sqref="A39:D39"/>
    </sheetView>
  </sheetViews>
  <sheetFormatPr defaultColWidth="9" defaultRowHeight="15" outlineLevelCol="4"/>
  <cols>
    <col min="1" max="1" width="46.1363636363636" style="141" customWidth="1"/>
    <col min="2" max="4" width="20.6363636363636" style="141" customWidth="1"/>
    <col min="5" max="5" width="5" style="141" hidden="1" customWidth="1"/>
    <col min="6" max="16384" width="9" style="141"/>
  </cols>
  <sheetData>
    <row r="1" ht="45" customHeight="1" spans="1:4">
      <c r="A1" s="142" t="s">
        <v>3210</v>
      </c>
      <c r="B1" s="142"/>
      <c r="C1" s="142"/>
      <c r="D1" s="142"/>
    </row>
    <row r="2" ht="20.1" customHeight="1" spans="1:4">
      <c r="A2" s="143"/>
      <c r="B2" s="144"/>
      <c r="C2" s="145"/>
      <c r="D2" s="146" t="s">
        <v>48</v>
      </c>
    </row>
    <row r="3" ht="45" customHeight="1" spans="1:5">
      <c r="A3" s="147" t="s">
        <v>3176</v>
      </c>
      <c r="B3" s="110" t="s">
        <v>51</v>
      </c>
      <c r="C3" s="110" t="s">
        <v>52</v>
      </c>
      <c r="D3" s="110" t="s">
        <v>53</v>
      </c>
      <c r="E3" s="111" t="s">
        <v>2512</v>
      </c>
    </row>
    <row r="4" ht="36" customHeight="1" spans="1:5">
      <c r="A4" s="148" t="s">
        <v>3177</v>
      </c>
      <c r="B4" s="149" t="s">
        <v>3170</v>
      </c>
      <c r="C4" s="149" t="s">
        <v>3170</v>
      </c>
      <c r="D4" s="149" t="s">
        <v>3170</v>
      </c>
      <c r="E4" s="111" t="str">
        <f t="shared" ref="E4:E38" si="0">IF(A4&lt;&gt;"",IF(SUM(B4:C4)&lt;&gt;0,"是","否"),"是")</f>
        <v>否</v>
      </c>
    </row>
    <row r="5" ht="36" customHeight="1" spans="1:5">
      <c r="A5" s="150" t="s">
        <v>3178</v>
      </c>
      <c r="B5" s="151"/>
      <c r="C5" s="151"/>
      <c r="D5" s="152"/>
      <c r="E5" s="111" t="str">
        <f t="shared" si="0"/>
        <v>否</v>
      </c>
    </row>
    <row r="6" ht="36" customHeight="1" spans="1:5">
      <c r="A6" s="150" t="s">
        <v>3179</v>
      </c>
      <c r="B6" s="151"/>
      <c r="C6" s="151"/>
      <c r="D6" s="152"/>
      <c r="E6" s="111" t="str">
        <f t="shared" si="0"/>
        <v>否</v>
      </c>
    </row>
    <row r="7" s="140" customFormat="1" ht="36" customHeight="1" spans="1:5">
      <c r="A7" s="150" t="s">
        <v>3180</v>
      </c>
      <c r="B7" s="151"/>
      <c r="C7" s="151"/>
      <c r="D7" s="152"/>
      <c r="E7" s="111" t="str">
        <f t="shared" si="0"/>
        <v>否</v>
      </c>
    </row>
    <row r="8" s="140" customFormat="1" ht="36" customHeight="1" spans="1:5">
      <c r="A8" s="153" t="s">
        <v>3181</v>
      </c>
      <c r="B8" s="154"/>
      <c r="C8" s="154"/>
      <c r="D8" s="155"/>
      <c r="E8" s="111" t="str">
        <f t="shared" si="0"/>
        <v>否</v>
      </c>
    </row>
    <row r="9" s="140" customFormat="1" ht="36" customHeight="1" spans="1:5">
      <c r="A9" s="150" t="s">
        <v>3178</v>
      </c>
      <c r="B9" s="151"/>
      <c r="C9" s="151"/>
      <c r="D9" s="152"/>
      <c r="E9" s="111" t="str">
        <f t="shared" si="0"/>
        <v>否</v>
      </c>
    </row>
    <row r="10" s="140" customFormat="1" ht="36" customHeight="1" spans="1:5">
      <c r="A10" s="150" t="s">
        <v>3179</v>
      </c>
      <c r="B10" s="151"/>
      <c r="C10" s="151"/>
      <c r="D10" s="152"/>
      <c r="E10" s="111" t="str">
        <f t="shared" si="0"/>
        <v>否</v>
      </c>
    </row>
    <row r="11" s="140" customFormat="1" ht="36" customHeight="1" spans="1:5">
      <c r="A11" s="150" t="s">
        <v>3180</v>
      </c>
      <c r="B11" s="151"/>
      <c r="C11" s="151"/>
      <c r="D11" s="152"/>
      <c r="E11" s="111" t="str">
        <f t="shared" si="0"/>
        <v>否</v>
      </c>
    </row>
    <row r="12" s="140" customFormat="1" ht="36" customHeight="1" spans="1:5">
      <c r="A12" s="148" t="s">
        <v>3182</v>
      </c>
      <c r="B12" s="154"/>
      <c r="C12" s="154"/>
      <c r="D12" s="155"/>
      <c r="E12" s="111" t="str">
        <f t="shared" si="0"/>
        <v>否</v>
      </c>
    </row>
    <row r="13" ht="36" hidden="1" customHeight="1" spans="1:5">
      <c r="A13" s="150" t="s">
        <v>3178</v>
      </c>
      <c r="B13" s="151"/>
      <c r="C13" s="156"/>
      <c r="D13" s="157" t="str">
        <f>IF(B13&gt;0,C13/B13-1,IF(B13&lt;0,-(C13/B13-1),""))</f>
        <v/>
      </c>
      <c r="E13" s="111" t="str">
        <f t="shared" si="0"/>
        <v>否</v>
      </c>
    </row>
    <row r="14" ht="36" customHeight="1" spans="1:5">
      <c r="A14" s="150" t="s">
        <v>3179</v>
      </c>
      <c r="B14" s="151"/>
      <c r="C14" s="151"/>
      <c r="D14" s="152"/>
      <c r="E14" s="111" t="str">
        <f t="shared" si="0"/>
        <v>否</v>
      </c>
    </row>
    <row r="15" ht="36" hidden="1" customHeight="1" spans="1:5">
      <c r="A15" s="150" t="s">
        <v>3180</v>
      </c>
      <c r="B15" s="151"/>
      <c r="C15" s="156"/>
      <c r="D15" s="157" t="str">
        <f>IF(B15&gt;0,C15/B15-1,IF(B15&lt;0,-(C15/B15-1),""))</f>
        <v/>
      </c>
      <c r="E15" s="111" t="str">
        <f t="shared" si="0"/>
        <v>否</v>
      </c>
    </row>
    <row r="16" ht="36" customHeight="1" spans="1:5">
      <c r="A16" s="148" t="s">
        <v>3183</v>
      </c>
      <c r="B16" s="154"/>
      <c r="C16" s="154"/>
      <c r="D16" s="155"/>
      <c r="E16" s="111" t="str">
        <f t="shared" si="0"/>
        <v>否</v>
      </c>
    </row>
    <row r="17" ht="36" customHeight="1" spans="1:5">
      <c r="A17" s="150" t="s">
        <v>3178</v>
      </c>
      <c r="B17" s="151"/>
      <c r="C17" s="151"/>
      <c r="D17" s="152"/>
      <c r="E17" s="111" t="str">
        <f t="shared" si="0"/>
        <v>否</v>
      </c>
    </row>
    <row r="18" ht="36" customHeight="1" spans="1:5">
      <c r="A18" s="150" t="s">
        <v>3179</v>
      </c>
      <c r="B18" s="151"/>
      <c r="C18" s="151"/>
      <c r="D18" s="152"/>
      <c r="E18" s="111" t="str">
        <f t="shared" si="0"/>
        <v>否</v>
      </c>
    </row>
    <row r="19" ht="36" customHeight="1" spans="1:5">
      <c r="A19" s="150" t="s">
        <v>3180</v>
      </c>
      <c r="B19" s="151"/>
      <c r="C19" s="158"/>
      <c r="D19" s="152"/>
      <c r="E19" s="111" t="str">
        <f t="shared" si="0"/>
        <v>否</v>
      </c>
    </row>
    <row r="20" ht="36" customHeight="1" spans="1:5">
      <c r="A20" s="148" t="s">
        <v>3184</v>
      </c>
      <c r="B20" s="154"/>
      <c r="C20" s="154"/>
      <c r="D20" s="155"/>
      <c r="E20" s="111" t="str">
        <f t="shared" si="0"/>
        <v>否</v>
      </c>
    </row>
    <row r="21" ht="36" customHeight="1" spans="1:5">
      <c r="A21" s="150" t="s">
        <v>3178</v>
      </c>
      <c r="B21" s="151"/>
      <c r="C21" s="121"/>
      <c r="D21" s="152"/>
      <c r="E21" s="111" t="str">
        <f t="shared" si="0"/>
        <v>否</v>
      </c>
    </row>
    <row r="22" ht="36" customHeight="1" spans="1:5">
      <c r="A22" s="150" t="s">
        <v>3179</v>
      </c>
      <c r="B22" s="151"/>
      <c r="C22" s="151"/>
      <c r="D22" s="152"/>
      <c r="E22" s="111" t="str">
        <f t="shared" si="0"/>
        <v>否</v>
      </c>
    </row>
    <row r="23" ht="36" hidden="1" customHeight="1" spans="1:5">
      <c r="A23" s="150" t="s">
        <v>3180</v>
      </c>
      <c r="B23" s="151">
        <v>0</v>
      </c>
      <c r="C23" s="121"/>
      <c r="D23" s="152" t="str">
        <f>IF(B23&gt;0,C23/B23-1,IF(B23&lt;0,-(C23/B23-1),""))</f>
        <v/>
      </c>
      <c r="E23" s="111" t="str">
        <f t="shared" si="0"/>
        <v>否</v>
      </c>
    </row>
    <row r="24" ht="36" hidden="1" customHeight="1" spans="1:5">
      <c r="A24" s="148" t="s">
        <v>3185</v>
      </c>
      <c r="B24" s="154"/>
      <c r="C24" s="119"/>
      <c r="D24" s="155" t="str">
        <f>IF(B24&gt;0,C24/B24-1,IF(B24&lt;0,-(C24/B24-1),""))</f>
        <v/>
      </c>
      <c r="E24" s="111" t="str">
        <f t="shared" si="0"/>
        <v>否</v>
      </c>
    </row>
    <row r="25" ht="36" hidden="1" customHeight="1" spans="1:5">
      <c r="A25" s="150" t="s">
        <v>3178</v>
      </c>
      <c r="B25" s="151"/>
      <c r="C25" s="119"/>
      <c r="D25" s="155" t="str">
        <f>IF(B25&gt;0,C25/B25-1,IF(B25&lt;0,-(C25/B25-1),""))</f>
        <v/>
      </c>
      <c r="E25" s="111" t="str">
        <f t="shared" si="0"/>
        <v>否</v>
      </c>
    </row>
    <row r="26" ht="36" hidden="1" customHeight="1" spans="1:5">
      <c r="A26" s="150" t="s">
        <v>3179</v>
      </c>
      <c r="B26" s="151"/>
      <c r="C26" s="119"/>
      <c r="D26" s="155" t="str">
        <f>IF(B26&gt;0,C26/B26-1,IF(B26&lt;0,-(C26/B26-1),""))</f>
        <v/>
      </c>
      <c r="E26" s="111" t="str">
        <f t="shared" si="0"/>
        <v>否</v>
      </c>
    </row>
    <row r="27" ht="36" hidden="1" customHeight="1" spans="1:5">
      <c r="A27" s="150" t="s">
        <v>3180</v>
      </c>
      <c r="B27" s="151"/>
      <c r="C27" s="119"/>
      <c r="D27" s="155" t="str">
        <f>IF(B27&gt;0,C27/B27-1,IF(B27&lt;0,-(C27/B27-1),""))</f>
        <v/>
      </c>
      <c r="E27" s="111" t="str">
        <f t="shared" si="0"/>
        <v>否</v>
      </c>
    </row>
    <row r="28" ht="36" customHeight="1" spans="1:5">
      <c r="A28" s="148" t="s">
        <v>3186</v>
      </c>
      <c r="B28" s="154"/>
      <c r="C28" s="119"/>
      <c r="D28" s="155"/>
      <c r="E28" s="111" t="str">
        <f t="shared" si="0"/>
        <v>否</v>
      </c>
    </row>
    <row r="29" ht="36" customHeight="1" spans="1:5">
      <c r="A29" s="150" t="s">
        <v>3178</v>
      </c>
      <c r="B29" s="151"/>
      <c r="C29" s="151"/>
      <c r="D29" s="159"/>
      <c r="E29" s="111" t="str">
        <f t="shared" si="0"/>
        <v>否</v>
      </c>
    </row>
    <row r="30" ht="36" customHeight="1" spans="1:5">
      <c r="A30" s="150" t="s">
        <v>3179</v>
      </c>
      <c r="B30" s="151"/>
      <c r="C30" s="151"/>
      <c r="D30" s="159"/>
      <c r="E30" s="111" t="str">
        <f t="shared" si="0"/>
        <v>否</v>
      </c>
    </row>
    <row r="31" ht="36" customHeight="1" spans="1:5">
      <c r="A31" s="150" t="s">
        <v>3180</v>
      </c>
      <c r="B31" s="151"/>
      <c r="C31" s="151"/>
      <c r="D31" s="159"/>
      <c r="E31" s="111" t="str">
        <f t="shared" si="0"/>
        <v>否</v>
      </c>
    </row>
    <row r="32" ht="36" customHeight="1" spans="1:5">
      <c r="A32" s="131" t="s">
        <v>3187</v>
      </c>
      <c r="B32" s="154"/>
      <c r="C32" s="154"/>
      <c r="D32" s="155"/>
      <c r="E32" s="111" t="str">
        <f t="shared" si="0"/>
        <v>否</v>
      </c>
    </row>
    <row r="33" ht="36" customHeight="1" spans="1:5">
      <c r="A33" s="150" t="s">
        <v>3188</v>
      </c>
      <c r="B33" s="151"/>
      <c r="C33" s="151"/>
      <c r="D33" s="159"/>
      <c r="E33" s="111" t="str">
        <f t="shared" si="0"/>
        <v>否</v>
      </c>
    </row>
    <row r="34" ht="36" customHeight="1" spans="1:5">
      <c r="A34" s="150" t="s">
        <v>3189</v>
      </c>
      <c r="B34" s="151"/>
      <c r="C34" s="151"/>
      <c r="D34" s="159"/>
      <c r="E34" s="111" t="str">
        <f t="shared" si="0"/>
        <v>否</v>
      </c>
    </row>
    <row r="35" ht="36" customHeight="1" spans="1:5">
      <c r="A35" s="150" t="s">
        <v>3190</v>
      </c>
      <c r="B35" s="151"/>
      <c r="C35" s="151"/>
      <c r="D35" s="159"/>
      <c r="E35" s="111" t="str">
        <f t="shared" si="0"/>
        <v>否</v>
      </c>
    </row>
    <row r="36" ht="36" customHeight="1" spans="1:5">
      <c r="A36" s="135" t="s">
        <v>3191</v>
      </c>
      <c r="B36" s="154"/>
      <c r="C36" s="154"/>
      <c r="D36" s="155"/>
      <c r="E36" s="111" t="str">
        <f t="shared" si="0"/>
        <v>否</v>
      </c>
    </row>
    <row r="37" ht="36" customHeight="1" spans="1:5">
      <c r="A37" s="135" t="s">
        <v>3192</v>
      </c>
      <c r="B37" s="154"/>
      <c r="C37" s="119"/>
      <c r="D37" s="155"/>
      <c r="E37" s="111" t="str">
        <f t="shared" si="0"/>
        <v>否</v>
      </c>
    </row>
    <row r="38" ht="36" customHeight="1" spans="1:5">
      <c r="A38" s="131" t="s">
        <v>3193</v>
      </c>
      <c r="B38" s="154"/>
      <c r="C38" s="119"/>
      <c r="D38" s="155"/>
      <c r="E38" s="111"/>
    </row>
    <row r="39" ht="66" customHeight="1" spans="1:5">
      <c r="A39" s="136" t="s">
        <v>3211</v>
      </c>
      <c r="B39" s="137"/>
      <c r="C39" s="137"/>
      <c r="D39" s="138"/>
      <c r="E39" s="111" t="str">
        <f>IF(A39&lt;&gt;"",IF(SUM(B39:C39)&lt;&gt;0,"是","否"),"是")</f>
        <v>否</v>
      </c>
    </row>
    <row r="40" spans="2:3">
      <c r="B40" s="160"/>
      <c r="C40" s="160"/>
    </row>
    <row r="41" spans="2:3">
      <c r="B41" s="160"/>
      <c r="C41" s="160"/>
    </row>
    <row r="42" spans="2:3">
      <c r="B42" s="160"/>
      <c r="C42" s="160"/>
    </row>
    <row r="43" spans="2:3">
      <c r="B43" s="160"/>
      <c r="C43" s="160"/>
    </row>
  </sheetData>
  <autoFilter xmlns:etc="http://www.wps.cn/officeDocument/2017/etCustomData" ref="A3:E39" etc:filterBottomFollowUsedRange="0">
    <filterColumn colId="4">
      <customFilters>
        <customFilter operator="equal" val="是"/>
      </customFilters>
    </filterColumn>
    <extLst/>
  </autoFilter>
  <mergeCells count="2">
    <mergeCell ref="A1:D1"/>
    <mergeCell ref="A39:D39"/>
  </mergeCells>
  <conditionalFormatting sqref="E28:E32">
    <cfRule type="cellIs" dxfId="5" priority="1" stopIfTrue="1" operator="lessThan">
      <formula>0</formula>
    </cfRule>
  </conditionalFormatting>
  <printOptions horizontalCentered="1"/>
  <pageMargins left="0.472222222222222" right="0.393055555555556" top="0.747916666666667" bottom="0.747916666666667" header="0.314583333333333" footer="0.314583333333333"/>
  <pageSetup paperSize="9" scale="75" orientation="portrait" horizontalDpi="600"/>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F27"/>
  <sheetViews>
    <sheetView showGridLines="0" showZeros="0" view="pageBreakPreview" zoomScaleNormal="100" workbookViewId="0">
      <selection activeCell="I12" sqref="I12"/>
    </sheetView>
  </sheetViews>
  <sheetFormatPr defaultColWidth="9" defaultRowHeight="15" outlineLevelCol="5"/>
  <cols>
    <col min="1" max="1" width="50.7545454545455" style="102" customWidth="1"/>
    <col min="2" max="3" width="20.6363636363636" style="103" customWidth="1"/>
    <col min="4" max="4" width="20.6363636363636" style="102" customWidth="1"/>
    <col min="5" max="5" width="5.13636363636364" style="102" hidden="1" customWidth="1"/>
    <col min="6" max="7" width="12.6363636363636" style="102"/>
    <col min="8" max="246" width="9" style="102"/>
    <col min="247" max="247" width="41.6363636363636" style="102" customWidth="1"/>
    <col min="248" max="249" width="14.5" style="102" customWidth="1"/>
    <col min="250" max="250" width="13.8818181818182" style="102" customWidth="1"/>
    <col min="251" max="253" width="9" style="102"/>
    <col min="254" max="255" width="10.5" style="102" customWidth="1"/>
    <col min="256" max="502" width="9" style="102"/>
    <col min="503" max="503" width="41.6363636363636" style="102" customWidth="1"/>
    <col min="504" max="505" width="14.5" style="102" customWidth="1"/>
    <col min="506" max="506" width="13.8818181818182" style="102" customWidth="1"/>
    <col min="507" max="509" width="9" style="102"/>
    <col min="510" max="511" width="10.5" style="102" customWidth="1"/>
    <col min="512" max="758" width="9" style="102"/>
    <col min="759" max="759" width="41.6363636363636" style="102" customWidth="1"/>
    <col min="760" max="761" width="14.5" style="102" customWidth="1"/>
    <col min="762" max="762" width="13.8818181818182" style="102" customWidth="1"/>
    <col min="763" max="765" width="9" style="102"/>
    <col min="766" max="767" width="10.5" style="102" customWidth="1"/>
    <col min="768" max="1014" width="9" style="102"/>
    <col min="1015" max="1015" width="41.6363636363636" style="102" customWidth="1"/>
    <col min="1016" max="1017" width="14.5" style="102" customWidth="1"/>
    <col min="1018" max="1018" width="13.8818181818182" style="102" customWidth="1"/>
    <col min="1019" max="1021" width="9" style="102"/>
    <col min="1022" max="1023" width="10.5" style="102" customWidth="1"/>
    <col min="1024" max="1270" width="9" style="102"/>
    <col min="1271" max="1271" width="41.6363636363636" style="102" customWidth="1"/>
    <col min="1272" max="1273" width="14.5" style="102" customWidth="1"/>
    <col min="1274" max="1274" width="13.8818181818182" style="102" customWidth="1"/>
    <col min="1275" max="1277" width="9" style="102"/>
    <col min="1278" max="1279" width="10.5" style="102" customWidth="1"/>
    <col min="1280" max="1526" width="9" style="102"/>
    <col min="1527" max="1527" width="41.6363636363636" style="102" customWidth="1"/>
    <col min="1528" max="1529" width="14.5" style="102" customWidth="1"/>
    <col min="1530" max="1530" width="13.8818181818182" style="102" customWidth="1"/>
    <col min="1531" max="1533" width="9" style="102"/>
    <col min="1534" max="1535" width="10.5" style="102" customWidth="1"/>
    <col min="1536" max="1782" width="9" style="102"/>
    <col min="1783" max="1783" width="41.6363636363636" style="102" customWidth="1"/>
    <col min="1784" max="1785" width="14.5" style="102" customWidth="1"/>
    <col min="1786" max="1786" width="13.8818181818182" style="102" customWidth="1"/>
    <col min="1787" max="1789" width="9" style="102"/>
    <col min="1790" max="1791" width="10.5" style="102" customWidth="1"/>
    <col min="1792" max="2038" width="9" style="102"/>
    <col min="2039" max="2039" width="41.6363636363636" style="102" customWidth="1"/>
    <col min="2040" max="2041" width="14.5" style="102" customWidth="1"/>
    <col min="2042" max="2042" width="13.8818181818182" style="102" customWidth="1"/>
    <col min="2043" max="2045" width="9" style="102"/>
    <col min="2046" max="2047" width="10.5" style="102" customWidth="1"/>
    <col min="2048" max="2294" width="9" style="102"/>
    <col min="2295" max="2295" width="41.6363636363636" style="102" customWidth="1"/>
    <col min="2296" max="2297" width="14.5" style="102" customWidth="1"/>
    <col min="2298" max="2298" width="13.8818181818182" style="102" customWidth="1"/>
    <col min="2299" max="2301" width="9" style="102"/>
    <col min="2302" max="2303" width="10.5" style="102" customWidth="1"/>
    <col min="2304" max="2550" width="9" style="102"/>
    <col min="2551" max="2551" width="41.6363636363636" style="102" customWidth="1"/>
    <col min="2552" max="2553" width="14.5" style="102" customWidth="1"/>
    <col min="2554" max="2554" width="13.8818181818182" style="102" customWidth="1"/>
    <col min="2555" max="2557" width="9" style="102"/>
    <col min="2558" max="2559" width="10.5" style="102" customWidth="1"/>
    <col min="2560" max="2806" width="9" style="102"/>
    <col min="2807" max="2807" width="41.6363636363636" style="102" customWidth="1"/>
    <col min="2808" max="2809" width="14.5" style="102" customWidth="1"/>
    <col min="2810" max="2810" width="13.8818181818182" style="102" customWidth="1"/>
    <col min="2811" max="2813" width="9" style="102"/>
    <col min="2814" max="2815" width="10.5" style="102" customWidth="1"/>
    <col min="2816" max="3062" width="9" style="102"/>
    <col min="3063" max="3063" width="41.6363636363636" style="102" customWidth="1"/>
    <col min="3064" max="3065" width="14.5" style="102" customWidth="1"/>
    <col min="3066" max="3066" width="13.8818181818182" style="102" customWidth="1"/>
    <col min="3067" max="3069" width="9" style="102"/>
    <col min="3070" max="3071" width="10.5" style="102" customWidth="1"/>
    <col min="3072" max="3318" width="9" style="102"/>
    <col min="3319" max="3319" width="41.6363636363636" style="102" customWidth="1"/>
    <col min="3320" max="3321" width="14.5" style="102" customWidth="1"/>
    <col min="3322" max="3322" width="13.8818181818182" style="102" customWidth="1"/>
    <col min="3323" max="3325" width="9" style="102"/>
    <col min="3326" max="3327" width="10.5" style="102" customWidth="1"/>
    <col min="3328" max="3574" width="9" style="102"/>
    <col min="3575" max="3575" width="41.6363636363636" style="102" customWidth="1"/>
    <col min="3576" max="3577" width="14.5" style="102" customWidth="1"/>
    <col min="3578" max="3578" width="13.8818181818182" style="102" customWidth="1"/>
    <col min="3579" max="3581" width="9" style="102"/>
    <col min="3582" max="3583" width="10.5" style="102" customWidth="1"/>
    <col min="3584" max="3830" width="9" style="102"/>
    <col min="3831" max="3831" width="41.6363636363636" style="102" customWidth="1"/>
    <col min="3832" max="3833" width="14.5" style="102" customWidth="1"/>
    <col min="3834" max="3834" width="13.8818181818182" style="102" customWidth="1"/>
    <col min="3835" max="3837" width="9" style="102"/>
    <col min="3838" max="3839" width="10.5" style="102" customWidth="1"/>
    <col min="3840" max="4086" width="9" style="102"/>
    <col min="4087" max="4087" width="41.6363636363636" style="102" customWidth="1"/>
    <col min="4088" max="4089" width="14.5" style="102" customWidth="1"/>
    <col min="4090" max="4090" width="13.8818181818182" style="102" customWidth="1"/>
    <col min="4091" max="4093" width="9" style="102"/>
    <col min="4094" max="4095" width="10.5" style="102" customWidth="1"/>
    <col min="4096" max="4342" width="9" style="102"/>
    <col min="4343" max="4343" width="41.6363636363636" style="102" customWidth="1"/>
    <col min="4344" max="4345" width="14.5" style="102" customWidth="1"/>
    <col min="4346" max="4346" width="13.8818181818182" style="102" customWidth="1"/>
    <col min="4347" max="4349" width="9" style="102"/>
    <col min="4350" max="4351" width="10.5" style="102" customWidth="1"/>
    <col min="4352" max="4598" width="9" style="102"/>
    <col min="4599" max="4599" width="41.6363636363636" style="102" customWidth="1"/>
    <col min="4600" max="4601" width="14.5" style="102" customWidth="1"/>
    <col min="4602" max="4602" width="13.8818181818182" style="102" customWidth="1"/>
    <col min="4603" max="4605" width="9" style="102"/>
    <col min="4606" max="4607" width="10.5" style="102" customWidth="1"/>
    <col min="4608" max="4854" width="9" style="102"/>
    <col min="4855" max="4855" width="41.6363636363636" style="102" customWidth="1"/>
    <col min="4856" max="4857" width="14.5" style="102" customWidth="1"/>
    <col min="4858" max="4858" width="13.8818181818182" style="102" customWidth="1"/>
    <col min="4859" max="4861" width="9" style="102"/>
    <col min="4862" max="4863" width="10.5" style="102" customWidth="1"/>
    <col min="4864" max="5110" width="9" style="102"/>
    <col min="5111" max="5111" width="41.6363636363636" style="102" customWidth="1"/>
    <col min="5112" max="5113" width="14.5" style="102" customWidth="1"/>
    <col min="5114" max="5114" width="13.8818181818182" style="102" customWidth="1"/>
    <col min="5115" max="5117" width="9" style="102"/>
    <col min="5118" max="5119" width="10.5" style="102" customWidth="1"/>
    <col min="5120" max="5366" width="9" style="102"/>
    <col min="5367" max="5367" width="41.6363636363636" style="102" customWidth="1"/>
    <col min="5368" max="5369" width="14.5" style="102" customWidth="1"/>
    <col min="5370" max="5370" width="13.8818181818182" style="102" customWidth="1"/>
    <col min="5371" max="5373" width="9" style="102"/>
    <col min="5374" max="5375" width="10.5" style="102" customWidth="1"/>
    <col min="5376" max="5622" width="9" style="102"/>
    <col min="5623" max="5623" width="41.6363636363636" style="102" customWidth="1"/>
    <col min="5624" max="5625" width="14.5" style="102" customWidth="1"/>
    <col min="5626" max="5626" width="13.8818181818182" style="102" customWidth="1"/>
    <col min="5627" max="5629" width="9" style="102"/>
    <col min="5630" max="5631" width="10.5" style="102" customWidth="1"/>
    <col min="5632" max="5878" width="9" style="102"/>
    <col min="5879" max="5879" width="41.6363636363636" style="102" customWidth="1"/>
    <col min="5880" max="5881" width="14.5" style="102" customWidth="1"/>
    <col min="5882" max="5882" width="13.8818181818182" style="102" customWidth="1"/>
    <col min="5883" max="5885" width="9" style="102"/>
    <col min="5886" max="5887" width="10.5" style="102" customWidth="1"/>
    <col min="5888" max="6134" width="9" style="102"/>
    <col min="6135" max="6135" width="41.6363636363636" style="102" customWidth="1"/>
    <col min="6136" max="6137" width="14.5" style="102" customWidth="1"/>
    <col min="6138" max="6138" width="13.8818181818182" style="102" customWidth="1"/>
    <col min="6139" max="6141" width="9" style="102"/>
    <col min="6142" max="6143" width="10.5" style="102" customWidth="1"/>
    <col min="6144" max="6390" width="9" style="102"/>
    <col min="6391" max="6391" width="41.6363636363636" style="102" customWidth="1"/>
    <col min="6392" max="6393" width="14.5" style="102" customWidth="1"/>
    <col min="6394" max="6394" width="13.8818181818182" style="102" customWidth="1"/>
    <col min="6395" max="6397" width="9" style="102"/>
    <col min="6398" max="6399" width="10.5" style="102" customWidth="1"/>
    <col min="6400" max="6646" width="9" style="102"/>
    <col min="6647" max="6647" width="41.6363636363636" style="102" customWidth="1"/>
    <col min="6648" max="6649" width="14.5" style="102" customWidth="1"/>
    <col min="6650" max="6650" width="13.8818181818182" style="102" customWidth="1"/>
    <col min="6651" max="6653" width="9" style="102"/>
    <col min="6654" max="6655" width="10.5" style="102" customWidth="1"/>
    <col min="6656" max="6902" width="9" style="102"/>
    <col min="6903" max="6903" width="41.6363636363636" style="102" customWidth="1"/>
    <col min="6904" max="6905" width="14.5" style="102" customWidth="1"/>
    <col min="6906" max="6906" width="13.8818181818182" style="102" customWidth="1"/>
    <col min="6907" max="6909" width="9" style="102"/>
    <col min="6910" max="6911" width="10.5" style="102" customWidth="1"/>
    <col min="6912" max="7158" width="9" style="102"/>
    <col min="7159" max="7159" width="41.6363636363636" style="102" customWidth="1"/>
    <col min="7160" max="7161" width="14.5" style="102" customWidth="1"/>
    <col min="7162" max="7162" width="13.8818181818182" style="102" customWidth="1"/>
    <col min="7163" max="7165" width="9" style="102"/>
    <col min="7166" max="7167" width="10.5" style="102" customWidth="1"/>
    <col min="7168" max="7414" width="9" style="102"/>
    <col min="7415" max="7415" width="41.6363636363636" style="102" customWidth="1"/>
    <col min="7416" max="7417" width="14.5" style="102" customWidth="1"/>
    <col min="7418" max="7418" width="13.8818181818182" style="102" customWidth="1"/>
    <col min="7419" max="7421" width="9" style="102"/>
    <col min="7422" max="7423" width="10.5" style="102" customWidth="1"/>
    <col min="7424" max="7670" width="9" style="102"/>
    <col min="7671" max="7671" width="41.6363636363636" style="102" customWidth="1"/>
    <col min="7672" max="7673" width="14.5" style="102" customWidth="1"/>
    <col min="7674" max="7674" width="13.8818181818182" style="102" customWidth="1"/>
    <col min="7675" max="7677" width="9" style="102"/>
    <col min="7678" max="7679" width="10.5" style="102" customWidth="1"/>
    <col min="7680" max="7926" width="9" style="102"/>
    <col min="7927" max="7927" width="41.6363636363636" style="102" customWidth="1"/>
    <col min="7928" max="7929" width="14.5" style="102" customWidth="1"/>
    <col min="7930" max="7930" width="13.8818181818182" style="102" customWidth="1"/>
    <col min="7931" max="7933" width="9" style="102"/>
    <col min="7934" max="7935" width="10.5" style="102" customWidth="1"/>
    <col min="7936" max="8182" width="9" style="102"/>
    <col min="8183" max="8183" width="41.6363636363636" style="102" customWidth="1"/>
    <col min="8184" max="8185" width="14.5" style="102" customWidth="1"/>
    <col min="8186" max="8186" width="13.8818181818182" style="102" customWidth="1"/>
    <col min="8187" max="8189" width="9" style="102"/>
    <col min="8190" max="8191" width="10.5" style="102" customWidth="1"/>
    <col min="8192" max="8438" width="9" style="102"/>
    <col min="8439" max="8439" width="41.6363636363636" style="102" customWidth="1"/>
    <col min="8440" max="8441" width="14.5" style="102" customWidth="1"/>
    <col min="8442" max="8442" width="13.8818181818182" style="102" customWidth="1"/>
    <col min="8443" max="8445" width="9" style="102"/>
    <col min="8446" max="8447" width="10.5" style="102" customWidth="1"/>
    <col min="8448" max="8694" width="9" style="102"/>
    <col min="8695" max="8695" width="41.6363636363636" style="102" customWidth="1"/>
    <col min="8696" max="8697" width="14.5" style="102" customWidth="1"/>
    <col min="8698" max="8698" width="13.8818181818182" style="102" customWidth="1"/>
    <col min="8699" max="8701" width="9" style="102"/>
    <col min="8702" max="8703" width="10.5" style="102" customWidth="1"/>
    <col min="8704" max="8950" width="9" style="102"/>
    <col min="8951" max="8951" width="41.6363636363636" style="102" customWidth="1"/>
    <col min="8952" max="8953" width="14.5" style="102" customWidth="1"/>
    <col min="8954" max="8954" width="13.8818181818182" style="102" customWidth="1"/>
    <col min="8955" max="8957" width="9" style="102"/>
    <col min="8958" max="8959" width="10.5" style="102" customWidth="1"/>
    <col min="8960" max="9206" width="9" style="102"/>
    <col min="9207" max="9207" width="41.6363636363636" style="102" customWidth="1"/>
    <col min="9208" max="9209" width="14.5" style="102" customWidth="1"/>
    <col min="9210" max="9210" width="13.8818181818182" style="102" customWidth="1"/>
    <col min="9211" max="9213" width="9" style="102"/>
    <col min="9214" max="9215" width="10.5" style="102" customWidth="1"/>
    <col min="9216" max="9462" width="9" style="102"/>
    <col min="9463" max="9463" width="41.6363636363636" style="102" customWidth="1"/>
    <col min="9464" max="9465" width="14.5" style="102" customWidth="1"/>
    <col min="9466" max="9466" width="13.8818181818182" style="102" customWidth="1"/>
    <col min="9467" max="9469" width="9" style="102"/>
    <col min="9470" max="9471" width="10.5" style="102" customWidth="1"/>
    <col min="9472" max="9718" width="9" style="102"/>
    <col min="9719" max="9719" width="41.6363636363636" style="102" customWidth="1"/>
    <col min="9720" max="9721" width="14.5" style="102" customWidth="1"/>
    <col min="9722" max="9722" width="13.8818181818182" style="102" customWidth="1"/>
    <col min="9723" max="9725" width="9" style="102"/>
    <col min="9726" max="9727" width="10.5" style="102" customWidth="1"/>
    <col min="9728" max="9974" width="9" style="102"/>
    <col min="9975" max="9975" width="41.6363636363636" style="102" customWidth="1"/>
    <col min="9976" max="9977" width="14.5" style="102" customWidth="1"/>
    <col min="9978" max="9978" width="13.8818181818182" style="102" customWidth="1"/>
    <col min="9979" max="9981" width="9" style="102"/>
    <col min="9982" max="9983" width="10.5" style="102" customWidth="1"/>
    <col min="9984" max="10230" width="9" style="102"/>
    <col min="10231" max="10231" width="41.6363636363636" style="102" customWidth="1"/>
    <col min="10232" max="10233" width="14.5" style="102" customWidth="1"/>
    <col min="10234" max="10234" width="13.8818181818182" style="102" customWidth="1"/>
    <col min="10235" max="10237" width="9" style="102"/>
    <col min="10238" max="10239" width="10.5" style="102" customWidth="1"/>
    <col min="10240" max="10486" width="9" style="102"/>
    <col min="10487" max="10487" width="41.6363636363636" style="102" customWidth="1"/>
    <col min="10488" max="10489" width="14.5" style="102" customWidth="1"/>
    <col min="10490" max="10490" width="13.8818181818182" style="102" customWidth="1"/>
    <col min="10491" max="10493" width="9" style="102"/>
    <col min="10494" max="10495" width="10.5" style="102" customWidth="1"/>
    <col min="10496" max="10742" width="9" style="102"/>
    <col min="10743" max="10743" width="41.6363636363636" style="102" customWidth="1"/>
    <col min="10744" max="10745" width="14.5" style="102" customWidth="1"/>
    <col min="10746" max="10746" width="13.8818181818182" style="102" customWidth="1"/>
    <col min="10747" max="10749" width="9" style="102"/>
    <col min="10750" max="10751" width="10.5" style="102" customWidth="1"/>
    <col min="10752" max="10998" width="9" style="102"/>
    <col min="10999" max="10999" width="41.6363636363636" style="102" customWidth="1"/>
    <col min="11000" max="11001" width="14.5" style="102" customWidth="1"/>
    <col min="11002" max="11002" width="13.8818181818182" style="102" customWidth="1"/>
    <col min="11003" max="11005" width="9" style="102"/>
    <col min="11006" max="11007" width="10.5" style="102" customWidth="1"/>
    <col min="11008" max="11254" width="9" style="102"/>
    <col min="11255" max="11255" width="41.6363636363636" style="102" customWidth="1"/>
    <col min="11256" max="11257" width="14.5" style="102" customWidth="1"/>
    <col min="11258" max="11258" width="13.8818181818182" style="102" customWidth="1"/>
    <col min="11259" max="11261" width="9" style="102"/>
    <col min="11262" max="11263" width="10.5" style="102" customWidth="1"/>
    <col min="11264" max="11510" width="9" style="102"/>
    <col min="11511" max="11511" width="41.6363636363636" style="102" customWidth="1"/>
    <col min="11512" max="11513" width="14.5" style="102" customWidth="1"/>
    <col min="11514" max="11514" width="13.8818181818182" style="102" customWidth="1"/>
    <col min="11515" max="11517" width="9" style="102"/>
    <col min="11518" max="11519" width="10.5" style="102" customWidth="1"/>
    <col min="11520" max="11766" width="9" style="102"/>
    <col min="11767" max="11767" width="41.6363636363636" style="102" customWidth="1"/>
    <col min="11768" max="11769" width="14.5" style="102" customWidth="1"/>
    <col min="11770" max="11770" width="13.8818181818182" style="102" customWidth="1"/>
    <col min="11771" max="11773" width="9" style="102"/>
    <col min="11774" max="11775" width="10.5" style="102" customWidth="1"/>
    <col min="11776" max="12022" width="9" style="102"/>
    <col min="12023" max="12023" width="41.6363636363636" style="102" customWidth="1"/>
    <col min="12024" max="12025" width="14.5" style="102" customWidth="1"/>
    <col min="12026" max="12026" width="13.8818181818182" style="102" customWidth="1"/>
    <col min="12027" max="12029" width="9" style="102"/>
    <col min="12030" max="12031" width="10.5" style="102" customWidth="1"/>
    <col min="12032" max="12278" width="9" style="102"/>
    <col min="12279" max="12279" width="41.6363636363636" style="102" customWidth="1"/>
    <col min="12280" max="12281" width="14.5" style="102" customWidth="1"/>
    <col min="12282" max="12282" width="13.8818181818182" style="102" customWidth="1"/>
    <col min="12283" max="12285" width="9" style="102"/>
    <col min="12286" max="12287" width="10.5" style="102" customWidth="1"/>
    <col min="12288" max="12534" width="9" style="102"/>
    <col min="12535" max="12535" width="41.6363636363636" style="102" customWidth="1"/>
    <col min="12536" max="12537" width="14.5" style="102" customWidth="1"/>
    <col min="12538" max="12538" width="13.8818181818182" style="102" customWidth="1"/>
    <col min="12539" max="12541" width="9" style="102"/>
    <col min="12542" max="12543" width="10.5" style="102" customWidth="1"/>
    <col min="12544" max="12790" width="9" style="102"/>
    <col min="12791" max="12791" width="41.6363636363636" style="102" customWidth="1"/>
    <col min="12792" max="12793" width="14.5" style="102" customWidth="1"/>
    <col min="12794" max="12794" width="13.8818181818182" style="102" customWidth="1"/>
    <col min="12795" max="12797" width="9" style="102"/>
    <col min="12798" max="12799" width="10.5" style="102" customWidth="1"/>
    <col min="12800" max="13046" width="9" style="102"/>
    <col min="13047" max="13047" width="41.6363636363636" style="102" customWidth="1"/>
    <col min="13048" max="13049" width="14.5" style="102" customWidth="1"/>
    <col min="13050" max="13050" width="13.8818181818182" style="102" customWidth="1"/>
    <col min="13051" max="13053" width="9" style="102"/>
    <col min="13054" max="13055" width="10.5" style="102" customWidth="1"/>
    <col min="13056" max="13302" width="9" style="102"/>
    <col min="13303" max="13303" width="41.6363636363636" style="102" customWidth="1"/>
    <col min="13304" max="13305" width="14.5" style="102" customWidth="1"/>
    <col min="13306" max="13306" width="13.8818181818182" style="102" customWidth="1"/>
    <col min="13307" max="13309" width="9" style="102"/>
    <col min="13310" max="13311" width="10.5" style="102" customWidth="1"/>
    <col min="13312" max="13558" width="9" style="102"/>
    <col min="13559" max="13559" width="41.6363636363636" style="102" customWidth="1"/>
    <col min="13560" max="13561" width="14.5" style="102" customWidth="1"/>
    <col min="13562" max="13562" width="13.8818181818182" style="102" customWidth="1"/>
    <col min="13563" max="13565" width="9" style="102"/>
    <col min="13566" max="13567" width="10.5" style="102" customWidth="1"/>
    <col min="13568" max="13814" width="9" style="102"/>
    <col min="13815" max="13815" width="41.6363636363636" style="102" customWidth="1"/>
    <col min="13816" max="13817" width="14.5" style="102" customWidth="1"/>
    <col min="13818" max="13818" width="13.8818181818182" style="102" customWidth="1"/>
    <col min="13819" max="13821" width="9" style="102"/>
    <col min="13822" max="13823" width="10.5" style="102" customWidth="1"/>
    <col min="13824" max="14070" width="9" style="102"/>
    <col min="14071" max="14071" width="41.6363636363636" style="102" customWidth="1"/>
    <col min="14072" max="14073" width="14.5" style="102" customWidth="1"/>
    <col min="14074" max="14074" width="13.8818181818182" style="102" customWidth="1"/>
    <col min="14075" max="14077" width="9" style="102"/>
    <col min="14078" max="14079" width="10.5" style="102" customWidth="1"/>
    <col min="14080" max="14326" width="9" style="102"/>
    <col min="14327" max="14327" width="41.6363636363636" style="102" customWidth="1"/>
    <col min="14328" max="14329" width="14.5" style="102" customWidth="1"/>
    <col min="14330" max="14330" width="13.8818181818182" style="102" customWidth="1"/>
    <col min="14331" max="14333" width="9" style="102"/>
    <col min="14334" max="14335" width="10.5" style="102" customWidth="1"/>
    <col min="14336" max="14582" width="9" style="102"/>
    <col min="14583" max="14583" width="41.6363636363636" style="102" customWidth="1"/>
    <col min="14584" max="14585" width="14.5" style="102" customWidth="1"/>
    <col min="14586" max="14586" width="13.8818181818182" style="102" customWidth="1"/>
    <col min="14587" max="14589" width="9" style="102"/>
    <col min="14590" max="14591" width="10.5" style="102" customWidth="1"/>
    <col min="14592" max="14838" width="9" style="102"/>
    <col min="14839" max="14839" width="41.6363636363636" style="102" customWidth="1"/>
    <col min="14840" max="14841" width="14.5" style="102" customWidth="1"/>
    <col min="14842" max="14842" width="13.8818181818182" style="102" customWidth="1"/>
    <col min="14843" max="14845" width="9" style="102"/>
    <col min="14846" max="14847" width="10.5" style="102" customWidth="1"/>
    <col min="14848" max="15094" width="9" style="102"/>
    <col min="15095" max="15095" width="41.6363636363636" style="102" customWidth="1"/>
    <col min="15096" max="15097" width="14.5" style="102" customWidth="1"/>
    <col min="15098" max="15098" width="13.8818181818182" style="102" customWidth="1"/>
    <col min="15099" max="15101" width="9" style="102"/>
    <col min="15102" max="15103" width="10.5" style="102" customWidth="1"/>
    <col min="15104" max="15350" width="9" style="102"/>
    <col min="15351" max="15351" width="41.6363636363636" style="102" customWidth="1"/>
    <col min="15352" max="15353" width="14.5" style="102" customWidth="1"/>
    <col min="15354" max="15354" width="13.8818181818182" style="102" customWidth="1"/>
    <col min="15355" max="15357" width="9" style="102"/>
    <col min="15358" max="15359" width="10.5" style="102" customWidth="1"/>
    <col min="15360" max="15606" width="9" style="102"/>
    <col min="15607" max="15607" width="41.6363636363636" style="102" customWidth="1"/>
    <col min="15608" max="15609" width="14.5" style="102" customWidth="1"/>
    <col min="15610" max="15610" width="13.8818181818182" style="102" customWidth="1"/>
    <col min="15611" max="15613" width="9" style="102"/>
    <col min="15614" max="15615" width="10.5" style="102" customWidth="1"/>
    <col min="15616" max="15862" width="9" style="102"/>
    <col min="15863" max="15863" width="41.6363636363636" style="102" customWidth="1"/>
    <col min="15864" max="15865" width="14.5" style="102" customWidth="1"/>
    <col min="15866" max="15866" width="13.8818181818182" style="102" customWidth="1"/>
    <col min="15867" max="15869" width="9" style="102"/>
    <col min="15870" max="15871" width="10.5" style="102" customWidth="1"/>
    <col min="15872" max="16118" width="9" style="102"/>
    <col min="16119" max="16119" width="41.6363636363636" style="102" customWidth="1"/>
    <col min="16120" max="16121" width="14.5" style="102" customWidth="1"/>
    <col min="16122" max="16122" width="13.8818181818182" style="102" customWidth="1"/>
    <col min="16123" max="16125" width="9" style="102"/>
    <col min="16126" max="16127" width="10.5" style="102" customWidth="1"/>
    <col min="16128" max="16384" width="9" style="102"/>
  </cols>
  <sheetData>
    <row r="1" ht="45" customHeight="1" spans="1:4">
      <c r="A1" s="95" t="s">
        <v>3212</v>
      </c>
      <c r="B1" s="104"/>
      <c r="C1" s="104"/>
      <c r="D1" s="95"/>
    </row>
    <row r="2" ht="20.1" customHeight="1" spans="1:4">
      <c r="A2" s="105"/>
      <c r="B2" s="106"/>
      <c r="C2" s="107"/>
      <c r="D2" s="108" t="s">
        <v>3090</v>
      </c>
    </row>
    <row r="3" ht="45" customHeight="1" spans="1:5">
      <c r="A3" s="109" t="s">
        <v>2509</v>
      </c>
      <c r="B3" s="110" t="s">
        <v>51</v>
      </c>
      <c r="C3" s="110" t="s">
        <v>52</v>
      </c>
      <c r="D3" s="110" t="s">
        <v>53</v>
      </c>
      <c r="E3" s="111" t="s">
        <v>2512</v>
      </c>
    </row>
    <row r="4" ht="36" customHeight="1" spans="1:5">
      <c r="A4" s="112" t="s">
        <v>3196</v>
      </c>
      <c r="B4" s="113" t="s">
        <v>3170</v>
      </c>
      <c r="C4" s="113" t="s">
        <v>3170</v>
      </c>
      <c r="D4" s="113" t="s">
        <v>3170</v>
      </c>
      <c r="E4" s="111" t="str">
        <f t="shared" ref="E4:E22" si="0">IF(A4&lt;&gt;"",IF(SUM(B4:C4)&lt;&gt;0,"是","否"),"是")</f>
        <v>否</v>
      </c>
    </row>
    <row r="5" ht="36" customHeight="1" spans="1:5">
      <c r="A5" s="114" t="s">
        <v>3197</v>
      </c>
      <c r="B5" s="115"/>
      <c r="C5" s="116"/>
      <c r="D5" s="117"/>
      <c r="E5" s="111" t="str">
        <f t="shared" si="0"/>
        <v>否</v>
      </c>
    </row>
    <row r="6" ht="36" customHeight="1" spans="1:5">
      <c r="A6" s="112" t="s">
        <v>3198</v>
      </c>
      <c r="B6" s="118"/>
      <c r="C6" s="119"/>
      <c r="D6" s="120"/>
      <c r="E6" s="111" t="str">
        <f t="shared" si="0"/>
        <v>否</v>
      </c>
    </row>
    <row r="7" ht="36" customHeight="1" spans="1:5">
      <c r="A7" s="114" t="s">
        <v>3197</v>
      </c>
      <c r="B7" s="115"/>
      <c r="C7" s="121"/>
      <c r="D7" s="117"/>
      <c r="E7" s="111" t="str">
        <f t="shared" si="0"/>
        <v>否</v>
      </c>
    </row>
    <row r="8" ht="36" hidden="1" customHeight="1" spans="1:6">
      <c r="A8" s="112" t="s">
        <v>3199</v>
      </c>
      <c r="B8" s="118"/>
      <c r="C8" s="122"/>
      <c r="D8" s="123" t="str">
        <f>IF(B8&gt;0,C8/B8-1,IF(B8&lt;0,-(C8/B8-1),""))</f>
        <v/>
      </c>
      <c r="E8" s="111" t="str">
        <f t="shared" si="0"/>
        <v>否</v>
      </c>
      <c r="F8" s="102" t="s">
        <v>3213</v>
      </c>
    </row>
    <row r="9" ht="36" hidden="1" customHeight="1" spans="1:5">
      <c r="A9" s="114" t="s">
        <v>3197</v>
      </c>
      <c r="B9" s="115"/>
      <c r="C9" s="124"/>
      <c r="D9" s="125" t="str">
        <f>IF(B9&gt;0,C9/B9-1,IF(B9&lt;0,-(C9/B9-1),""))</f>
        <v/>
      </c>
      <c r="E9" s="111" t="str">
        <f t="shared" si="0"/>
        <v>否</v>
      </c>
    </row>
    <row r="10" ht="36" customHeight="1" spans="1:5">
      <c r="A10" s="112" t="s">
        <v>3200</v>
      </c>
      <c r="B10" s="118"/>
      <c r="C10" s="119"/>
      <c r="D10" s="120"/>
      <c r="E10" s="111" t="str">
        <f t="shared" si="0"/>
        <v>否</v>
      </c>
    </row>
    <row r="11" ht="36" customHeight="1" spans="1:5">
      <c r="A11" s="114" t="s">
        <v>3197</v>
      </c>
      <c r="B11" s="115"/>
      <c r="C11" s="121"/>
      <c r="D11" s="117"/>
      <c r="E11" s="111" t="str">
        <f t="shared" si="0"/>
        <v>否</v>
      </c>
    </row>
    <row r="12" ht="36" customHeight="1" spans="1:5">
      <c r="A12" s="112" t="s">
        <v>3201</v>
      </c>
      <c r="B12" s="118"/>
      <c r="C12" s="119"/>
      <c r="D12" s="120"/>
      <c r="E12" s="111" t="str">
        <f t="shared" si="0"/>
        <v>否</v>
      </c>
    </row>
    <row r="13" ht="36" customHeight="1" spans="1:5">
      <c r="A13" s="114" t="s">
        <v>3197</v>
      </c>
      <c r="B13" s="115"/>
      <c r="C13" s="121"/>
      <c r="D13" s="117"/>
      <c r="E13" s="111" t="str">
        <f t="shared" si="0"/>
        <v>否</v>
      </c>
    </row>
    <row r="14" s="101" customFormat="1" ht="36" hidden="1" customHeight="1" spans="1:5">
      <c r="A14" s="112" t="s">
        <v>3202</v>
      </c>
      <c r="B14" s="126"/>
      <c r="C14" s="122"/>
      <c r="D14" s="123" t="str">
        <f>IF(B14&gt;0,C14/B14-1,IF(B14&lt;0,-(C14/B14-1),""))</f>
        <v/>
      </c>
      <c r="E14" s="111" t="str">
        <f t="shared" si="0"/>
        <v>否</v>
      </c>
    </row>
    <row r="15" ht="36" hidden="1" customHeight="1" spans="1:5">
      <c r="A15" s="114" t="s">
        <v>3197</v>
      </c>
      <c r="B15" s="127"/>
      <c r="C15" s="124"/>
      <c r="D15" s="125" t="str">
        <f>IF(B15&gt;0,C15/B15-1,IF(B15&lt;0,-(C15/B15-1),""))</f>
        <v/>
      </c>
      <c r="E15" s="111" t="str">
        <f t="shared" si="0"/>
        <v>否</v>
      </c>
    </row>
    <row r="16" ht="36" customHeight="1" spans="1:5">
      <c r="A16" s="112" t="s">
        <v>3203</v>
      </c>
      <c r="B16" s="128"/>
      <c r="C16" s="119"/>
      <c r="D16" s="120"/>
      <c r="E16" s="111" t="str">
        <f t="shared" si="0"/>
        <v>否</v>
      </c>
    </row>
    <row r="17" ht="36" customHeight="1" spans="1:5">
      <c r="A17" s="114" t="s">
        <v>3197</v>
      </c>
      <c r="B17" s="129"/>
      <c r="C17" s="130"/>
      <c r="D17" s="117"/>
      <c r="E17" s="111" t="str">
        <f t="shared" si="0"/>
        <v>否</v>
      </c>
    </row>
    <row r="18" ht="36" customHeight="1" spans="1:5">
      <c r="A18" s="131" t="s">
        <v>3204</v>
      </c>
      <c r="B18" s="128"/>
      <c r="C18" s="128"/>
      <c r="D18" s="132"/>
      <c r="E18" s="111" t="str">
        <f t="shared" si="0"/>
        <v>否</v>
      </c>
    </row>
    <row r="19" ht="36" customHeight="1" spans="1:5">
      <c r="A19" s="114" t="s">
        <v>3205</v>
      </c>
      <c r="B19" s="129"/>
      <c r="C19" s="129"/>
      <c r="D19" s="133"/>
      <c r="E19" s="111" t="str">
        <f t="shared" si="0"/>
        <v>否</v>
      </c>
    </row>
    <row r="20" ht="36" customHeight="1" spans="1:5">
      <c r="A20" s="112" t="s">
        <v>3206</v>
      </c>
      <c r="B20" s="128"/>
      <c r="C20" s="134"/>
      <c r="D20" s="120"/>
      <c r="E20" s="111" t="str">
        <f t="shared" si="0"/>
        <v>否</v>
      </c>
    </row>
    <row r="21" ht="36" customHeight="1" spans="1:5">
      <c r="A21" s="135" t="s">
        <v>3207</v>
      </c>
      <c r="B21" s="128"/>
      <c r="C21" s="134"/>
      <c r="D21" s="120"/>
      <c r="E21" s="111" t="str">
        <f t="shared" si="0"/>
        <v>否</v>
      </c>
    </row>
    <row r="22" ht="36" customHeight="1" spans="1:5">
      <c r="A22" s="131" t="s">
        <v>3208</v>
      </c>
      <c r="B22" s="128"/>
      <c r="C22" s="134"/>
      <c r="D22" s="120"/>
      <c r="E22" s="111"/>
    </row>
    <row r="23" ht="55" customHeight="1" spans="1:5">
      <c r="A23" s="136" t="s">
        <v>3214</v>
      </c>
      <c r="B23" s="137"/>
      <c r="C23" s="137"/>
      <c r="D23" s="138"/>
      <c r="E23" s="111" t="str">
        <f>IF(A23&lt;&gt;"",IF(SUM(B23:C23)&lt;&gt;0,"是","否"),"是")</f>
        <v>否</v>
      </c>
    </row>
    <row r="24" spans="2:3">
      <c r="B24" s="139"/>
      <c r="C24" s="139"/>
    </row>
    <row r="25" spans="2:3">
      <c r="B25" s="139"/>
      <c r="C25" s="139"/>
    </row>
    <row r="26" spans="2:3">
      <c r="B26" s="139"/>
      <c r="C26" s="139"/>
    </row>
    <row r="27" spans="2:3">
      <c r="B27" s="139"/>
      <c r="C27" s="139"/>
    </row>
  </sheetData>
  <autoFilter xmlns:etc="http://www.wps.cn/officeDocument/2017/etCustomData" ref="A3:F23" etc:filterBottomFollowUsedRange="0">
    <filterColumn colId="4">
      <customFilters>
        <customFilter operator="equal" val="是"/>
      </customFilters>
    </filterColumn>
    <extLst/>
  </autoFilter>
  <mergeCells count="2">
    <mergeCell ref="A1:D1"/>
    <mergeCell ref="A23:D23"/>
  </mergeCells>
  <conditionalFormatting sqref="D16">
    <cfRule type="cellIs" dxfId="5" priority="4" stopIfTrue="1" operator="lessThan">
      <formula>0</formula>
    </cfRule>
  </conditionalFormatting>
  <conditionalFormatting sqref="E16:F16">
    <cfRule type="cellIs" dxfId="5" priority="5" stopIfTrue="1" operator="lessThan">
      <formula>0</formula>
    </cfRule>
  </conditionalFormatting>
  <conditionalFormatting sqref="D21:D22">
    <cfRule type="cellIs" dxfId="3" priority="2" stopIfTrue="1" operator="lessThanOrEqual">
      <formula>-1</formula>
    </cfRule>
  </conditionalFormatting>
  <conditionalFormatting sqref="D5:D7 D10:D13 D16:D17 D20">
    <cfRule type="cellIs" dxfId="3" priority="3" stopIfTrue="1" operator="lessThanOrEqual">
      <formula>-1</formula>
    </cfRule>
  </conditionalFormatting>
  <conditionalFormatting sqref="B14:B22 C18:C19">
    <cfRule type="cellIs" dxfId="5" priority="1"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oddFooter>&amp;C&amp;16- &amp;P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G33"/>
  <sheetViews>
    <sheetView workbookViewId="0">
      <selection activeCell="C7" sqref="C7"/>
    </sheetView>
  </sheetViews>
  <sheetFormatPr defaultColWidth="10" defaultRowHeight="14" outlineLevelCol="6"/>
  <cols>
    <col min="1" max="1" width="24.6363636363636" style="53" customWidth="1"/>
    <col min="2" max="7" width="15.6363636363636" style="53" customWidth="1"/>
    <col min="8" max="8" width="9.76363636363636" style="53" customWidth="1"/>
    <col min="9" max="16384" width="10" style="53"/>
  </cols>
  <sheetData>
    <row r="1" s="53" customFormat="1" ht="30" customHeight="1" spans="1:1">
      <c r="A1" s="80"/>
    </row>
    <row r="2" s="53" customFormat="1" ht="28.6" customHeight="1" spans="1:7">
      <c r="A2" s="95" t="s">
        <v>36</v>
      </c>
      <c r="B2" s="95"/>
      <c r="C2" s="95"/>
      <c r="D2" s="95"/>
      <c r="E2" s="95"/>
      <c r="F2" s="95"/>
      <c r="G2" s="95"/>
    </row>
    <row r="3" s="53" customFormat="1" ht="23" customHeight="1" spans="1:7">
      <c r="A3" s="85"/>
      <c r="B3" s="85"/>
      <c r="F3" s="86" t="s">
        <v>3215</v>
      </c>
      <c r="G3" s="86"/>
    </row>
    <row r="4" s="53" customFormat="1" ht="30" customHeight="1" spans="1:7">
      <c r="A4" s="90" t="s">
        <v>3216</v>
      </c>
      <c r="B4" s="90" t="s">
        <v>3217</v>
      </c>
      <c r="C4" s="90"/>
      <c r="D4" s="90"/>
      <c r="E4" s="90" t="s">
        <v>3218</v>
      </c>
      <c r="F4" s="90"/>
      <c r="G4" s="90"/>
    </row>
    <row r="5" s="53" customFormat="1" ht="30" customHeight="1" spans="1:7">
      <c r="A5" s="90"/>
      <c r="B5" s="96"/>
      <c r="C5" s="90" t="s">
        <v>3219</v>
      </c>
      <c r="D5" s="90" t="s">
        <v>3220</v>
      </c>
      <c r="E5" s="96"/>
      <c r="F5" s="90" t="s">
        <v>3219</v>
      </c>
      <c r="G5" s="90" t="s">
        <v>3220</v>
      </c>
    </row>
    <row r="6" s="53" customFormat="1" ht="30" customHeight="1" spans="1:7">
      <c r="A6" s="90" t="s">
        <v>3221</v>
      </c>
      <c r="B6" s="90" t="s">
        <v>3222</v>
      </c>
      <c r="C6" s="90" t="s">
        <v>3223</v>
      </c>
      <c r="D6" s="90" t="s">
        <v>3224</v>
      </c>
      <c r="E6" s="90" t="s">
        <v>3225</v>
      </c>
      <c r="F6" s="90" t="s">
        <v>3226</v>
      </c>
      <c r="G6" s="90" t="s">
        <v>3227</v>
      </c>
    </row>
    <row r="7" s="53" customFormat="1" ht="30" customHeight="1" spans="1:7">
      <c r="A7" s="97" t="s">
        <v>3228</v>
      </c>
      <c r="B7" s="96"/>
      <c r="C7" s="98"/>
      <c r="D7" s="96"/>
      <c r="E7" s="96">
        <f>F7+G7</f>
        <v>107.065</v>
      </c>
      <c r="F7" s="96">
        <v>3.545</v>
      </c>
      <c r="G7" s="96">
        <v>103.52</v>
      </c>
    </row>
    <row r="8" s="53" customFormat="1" ht="30" customHeight="1" spans="1:7">
      <c r="A8" s="97"/>
      <c r="B8" s="96"/>
      <c r="C8" s="98"/>
      <c r="D8" s="96"/>
      <c r="E8" s="96"/>
      <c r="F8" s="96"/>
      <c r="G8" s="96"/>
    </row>
    <row r="9" s="53" customFormat="1" ht="30" customHeight="1" spans="1:7">
      <c r="A9" s="97"/>
      <c r="B9" s="96"/>
      <c r="C9" s="98"/>
      <c r="D9" s="96"/>
      <c r="E9" s="96"/>
      <c r="F9" s="96"/>
      <c r="G9" s="96"/>
    </row>
    <row r="10" s="53" customFormat="1" ht="30" customHeight="1" spans="1:7">
      <c r="A10" s="97"/>
      <c r="B10" s="96"/>
      <c r="C10" s="98"/>
      <c r="D10" s="96"/>
      <c r="E10" s="96"/>
      <c r="F10" s="96"/>
      <c r="G10" s="96"/>
    </row>
    <row r="11" s="53" customFormat="1" ht="30" customHeight="1" spans="1:7">
      <c r="A11" s="97"/>
      <c r="B11" s="96"/>
      <c r="C11" s="96"/>
      <c r="D11" s="96"/>
      <c r="E11" s="96"/>
      <c r="F11" s="96"/>
      <c r="G11" s="96"/>
    </row>
    <row r="12" s="53" customFormat="1" ht="30" customHeight="1" spans="1:7">
      <c r="A12" s="97"/>
      <c r="B12" s="96"/>
      <c r="C12" s="96"/>
      <c r="D12" s="96"/>
      <c r="E12" s="96"/>
      <c r="F12" s="96"/>
      <c r="G12" s="96"/>
    </row>
    <row r="13" s="55" customFormat="1" ht="25" customHeight="1" spans="1:7">
      <c r="A13" s="79" t="s">
        <v>3229</v>
      </c>
      <c r="B13" s="79"/>
      <c r="C13" s="79"/>
      <c r="D13" s="79"/>
      <c r="E13" s="79"/>
      <c r="F13" s="79"/>
      <c r="G13" s="79"/>
    </row>
    <row r="14" s="55" customFormat="1" ht="25" customHeight="1" spans="1:7">
      <c r="A14" s="79" t="s">
        <v>3230</v>
      </c>
      <c r="B14" s="79"/>
      <c r="C14" s="79"/>
      <c r="D14" s="79"/>
      <c r="E14" s="79"/>
      <c r="F14" s="79"/>
      <c r="G14" s="79"/>
    </row>
    <row r="15" s="53" customFormat="1" ht="18" customHeight="1" spans="1:7">
      <c r="A15" s="80"/>
      <c r="B15" s="80"/>
      <c r="C15" s="80"/>
      <c r="D15" s="80"/>
      <c r="E15" s="80"/>
      <c r="F15" s="80"/>
      <c r="G15" s="80"/>
    </row>
    <row r="16" s="53" customFormat="1" ht="18" customHeight="1" spans="1:7">
      <c r="A16" s="80"/>
      <c r="B16" s="80"/>
      <c r="C16" s="80"/>
      <c r="D16" s="80"/>
      <c r="E16" s="80"/>
      <c r="F16" s="80"/>
      <c r="G16" s="80"/>
    </row>
    <row r="17" s="53" customFormat="1" ht="18" customHeight="1" spans="1:7">
      <c r="A17" s="80"/>
      <c r="B17" s="80"/>
      <c r="C17" s="80"/>
      <c r="D17" s="80"/>
      <c r="E17" s="80"/>
      <c r="F17" s="80"/>
      <c r="G17" s="80"/>
    </row>
    <row r="18" s="53" customFormat="1" ht="18" customHeight="1" spans="1:7">
      <c r="A18" s="80"/>
      <c r="B18" s="80"/>
      <c r="C18" s="80"/>
      <c r="D18" s="80"/>
      <c r="E18" s="80"/>
      <c r="F18" s="80"/>
      <c r="G18" s="80"/>
    </row>
    <row r="19" s="53" customFormat="1" customHeight="1" spans="1:7">
      <c r="A19" s="80"/>
      <c r="B19" s="80"/>
      <c r="C19" s="80"/>
      <c r="D19" s="80"/>
      <c r="E19" s="80"/>
      <c r="F19" s="80"/>
      <c r="G19" s="80"/>
    </row>
    <row r="20" s="53" customFormat="1" ht="33" customHeight="1" spans="1:7">
      <c r="A20" s="85"/>
      <c r="B20" s="85"/>
      <c r="C20" s="85"/>
      <c r="D20" s="85"/>
      <c r="E20" s="85"/>
      <c r="F20" s="85"/>
      <c r="G20" s="85"/>
    </row>
    <row r="21" s="53" customFormat="1" ht="28.6" customHeight="1" spans="1:7">
      <c r="A21" s="95" t="s">
        <v>3231</v>
      </c>
      <c r="B21" s="95"/>
      <c r="C21" s="95"/>
      <c r="D21" s="95"/>
      <c r="E21" s="95"/>
      <c r="F21" s="95"/>
      <c r="G21" s="95"/>
    </row>
    <row r="22" s="53" customFormat="1" ht="16" customHeight="1" spans="1:7">
      <c r="A22" s="99" t="s">
        <v>3232</v>
      </c>
      <c r="B22" s="99"/>
      <c r="C22" s="99"/>
      <c r="D22" s="99"/>
      <c r="E22" s="99"/>
      <c r="F22" s="99"/>
      <c r="G22" s="99"/>
    </row>
    <row r="23" s="53" customFormat="1" ht="21" customHeight="1" spans="1:7">
      <c r="A23" s="85"/>
      <c r="B23" s="85"/>
      <c r="F23" s="86" t="s">
        <v>3215</v>
      </c>
      <c r="G23" s="86"/>
    </row>
    <row r="24" s="53" customFormat="1" ht="30" customHeight="1" spans="1:7">
      <c r="A24" s="90" t="s">
        <v>3216</v>
      </c>
      <c r="B24" s="90" t="s">
        <v>3217</v>
      </c>
      <c r="C24" s="90"/>
      <c r="D24" s="90"/>
      <c r="E24" s="90" t="s">
        <v>3218</v>
      </c>
      <c r="F24" s="90"/>
      <c r="G24" s="90"/>
    </row>
    <row r="25" s="53" customFormat="1" ht="30" customHeight="1" spans="1:7">
      <c r="A25" s="90"/>
      <c r="B25" s="96"/>
      <c r="C25" s="90" t="s">
        <v>3219</v>
      </c>
      <c r="D25" s="90" t="s">
        <v>3220</v>
      </c>
      <c r="E25" s="96"/>
      <c r="F25" s="90" t="s">
        <v>3219</v>
      </c>
      <c r="G25" s="90" t="s">
        <v>3220</v>
      </c>
    </row>
    <row r="26" s="53" customFormat="1" ht="30" customHeight="1" spans="1:7">
      <c r="A26" s="90" t="s">
        <v>3221</v>
      </c>
      <c r="B26" s="90" t="s">
        <v>3222</v>
      </c>
      <c r="C26" s="90" t="s">
        <v>3223</v>
      </c>
      <c r="D26" s="90" t="s">
        <v>3224</v>
      </c>
      <c r="E26" s="90" t="s">
        <v>3225</v>
      </c>
      <c r="F26" s="90" t="s">
        <v>3226</v>
      </c>
      <c r="G26" s="90" t="s">
        <v>3227</v>
      </c>
    </row>
    <row r="27" s="53" customFormat="1" ht="30" customHeight="1" spans="1:7">
      <c r="A27" s="91" t="s">
        <v>3233</v>
      </c>
      <c r="B27" s="100"/>
      <c r="C27" s="100"/>
      <c r="D27" s="100"/>
      <c r="E27" s="100"/>
      <c r="F27" s="100"/>
      <c r="G27" s="100"/>
    </row>
    <row r="28" s="53" customFormat="1" ht="30" customHeight="1" spans="1:7">
      <c r="A28" s="91" t="s">
        <v>3234</v>
      </c>
      <c r="B28" s="100"/>
      <c r="C28" s="100"/>
      <c r="D28" s="100"/>
      <c r="E28" s="100"/>
      <c r="F28" s="100"/>
      <c r="G28" s="100"/>
    </row>
    <row r="29" s="53" customFormat="1" ht="30" customHeight="1" spans="1:7">
      <c r="A29" s="91" t="s">
        <v>3235</v>
      </c>
      <c r="B29" s="100"/>
      <c r="C29" s="100"/>
      <c r="D29" s="100"/>
      <c r="E29" s="100"/>
      <c r="F29" s="100"/>
      <c r="G29" s="100"/>
    </row>
    <row r="30" s="53" customFormat="1" ht="30" customHeight="1" spans="1:7">
      <c r="A30" s="91" t="s">
        <v>3236</v>
      </c>
      <c r="B30" s="100"/>
      <c r="C30" s="100"/>
      <c r="D30" s="100"/>
      <c r="E30" s="100"/>
      <c r="F30" s="100"/>
      <c r="G30" s="100"/>
    </row>
    <row r="31" s="53" customFormat="1" ht="30" customHeight="1" spans="1:7">
      <c r="A31" s="97" t="s">
        <v>2514</v>
      </c>
      <c r="B31" s="100"/>
      <c r="C31" s="100"/>
      <c r="D31" s="100"/>
      <c r="E31" s="100"/>
      <c r="F31" s="100"/>
      <c r="G31" s="100"/>
    </row>
    <row r="32" s="55" customFormat="1" ht="25" customHeight="1" spans="1:7">
      <c r="A32" s="94" t="s">
        <v>3229</v>
      </c>
      <c r="B32" s="94"/>
      <c r="C32" s="94"/>
      <c r="D32" s="94"/>
      <c r="E32" s="94"/>
      <c r="F32" s="94"/>
      <c r="G32" s="94"/>
    </row>
    <row r="33" s="55" customFormat="1" ht="25" customHeight="1" spans="1:7">
      <c r="A33" s="94" t="s">
        <v>3230</v>
      </c>
      <c r="B33" s="94"/>
      <c r="C33" s="94"/>
      <c r="D33" s="94"/>
      <c r="E33" s="94"/>
      <c r="F33" s="94"/>
      <c r="G33" s="94"/>
    </row>
  </sheetData>
  <mergeCells count="15">
    <mergeCell ref="A2:G2"/>
    <mergeCell ref="F3:G3"/>
    <mergeCell ref="B4:D4"/>
    <mergeCell ref="E4:G4"/>
    <mergeCell ref="A13:G13"/>
    <mergeCell ref="A14:G14"/>
    <mergeCell ref="A21:G21"/>
    <mergeCell ref="A22:G22"/>
    <mergeCell ref="F23:G23"/>
    <mergeCell ref="B24:D24"/>
    <mergeCell ref="E24:G24"/>
    <mergeCell ref="A32:G32"/>
    <mergeCell ref="A33:G33"/>
    <mergeCell ref="A4:A5"/>
    <mergeCell ref="A24:A25"/>
  </mergeCells>
  <printOptions horizontalCentered="1"/>
  <pageMargins left="0.708333333333333" right="0.708333333333333" top="0.629861111111111" bottom="0.751388888888889" header="0.306944444444444" footer="0.306944444444444"/>
  <pageSetup paperSize="9" fitToHeight="200" orientation="landscape" horizontalDpi="600" verticalDpi="600"/>
  <headerFooter>
    <oddFooter>&amp;C&amp;16- &amp;P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16"/>
  <sheetViews>
    <sheetView topLeftCell="A3" workbookViewId="0">
      <selection activeCell="B6" sqref="B6:C14"/>
    </sheetView>
  </sheetViews>
  <sheetFormatPr defaultColWidth="10" defaultRowHeight="14" outlineLevelCol="6"/>
  <cols>
    <col min="1" max="1" width="62.2545454545455" style="53" customWidth="1"/>
    <col min="2" max="3" width="28.6363636363636" style="53" customWidth="1"/>
    <col min="4" max="4" width="9.76363636363636" style="53" customWidth="1"/>
    <col min="5" max="16384" width="10" style="53"/>
  </cols>
  <sheetData>
    <row r="1" s="53" customFormat="1" ht="23" customHeight="1"/>
    <row r="2" s="53" customFormat="1" ht="14.3" customHeight="1" spans="1:1">
      <c r="A2" s="80"/>
    </row>
    <row r="3" s="53" customFormat="1" ht="28.6" customHeight="1" spans="1:3">
      <c r="A3" s="75" t="s">
        <v>37</v>
      </c>
      <c r="B3" s="75"/>
      <c r="C3" s="75"/>
    </row>
    <row r="4" s="53" customFormat="1" ht="27" customHeight="1" spans="1:3">
      <c r="A4" s="85"/>
      <c r="B4" s="85"/>
      <c r="C4" s="86" t="s">
        <v>3215</v>
      </c>
    </row>
    <row r="5" s="88" customFormat="1" ht="24" customHeight="1" spans="1:3">
      <c r="A5" s="90" t="s">
        <v>3237</v>
      </c>
      <c r="B5" s="90" t="s">
        <v>3169</v>
      </c>
      <c r="C5" s="90" t="s">
        <v>3238</v>
      </c>
    </row>
    <row r="6" s="88" customFormat="1" ht="32" customHeight="1" spans="1:3">
      <c r="A6" s="91" t="s">
        <v>3239</v>
      </c>
      <c r="B6" s="87">
        <v>0.75</v>
      </c>
      <c r="C6" s="87">
        <v>0.75</v>
      </c>
    </row>
    <row r="7" s="88" customFormat="1" ht="32" customHeight="1" spans="1:3">
      <c r="A7" s="91" t="s">
        <v>3240</v>
      </c>
      <c r="B7" s="87"/>
      <c r="C7" s="87"/>
    </row>
    <row r="8" s="88" customFormat="1" ht="32" customHeight="1" spans="1:3">
      <c r="A8" s="91" t="s">
        <v>3241</v>
      </c>
      <c r="B8" s="87">
        <f>B9+B10</f>
        <v>2.83</v>
      </c>
      <c r="C8" s="87">
        <f>C9+C10</f>
        <v>2.83</v>
      </c>
    </row>
    <row r="9" s="88" customFormat="1" ht="30" customHeight="1" spans="1:3">
      <c r="A9" s="92" t="s">
        <v>3242</v>
      </c>
      <c r="B9" s="87"/>
      <c r="C9" s="87"/>
    </row>
    <row r="10" s="88" customFormat="1" ht="32" customHeight="1" spans="1:3">
      <c r="A10" s="92" t="s">
        <v>3243</v>
      </c>
      <c r="B10" s="87">
        <v>2.83</v>
      </c>
      <c r="C10" s="87">
        <v>2.83</v>
      </c>
    </row>
    <row r="11" s="88" customFormat="1" ht="32" customHeight="1" spans="1:3">
      <c r="A11" s="91" t="s">
        <v>3244</v>
      </c>
      <c r="B11" s="87">
        <v>2.87</v>
      </c>
      <c r="C11" s="87">
        <v>2.87</v>
      </c>
    </row>
    <row r="12" s="88" customFormat="1" ht="32" customHeight="1" spans="1:3">
      <c r="A12" s="91" t="s">
        <v>3245</v>
      </c>
      <c r="B12" s="87">
        <v>3.55</v>
      </c>
      <c r="C12" s="87">
        <v>3.55</v>
      </c>
    </row>
    <row r="13" s="88" customFormat="1" ht="32" customHeight="1" spans="1:3">
      <c r="A13" s="91" t="s">
        <v>3246</v>
      </c>
      <c r="B13" s="87"/>
      <c r="C13" s="87"/>
    </row>
    <row r="14" s="88" customFormat="1" ht="32" customHeight="1" spans="1:3">
      <c r="A14" s="91" t="s">
        <v>3247</v>
      </c>
      <c r="B14" s="87"/>
      <c r="C14" s="87"/>
    </row>
    <row r="15" s="89" customFormat="1" ht="69" customHeight="1" spans="1:7">
      <c r="A15" s="93" t="s">
        <v>3248</v>
      </c>
      <c r="B15" s="93"/>
      <c r="C15" s="93"/>
      <c r="D15" s="94"/>
      <c r="E15" s="94"/>
      <c r="F15" s="94"/>
      <c r="G15" s="94"/>
    </row>
    <row r="16" s="53" customFormat="1" spans="1:3">
      <c r="A16" s="85"/>
      <c r="B16" s="85"/>
      <c r="C16" s="85"/>
    </row>
  </sheetData>
  <mergeCells count="2">
    <mergeCell ref="A3:C3"/>
    <mergeCell ref="A15:C15"/>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workbookViewId="0">
      <selection activeCell="B6" sqref="B6:C14"/>
    </sheetView>
  </sheetViews>
  <sheetFormatPr defaultColWidth="10" defaultRowHeight="14" outlineLevelCol="6"/>
  <cols>
    <col min="1" max="1" width="60" style="53" customWidth="1"/>
    <col min="2" max="3" width="25.6363636363636" style="53" customWidth="1"/>
    <col min="4" max="4" width="9.76363636363636" style="53" customWidth="1"/>
    <col min="5" max="16384" width="10" style="53"/>
  </cols>
  <sheetData>
    <row r="1" s="53" customFormat="1" ht="23" customHeight="1"/>
    <row r="2" s="53" customFormat="1" ht="14.3" customHeight="1" spans="1:1">
      <c r="A2" s="80"/>
    </row>
    <row r="3" s="53" customFormat="1" ht="28.6" customHeight="1" spans="1:3">
      <c r="A3" s="75" t="s">
        <v>3249</v>
      </c>
      <c r="B3" s="75"/>
      <c r="C3" s="75"/>
    </row>
    <row r="4" s="53" customFormat="1" ht="27" customHeight="1" spans="1:3">
      <c r="A4" s="85"/>
      <c r="B4" s="85"/>
      <c r="C4" s="86" t="s">
        <v>3215</v>
      </c>
    </row>
    <row r="5" s="53" customFormat="1" ht="24" customHeight="1" spans="1:3">
      <c r="A5" s="60" t="s">
        <v>3237</v>
      </c>
      <c r="B5" s="60" t="s">
        <v>3169</v>
      </c>
      <c r="C5" s="60" t="s">
        <v>3238</v>
      </c>
    </row>
    <row r="6" s="53" customFormat="1" ht="32" customHeight="1" spans="1:3">
      <c r="A6" s="82" t="s">
        <v>3239</v>
      </c>
      <c r="B6" s="87">
        <v>0.75</v>
      </c>
      <c r="C6" s="87">
        <v>0.75</v>
      </c>
    </row>
    <row r="7" s="53" customFormat="1" ht="32" customHeight="1" spans="1:3">
      <c r="A7" s="82" t="s">
        <v>3240</v>
      </c>
      <c r="B7" s="87"/>
      <c r="C7" s="87"/>
    </row>
    <row r="8" s="53" customFormat="1" ht="32" customHeight="1" spans="1:3">
      <c r="A8" s="82" t="s">
        <v>3241</v>
      </c>
      <c r="B8" s="87">
        <f>B9+B10</f>
        <v>2.83</v>
      </c>
      <c r="C8" s="87">
        <f>C9+C10</f>
        <v>2.83</v>
      </c>
    </row>
    <row r="9" s="53" customFormat="1" ht="32" customHeight="1" spans="1:3">
      <c r="A9" s="82" t="s">
        <v>3250</v>
      </c>
      <c r="B9" s="87"/>
      <c r="C9" s="87"/>
    </row>
    <row r="10" s="53" customFormat="1" ht="32" customHeight="1" spans="1:3">
      <c r="A10" s="82" t="s">
        <v>3251</v>
      </c>
      <c r="B10" s="87">
        <v>2.83</v>
      </c>
      <c r="C10" s="87">
        <v>2.83</v>
      </c>
    </row>
    <row r="11" s="53" customFormat="1" ht="32" customHeight="1" spans="1:3">
      <c r="A11" s="82" t="s">
        <v>3244</v>
      </c>
      <c r="B11" s="87">
        <v>2.87</v>
      </c>
      <c r="C11" s="87">
        <v>2.87</v>
      </c>
    </row>
    <row r="12" s="53" customFormat="1" ht="32" customHeight="1" spans="1:3">
      <c r="A12" s="82" t="s">
        <v>3245</v>
      </c>
      <c r="B12" s="87">
        <v>3.55</v>
      </c>
      <c r="C12" s="87">
        <v>3.55</v>
      </c>
    </row>
    <row r="13" s="53" customFormat="1" ht="32" customHeight="1" spans="1:3">
      <c r="A13" s="82" t="s">
        <v>3246</v>
      </c>
      <c r="B13" s="83"/>
      <c r="C13" s="83"/>
    </row>
    <row r="14" s="53" customFormat="1" ht="32" customHeight="1" spans="1:3">
      <c r="A14" s="82" t="s">
        <v>3247</v>
      </c>
      <c r="B14" s="83"/>
      <c r="C14" s="83"/>
    </row>
    <row r="15" s="55" customFormat="1" ht="69" customHeight="1" spans="1:7">
      <c r="A15" s="64" t="s">
        <v>3252</v>
      </c>
      <c r="B15" s="64"/>
      <c r="C15" s="64"/>
      <c r="D15" s="79"/>
      <c r="E15" s="79"/>
      <c r="F15" s="79"/>
      <c r="G15" s="79"/>
    </row>
    <row r="16" s="53" customFormat="1" spans="1:3">
      <c r="A16" s="85"/>
      <c r="B16" s="85"/>
      <c r="C16" s="85"/>
    </row>
  </sheetData>
  <mergeCells count="2">
    <mergeCell ref="A3:C3"/>
    <mergeCell ref="A15:C15"/>
  </mergeCells>
  <printOptions horizontalCentered="1"/>
  <pageMargins left="0.708333333333333" right="0.708333333333333" top="0.354166666666667" bottom="0.472222222222222" header="0.306944444444444" footer="0.306944444444444"/>
  <pageSetup paperSize="9" fitToHeight="200" orientation="landscape" horizontalDpi="600" verticalDpi="600"/>
  <headerFooter>
    <oddFooter>&amp;C&amp;16- &amp;P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C14"/>
  <sheetViews>
    <sheetView topLeftCell="A4" workbookViewId="0">
      <selection activeCell="B6" sqref="B6:C12"/>
    </sheetView>
  </sheetViews>
  <sheetFormatPr defaultColWidth="10" defaultRowHeight="14" outlineLevelCol="2"/>
  <cols>
    <col min="1" max="1" width="60.5" style="53" customWidth="1"/>
    <col min="2" max="3" width="25.6363636363636" style="53" customWidth="1"/>
    <col min="4" max="4" width="9.76363636363636" style="53" customWidth="1"/>
    <col min="5" max="16384" width="10" style="53"/>
  </cols>
  <sheetData>
    <row r="1" s="53" customFormat="1" ht="24" customHeight="1"/>
    <row r="2" s="53" customFormat="1" ht="14.3" customHeight="1" spans="1:1">
      <c r="A2" s="80"/>
    </row>
    <row r="3" s="53" customFormat="1" ht="28.6" customHeight="1" spans="1:3">
      <c r="A3" s="75" t="s">
        <v>39</v>
      </c>
      <c r="B3" s="75"/>
      <c r="C3" s="75"/>
    </row>
    <row r="4" s="53" customFormat="1" ht="25" customHeight="1" spans="1:3">
      <c r="A4" s="85"/>
      <c r="B4" s="85"/>
      <c r="C4" s="86" t="s">
        <v>3215</v>
      </c>
    </row>
    <row r="5" s="53" customFormat="1" ht="32" customHeight="1" spans="1:3">
      <c r="A5" s="60" t="s">
        <v>3237</v>
      </c>
      <c r="B5" s="60" t="s">
        <v>3169</v>
      </c>
      <c r="C5" s="60" t="s">
        <v>3238</v>
      </c>
    </row>
    <row r="6" s="53" customFormat="1" ht="32" customHeight="1" spans="1:3">
      <c r="A6" s="82" t="s">
        <v>3253</v>
      </c>
      <c r="B6" s="83">
        <v>13.75</v>
      </c>
      <c r="C6" s="83">
        <v>13.75</v>
      </c>
    </row>
    <row r="7" s="53" customFormat="1" ht="32" customHeight="1" spans="1:3">
      <c r="A7" s="82" t="s">
        <v>3254</v>
      </c>
      <c r="B7" s="83">
        <v>103.77</v>
      </c>
      <c r="C7" s="83">
        <v>103.77</v>
      </c>
    </row>
    <row r="8" s="53" customFormat="1" ht="32" customHeight="1" spans="1:3">
      <c r="A8" s="82" t="s">
        <v>3255</v>
      </c>
      <c r="B8" s="83">
        <v>89.77</v>
      </c>
      <c r="C8" s="83">
        <v>89.77</v>
      </c>
    </row>
    <row r="9" s="53" customFormat="1" ht="32" customHeight="1" spans="1:3">
      <c r="A9" s="82" t="s">
        <v>3256</v>
      </c>
      <c r="B9" s="83"/>
      <c r="C9" s="83"/>
    </row>
    <row r="10" s="53" customFormat="1" ht="32" customHeight="1" spans="1:3">
      <c r="A10" s="82" t="s">
        <v>3257</v>
      </c>
      <c r="B10" s="83">
        <v>103.52</v>
      </c>
      <c r="C10" s="83">
        <v>103.52</v>
      </c>
    </row>
    <row r="11" s="53" customFormat="1" ht="32" customHeight="1" spans="1:3">
      <c r="A11" s="82" t="s">
        <v>3258</v>
      </c>
      <c r="B11" s="83"/>
      <c r="C11" s="83"/>
    </row>
    <row r="12" s="53" customFormat="1" ht="32" customHeight="1" spans="1:3">
      <c r="A12" s="82" t="s">
        <v>3259</v>
      </c>
      <c r="B12" s="83">
        <v>103.77</v>
      </c>
      <c r="C12" s="83">
        <v>103.77</v>
      </c>
    </row>
    <row r="13" s="55" customFormat="1" ht="72" customHeight="1" spans="1:3">
      <c r="A13" s="64" t="s">
        <v>3260</v>
      </c>
      <c r="B13" s="64"/>
      <c r="C13" s="64"/>
    </row>
    <row r="14" s="53" customFormat="1" ht="31" customHeight="1" spans="1:3">
      <c r="A14" s="84"/>
      <c r="B14" s="84"/>
      <c r="C14" s="84"/>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4"/>
  <sheetViews>
    <sheetView workbookViewId="0">
      <selection activeCell="A8" sqref="A8"/>
    </sheetView>
  </sheetViews>
  <sheetFormatPr defaultColWidth="10" defaultRowHeight="14" outlineLevelCol="2"/>
  <cols>
    <col min="1" max="1" width="59.3818181818182" style="53" customWidth="1"/>
    <col min="2" max="3" width="25.6363636363636" style="53" customWidth="1"/>
    <col min="4" max="4" width="9.76363636363636" style="53" customWidth="1"/>
    <col min="5" max="16384" width="10" style="53"/>
  </cols>
  <sheetData>
    <row r="1" s="53" customFormat="1" ht="24" customHeight="1"/>
    <row r="2" s="53" customFormat="1" ht="14.3" customHeight="1" spans="1:1">
      <c r="A2" s="80"/>
    </row>
    <row r="3" s="53" customFormat="1" ht="28.6" customHeight="1" spans="1:3">
      <c r="A3" s="75" t="s">
        <v>40</v>
      </c>
      <c r="B3" s="75"/>
      <c r="C3" s="75"/>
    </row>
    <row r="4" s="54" customFormat="1" ht="25" customHeight="1" spans="1:3">
      <c r="A4" s="81"/>
      <c r="B4" s="81"/>
      <c r="C4" s="67" t="s">
        <v>3215</v>
      </c>
    </row>
    <row r="5" s="54" customFormat="1" ht="32" customHeight="1" spans="1:3">
      <c r="A5" s="60" t="s">
        <v>3237</v>
      </c>
      <c r="B5" s="60" t="s">
        <v>3169</v>
      </c>
      <c r="C5" s="60" t="s">
        <v>3238</v>
      </c>
    </row>
    <row r="6" s="54" customFormat="1" ht="32" customHeight="1" spans="1:3">
      <c r="A6" s="82" t="s">
        <v>3253</v>
      </c>
      <c r="B6" s="83">
        <v>13.75</v>
      </c>
      <c r="C6" s="83">
        <v>13.75</v>
      </c>
    </row>
    <row r="7" s="54" customFormat="1" ht="32" customHeight="1" spans="1:3">
      <c r="A7" s="82" t="s">
        <v>3254</v>
      </c>
      <c r="B7" s="83">
        <v>103.77</v>
      </c>
      <c r="C7" s="83">
        <v>103.77</v>
      </c>
    </row>
    <row r="8" s="54" customFormat="1" ht="32" customHeight="1" spans="1:3">
      <c r="A8" s="82" t="s">
        <v>3255</v>
      </c>
      <c r="B8" s="83">
        <v>89.77</v>
      </c>
      <c r="C8" s="83">
        <v>89.77</v>
      </c>
    </row>
    <row r="9" s="54" customFormat="1" ht="32" customHeight="1" spans="1:3">
      <c r="A9" s="82" t="s">
        <v>3256</v>
      </c>
      <c r="B9" s="83"/>
      <c r="C9" s="83"/>
    </row>
    <row r="10" s="54" customFormat="1" ht="32" customHeight="1" spans="1:3">
      <c r="A10" s="82" t="s">
        <v>3257</v>
      </c>
      <c r="B10" s="83">
        <v>103.52</v>
      </c>
      <c r="C10" s="83">
        <v>103.52</v>
      </c>
    </row>
    <row r="11" s="54" customFormat="1" ht="32" customHeight="1" spans="1:3">
      <c r="A11" s="82" t="s">
        <v>3261</v>
      </c>
      <c r="B11" s="83"/>
      <c r="C11" s="83"/>
    </row>
    <row r="12" s="54" customFormat="1" ht="32" customHeight="1" spans="1:3">
      <c r="A12" s="82" t="s">
        <v>3262</v>
      </c>
      <c r="B12" s="83">
        <v>103.77</v>
      </c>
      <c r="C12" s="83">
        <v>103.77</v>
      </c>
    </row>
    <row r="13" s="55" customFormat="1" ht="65" customHeight="1" spans="1:3">
      <c r="A13" s="64" t="s">
        <v>3263</v>
      </c>
      <c r="B13" s="64"/>
      <c r="C13" s="64"/>
    </row>
    <row r="14" s="53" customFormat="1" ht="31" customHeight="1" spans="1:3">
      <c r="A14" s="84"/>
      <c r="B14" s="84"/>
      <c r="C14" s="84"/>
    </row>
  </sheetData>
  <mergeCells count="3">
    <mergeCell ref="A3:C3"/>
    <mergeCell ref="A13:C13"/>
    <mergeCell ref="A14:C14"/>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D28"/>
  <sheetViews>
    <sheetView workbookViewId="0">
      <selection activeCell="A3" sqref="A3:D3"/>
    </sheetView>
  </sheetViews>
  <sheetFormatPr defaultColWidth="10" defaultRowHeight="14" outlineLevelCol="3"/>
  <cols>
    <col min="1" max="1" width="36" style="53" customWidth="1"/>
    <col min="2" max="4" width="15.6363636363636" style="53" customWidth="1"/>
    <col min="5" max="5" width="9.76363636363636" style="53" customWidth="1"/>
    <col min="6" max="16384" width="10" style="53"/>
  </cols>
  <sheetData>
    <row r="1" s="53" customFormat="1" ht="22" customHeight="1"/>
    <row r="2" s="53" customFormat="1" ht="14.3" customHeight="1" spans="1:1">
      <c r="A2" s="74"/>
    </row>
    <row r="3" s="53" customFormat="1" ht="63" customHeight="1" spans="1:4">
      <c r="A3" s="75" t="s">
        <v>3264</v>
      </c>
      <c r="B3" s="75"/>
      <c r="C3" s="75"/>
      <c r="D3" s="75"/>
    </row>
    <row r="4" s="54" customFormat="1" ht="30" customHeight="1" spans="4:4">
      <c r="D4" s="67" t="s">
        <v>3215</v>
      </c>
    </row>
    <row r="5" s="54" customFormat="1" ht="25" customHeight="1" spans="1:4">
      <c r="A5" s="60" t="s">
        <v>3237</v>
      </c>
      <c r="B5" s="60" t="s">
        <v>3265</v>
      </c>
      <c r="C5" s="60" t="s">
        <v>3266</v>
      </c>
      <c r="D5" s="60" t="s">
        <v>3267</v>
      </c>
    </row>
    <row r="6" s="54" customFormat="1" ht="25" customHeight="1" spans="1:4">
      <c r="A6" s="76" t="s">
        <v>3268</v>
      </c>
      <c r="B6" s="62" t="s">
        <v>3269</v>
      </c>
      <c r="C6" s="77"/>
      <c r="D6" s="77">
        <f>D7+D9</f>
        <v>92.6</v>
      </c>
    </row>
    <row r="7" s="54" customFormat="1" ht="25" customHeight="1" spans="1:4">
      <c r="A7" s="78" t="s">
        <v>3270</v>
      </c>
      <c r="B7" s="62" t="s">
        <v>3223</v>
      </c>
      <c r="C7" s="77"/>
      <c r="D7" s="77">
        <f>D8</f>
        <v>2.83</v>
      </c>
    </row>
    <row r="8" s="54" customFormat="1" ht="25" customHeight="1" spans="1:4">
      <c r="A8" s="78" t="s">
        <v>3271</v>
      </c>
      <c r="B8" s="62" t="s">
        <v>3224</v>
      </c>
      <c r="C8" s="77"/>
      <c r="D8" s="77">
        <v>2.83</v>
      </c>
    </row>
    <row r="9" s="54" customFormat="1" ht="25" customHeight="1" spans="1:4">
      <c r="A9" s="78" t="s">
        <v>3272</v>
      </c>
      <c r="B9" s="62" t="s">
        <v>3273</v>
      </c>
      <c r="C9" s="77"/>
      <c r="D9" s="77">
        <v>89.77</v>
      </c>
    </row>
    <row r="10" s="54" customFormat="1" ht="25" customHeight="1" spans="1:4">
      <c r="A10" s="78" t="s">
        <v>3271</v>
      </c>
      <c r="B10" s="62" t="s">
        <v>3226</v>
      </c>
      <c r="C10" s="77"/>
      <c r="D10" s="77"/>
    </row>
    <row r="11" s="54" customFormat="1" ht="25" customHeight="1" spans="1:4">
      <c r="A11" s="76" t="s">
        <v>3274</v>
      </c>
      <c r="B11" s="62" t="s">
        <v>3275</v>
      </c>
      <c r="C11" s="77"/>
      <c r="D11" s="77">
        <f>D12+D13</f>
        <v>2.87</v>
      </c>
    </row>
    <row r="12" s="54" customFormat="1" ht="25" customHeight="1" spans="1:4">
      <c r="A12" s="78" t="s">
        <v>3270</v>
      </c>
      <c r="B12" s="62" t="s">
        <v>3276</v>
      </c>
      <c r="C12" s="77"/>
      <c r="D12" s="77">
        <v>2.87</v>
      </c>
    </row>
    <row r="13" s="54" customFormat="1" ht="25" customHeight="1" spans="1:4">
      <c r="A13" s="78" t="s">
        <v>3272</v>
      </c>
      <c r="B13" s="62" t="s">
        <v>3277</v>
      </c>
      <c r="C13" s="77"/>
      <c r="D13" s="77"/>
    </row>
    <row r="14" s="54" customFormat="1" ht="25" customHeight="1" spans="1:4">
      <c r="A14" s="76" t="s">
        <v>3278</v>
      </c>
      <c r="B14" s="62" t="s">
        <v>3279</v>
      </c>
      <c r="C14" s="77"/>
      <c r="D14" s="77">
        <f>D15+D16</f>
        <v>1.43</v>
      </c>
    </row>
    <row r="15" s="54" customFormat="1" ht="25" customHeight="1" spans="1:4">
      <c r="A15" s="78" t="s">
        <v>3270</v>
      </c>
      <c r="B15" s="62" t="s">
        <v>3280</v>
      </c>
      <c r="C15" s="77"/>
      <c r="D15" s="77">
        <v>0.03</v>
      </c>
    </row>
    <row r="16" s="54" customFormat="1" ht="25" customHeight="1" spans="1:4">
      <c r="A16" s="78" t="s">
        <v>3272</v>
      </c>
      <c r="B16" s="62" t="s">
        <v>3281</v>
      </c>
      <c r="C16" s="77"/>
      <c r="D16" s="77">
        <v>1.4</v>
      </c>
    </row>
    <row r="17" s="54" customFormat="1" ht="25" customHeight="1" spans="1:4">
      <c r="A17" s="76" t="s">
        <v>3282</v>
      </c>
      <c r="B17" s="62" t="s">
        <v>3283</v>
      </c>
      <c r="C17" s="77"/>
      <c r="D17" s="77">
        <f>D18+D21</f>
        <v>0.33</v>
      </c>
    </row>
    <row r="18" s="54" customFormat="1" ht="25" customHeight="1" spans="1:4">
      <c r="A18" s="78" t="s">
        <v>3270</v>
      </c>
      <c r="B18" s="62" t="s">
        <v>3284</v>
      </c>
      <c r="C18" s="77"/>
      <c r="D18" s="77">
        <f>D19+D20</f>
        <v>0.33</v>
      </c>
    </row>
    <row r="19" s="54" customFormat="1" ht="25" customHeight="1" spans="1:4">
      <c r="A19" s="78" t="s">
        <v>3285</v>
      </c>
      <c r="B19" s="62"/>
      <c r="C19" s="77"/>
      <c r="D19" s="77">
        <v>0.3</v>
      </c>
    </row>
    <row r="20" s="54" customFormat="1" ht="25" customHeight="1" spans="1:4">
      <c r="A20" s="78" t="s">
        <v>3286</v>
      </c>
      <c r="B20" s="62" t="s">
        <v>3287</v>
      </c>
      <c r="C20" s="77"/>
      <c r="D20" s="77">
        <v>0.03</v>
      </c>
    </row>
    <row r="21" s="54" customFormat="1" ht="25" customHeight="1" spans="1:4">
      <c r="A21" s="78" t="s">
        <v>3272</v>
      </c>
      <c r="B21" s="62" t="s">
        <v>3288</v>
      </c>
      <c r="C21" s="77"/>
      <c r="D21" s="77"/>
    </row>
    <row r="22" s="54" customFormat="1" ht="25" customHeight="1" spans="1:4">
      <c r="A22" s="78" t="s">
        <v>3285</v>
      </c>
      <c r="B22" s="62"/>
      <c r="C22" s="77"/>
      <c r="D22" s="77"/>
    </row>
    <row r="23" s="54" customFormat="1" ht="25" customHeight="1" spans="1:4">
      <c r="A23" s="78" t="s">
        <v>3289</v>
      </c>
      <c r="B23" s="62" t="s">
        <v>3290</v>
      </c>
      <c r="C23" s="77"/>
      <c r="D23" s="77"/>
    </row>
    <row r="24" s="54" customFormat="1" ht="25" customHeight="1" spans="1:4">
      <c r="A24" s="76" t="s">
        <v>3291</v>
      </c>
      <c r="B24" s="62" t="s">
        <v>3292</v>
      </c>
      <c r="C24" s="77"/>
      <c r="D24" s="77">
        <f>D25+D26</f>
        <v>3.46</v>
      </c>
    </row>
    <row r="25" s="54" customFormat="1" ht="25" customHeight="1" spans="1:4">
      <c r="A25" s="78" t="s">
        <v>3270</v>
      </c>
      <c r="B25" s="62" t="s">
        <v>3293</v>
      </c>
      <c r="C25" s="77"/>
      <c r="D25" s="77">
        <v>0.11</v>
      </c>
    </row>
    <row r="26" s="54" customFormat="1" ht="25" customHeight="1" spans="1:4">
      <c r="A26" s="78" t="s">
        <v>3272</v>
      </c>
      <c r="B26" s="62" t="s">
        <v>3294</v>
      </c>
      <c r="C26" s="77"/>
      <c r="D26" s="77">
        <v>3.35</v>
      </c>
    </row>
    <row r="27" s="55" customFormat="1" ht="70" customHeight="1" spans="1:4">
      <c r="A27" s="79" t="s">
        <v>3295</v>
      </c>
      <c r="B27" s="79"/>
      <c r="C27" s="79"/>
      <c r="D27" s="79"/>
    </row>
    <row r="28" s="53" customFormat="1" ht="25" customHeight="1" spans="1:4">
      <c r="A28" s="80"/>
      <c r="B28" s="80"/>
      <c r="C28" s="80"/>
      <c r="D28" s="80"/>
    </row>
  </sheetData>
  <mergeCells count="3">
    <mergeCell ref="A3:D3"/>
    <mergeCell ref="A27:D27"/>
    <mergeCell ref="A28:D28"/>
  </mergeCells>
  <printOptions horizontalCentered="1"/>
  <pageMargins left="0.708333333333333" right="0.708333333333333" top="0.393055555555556" bottom="0.751388888888889" header="0.306944444444444" footer="0.306944444444444"/>
  <pageSetup paperSize="9" fitToHeight="200" orientation="portrait" horizontalDpi="600" verticalDpi="600"/>
  <headerFooter>
    <oddFooter>&amp;C&amp;16- &amp;P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F20"/>
  <sheetViews>
    <sheetView workbookViewId="0">
      <selection activeCell="A12" sqref="A12:F12"/>
    </sheetView>
  </sheetViews>
  <sheetFormatPr defaultColWidth="8.88181818181818" defaultRowHeight="14" outlineLevelCol="5"/>
  <cols>
    <col min="1" max="1" width="8.88181818181818" style="53"/>
    <col min="2" max="2" width="49.3818181818182" style="53" customWidth="1"/>
    <col min="3" max="6" width="20.6363636363636" style="53" customWidth="1"/>
    <col min="7" max="16384" width="8.88181818181818" style="53"/>
  </cols>
  <sheetData>
    <row r="1" s="53" customFormat="1" spans="1:1">
      <c r="A1" s="65"/>
    </row>
    <row r="2" s="53" customFormat="1" ht="45" customHeight="1" spans="1:6">
      <c r="A2" s="56" t="s">
        <v>42</v>
      </c>
      <c r="B2" s="56"/>
      <c r="C2" s="56"/>
      <c r="D2" s="56"/>
      <c r="E2" s="56"/>
      <c r="F2" s="56"/>
    </row>
    <row r="3" s="54" customFormat="1" ht="18" customHeight="1" spans="2:6">
      <c r="B3" s="66" t="s">
        <v>3215</v>
      </c>
      <c r="C3" s="67"/>
      <c r="D3" s="67"/>
      <c r="E3" s="67"/>
      <c r="F3" s="67"/>
    </row>
    <row r="4" s="54" customFormat="1" ht="30" customHeight="1" spans="1:6">
      <c r="A4" s="59" t="s">
        <v>50</v>
      </c>
      <c r="B4" s="59"/>
      <c r="C4" s="60" t="s">
        <v>3221</v>
      </c>
      <c r="D4" s="60" t="s">
        <v>3266</v>
      </c>
      <c r="E4" s="60" t="s">
        <v>3267</v>
      </c>
      <c r="F4" s="60" t="s">
        <v>3296</v>
      </c>
    </row>
    <row r="5" s="54" customFormat="1" ht="30" customHeight="1" spans="1:6">
      <c r="A5" s="68" t="s">
        <v>3297</v>
      </c>
      <c r="B5" s="68"/>
      <c r="C5" s="62" t="s">
        <v>3222</v>
      </c>
      <c r="D5" s="69"/>
      <c r="E5" s="69"/>
      <c r="F5" s="69"/>
    </row>
    <row r="6" s="54" customFormat="1" ht="30" customHeight="1" spans="1:6">
      <c r="A6" s="70" t="s">
        <v>3298</v>
      </c>
      <c r="B6" s="70"/>
      <c r="C6" s="62" t="s">
        <v>3223</v>
      </c>
      <c r="D6" s="69"/>
      <c r="E6" s="69"/>
      <c r="F6" s="69"/>
    </row>
    <row r="7" s="54" customFormat="1" ht="30" customHeight="1" spans="1:6">
      <c r="A7" s="70" t="s">
        <v>3299</v>
      </c>
      <c r="B7" s="70"/>
      <c r="C7" s="62" t="s">
        <v>3224</v>
      </c>
      <c r="D7" s="69"/>
      <c r="E7" s="69"/>
      <c r="F7" s="69"/>
    </row>
    <row r="8" s="54" customFormat="1" ht="30" customHeight="1" spans="1:6">
      <c r="A8" s="71" t="s">
        <v>3300</v>
      </c>
      <c r="B8" s="71"/>
      <c r="C8" s="62" t="s">
        <v>3225</v>
      </c>
      <c r="D8" s="69"/>
      <c r="E8" s="69"/>
      <c r="F8" s="69"/>
    </row>
    <row r="9" s="54" customFormat="1" ht="30" customHeight="1" spans="1:6">
      <c r="A9" s="70" t="s">
        <v>3298</v>
      </c>
      <c r="B9" s="70"/>
      <c r="C9" s="62" t="s">
        <v>3226</v>
      </c>
      <c r="D9" s="69"/>
      <c r="E9" s="69"/>
      <c r="F9" s="69"/>
    </row>
    <row r="10" s="54" customFormat="1" ht="30" customHeight="1" spans="1:6">
      <c r="A10" s="70" t="s">
        <v>3299</v>
      </c>
      <c r="B10" s="70"/>
      <c r="C10" s="62" t="s">
        <v>3227</v>
      </c>
      <c r="D10" s="69"/>
      <c r="E10" s="69"/>
      <c r="F10" s="69"/>
    </row>
    <row r="11" s="55" customFormat="1" ht="41" customHeight="1" spans="1:6">
      <c r="A11" s="64" t="s">
        <v>3301</v>
      </c>
      <c r="B11" s="64"/>
      <c r="C11" s="64"/>
      <c r="D11" s="64"/>
      <c r="E11" s="64"/>
      <c r="F11" s="64"/>
    </row>
    <row r="12" ht="28" customHeight="1" spans="1:6">
      <c r="A12" s="64" t="s">
        <v>3302</v>
      </c>
      <c r="B12" s="64"/>
      <c r="C12" s="64"/>
      <c r="D12" s="64"/>
      <c r="E12" s="64"/>
      <c r="F12" s="64"/>
    </row>
    <row r="13" ht="15" spans="1:6">
      <c r="A13" s="64"/>
      <c r="B13" s="64"/>
      <c r="C13" s="64"/>
      <c r="D13" s="64"/>
      <c r="E13" s="64"/>
      <c r="F13" s="64"/>
    </row>
    <row r="14" s="53" customFormat="1" ht="18.5" spans="1:1">
      <c r="A14" s="72"/>
    </row>
    <row r="15" s="53" customFormat="1" ht="19" customHeight="1" spans="1:1">
      <c r="A15" s="73"/>
    </row>
    <row r="16" s="53" customFormat="1" ht="29" customHeight="1"/>
    <row r="17" s="53" customFormat="1" ht="29" customHeight="1"/>
    <row r="18" s="53" customFormat="1" ht="29" customHeight="1"/>
    <row r="19" s="53" customFormat="1" ht="29" customHeight="1"/>
    <row r="20" s="53" customFormat="1" ht="30" customHeight="1" spans="1:1">
      <c r="A20" s="73"/>
    </row>
  </sheetData>
  <mergeCells count="11">
    <mergeCell ref="A2:F2"/>
    <mergeCell ref="B3:F3"/>
    <mergeCell ref="A4:B4"/>
    <mergeCell ref="A6:B6"/>
    <mergeCell ref="A7:B7"/>
    <mergeCell ref="A8:B8"/>
    <mergeCell ref="A9:B9"/>
    <mergeCell ref="A10:B10"/>
    <mergeCell ref="A11:F11"/>
    <mergeCell ref="A12:F12"/>
    <mergeCell ref="A13:F13"/>
  </mergeCells>
  <printOptions horizontalCentered="1"/>
  <pageMargins left="0.708333333333333" right="0.708333333333333" top="1.10208333333333" bottom="0.751388888888889" header="0.306944444444444" footer="0.306944444444444"/>
  <pageSetup paperSize="9" scale="95" fitToHeight="200" orientation="landscape" horizontalDpi="600" verticalDpi="600"/>
  <headerFooter>
    <oddFooter>&amp;C&amp;16- &amp;P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8"/>
  <sheetViews>
    <sheetView workbookViewId="0">
      <selection activeCell="D18" sqref="D18"/>
    </sheetView>
  </sheetViews>
  <sheetFormatPr defaultColWidth="8.88181818181818" defaultRowHeight="14" outlineLevelRow="7" outlineLevelCol="5"/>
  <cols>
    <col min="1" max="1" width="8.88181818181818" style="53"/>
    <col min="2" max="6" width="24.2181818181818" style="53" customWidth="1"/>
    <col min="7" max="16384" width="8.88181818181818" style="53"/>
  </cols>
  <sheetData>
    <row r="1" s="53" customFormat="1" ht="24" customHeight="1"/>
    <row r="2" s="53" customFormat="1" ht="25.5" spans="1:6">
      <c r="A2" s="56" t="s">
        <v>43</v>
      </c>
      <c r="B2" s="57"/>
      <c r="C2" s="57"/>
      <c r="D2" s="57"/>
      <c r="E2" s="57"/>
      <c r="F2" s="57"/>
    </row>
    <row r="3" s="53" customFormat="1" ht="23" customHeight="1" spans="1:6">
      <c r="A3" s="58" t="s">
        <v>3215</v>
      </c>
      <c r="B3" s="58"/>
      <c r="C3" s="58"/>
      <c r="D3" s="58"/>
      <c r="E3" s="58"/>
      <c r="F3" s="58"/>
    </row>
    <row r="4" s="54" customFormat="1" ht="30" customHeight="1" spans="1:6">
      <c r="A4" s="59" t="s">
        <v>1</v>
      </c>
      <c r="B4" s="60" t="s">
        <v>3174</v>
      </c>
      <c r="C4" s="60" t="s">
        <v>3303</v>
      </c>
      <c r="D4" s="60" t="s">
        <v>3304</v>
      </c>
      <c r="E4" s="60" t="s">
        <v>3305</v>
      </c>
      <c r="F4" s="60" t="s">
        <v>3306</v>
      </c>
    </row>
    <row r="5" s="54" customFormat="1" ht="45" customHeight="1" spans="1:6">
      <c r="A5" s="61">
        <v>1</v>
      </c>
      <c r="B5" s="62" t="s">
        <v>3170</v>
      </c>
      <c r="C5" s="63" t="s">
        <v>3170</v>
      </c>
      <c r="D5" s="63" t="s">
        <v>3170</v>
      </c>
      <c r="E5" s="63" t="s">
        <v>3170</v>
      </c>
      <c r="F5" s="63" t="s">
        <v>3170</v>
      </c>
    </row>
    <row r="6" s="54" customFormat="1" ht="45" customHeight="1" spans="1:6">
      <c r="A6" s="61">
        <v>2</v>
      </c>
      <c r="B6" s="62"/>
      <c r="C6" s="63"/>
      <c r="D6" s="63"/>
      <c r="E6" s="63"/>
      <c r="F6" s="63"/>
    </row>
    <row r="7" s="54" customFormat="1" ht="45" customHeight="1" spans="1:6">
      <c r="A7" s="61" t="s">
        <v>3307</v>
      </c>
      <c r="B7" s="62"/>
      <c r="C7" s="63"/>
      <c r="D7" s="63"/>
      <c r="E7" s="63"/>
      <c r="F7" s="63"/>
    </row>
    <row r="8" s="55" customFormat="1" ht="33" customHeight="1" spans="1:6">
      <c r="A8" s="64" t="s">
        <v>3308</v>
      </c>
      <c r="B8" s="64"/>
      <c r="C8" s="64"/>
      <c r="D8" s="64"/>
      <c r="E8" s="64"/>
      <c r="F8" s="64"/>
    </row>
  </sheetData>
  <mergeCells count="8">
    <mergeCell ref="A2:F2"/>
    <mergeCell ref="A3:F3"/>
    <mergeCell ref="A8:F8"/>
    <mergeCell ref="B5:B7"/>
    <mergeCell ref="C5:C7"/>
    <mergeCell ref="D5:D7"/>
    <mergeCell ref="E5:E7"/>
    <mergeCell ref="F5:F7"/>
  </mergeCells>
  <printOptions horizontalCentered="1"/>
  <pageMargins left="0.708333333333333" right="0.708333333333333" top="0.751388888888889" bottom="0.751388888888889" header="0.306944444444444" footer="0.306944444444444"/>
  <pageSetup paperSize="9" fitToHeight="200" orientation="landscape" horizontalDpi="600" verticalDpi="600"/>
  <headerFooter>
    <oddFooter>&amp;C&amp;16- &amp;P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L806"/>
  <sheetViews>
    <sheetView topLeftCell="B610" workbookViewId="0">
      <selection activeCell="E618" sqref="E618"/>
    </sheetView>
  </sheetViews>
  <sheetFormatPr defaultColWidth="8" defaultRowHeight="13"/>
  <cols>
    <col min="1" max="1" width="39.2272727272727" style="15" customWidth="1"/>
    <col min="2" max="2" width="47.3363636363636" style="16" customWidth="1"/>
    <col min="3" max="4" width="20.6363636363636" style="15" customWidth="1"/>
    <col min="5" max="5" width="21.6636363636364" style="15" customWidth="1"/>
    <col min="6" max="6" width="14.3363636363636" style="8" customWidth="1"/>
    <col min="7" max="7" width="20.6363636363636" style="8" customWidth="1"/>
    <col min="8" max="8" width="13.3363636363636" style="8" customWidth="1"/>
    <col min="9" max="9" width="13.3363636363636" style="15" customWidth="1"/>
    <col min="10" max="10" width="33.2272727272727" style="16" customWidth="1"/>
    <col min="11" max="16384" width="8" style="8"/>
  </cols>
  <sheetData>
    <row r="1" s="8" customFormat="1" spans="1:10">
      <c r="A1" s="15"/>
      <c r="B1" s="16"/>
      <c r="C1" s="15"/>
      <c r="D1" s="15"/>
      <c r="E1" s="15"/>
      <c r="I1" s="15"/>
      <c r="J1" s="16"/>
    </row>
    <row r="2" s="8" customFormat="1" ht="39" customHeight="1" spans="1:10">
      <c r="A2" s="17" t="s">
        <v>3309</v>
      </c>
      <c r="B2" s="18"/>
      <c r="C2" s="17"/>
      <c r="D2" s="17"/>
      <c r="E2" s="17"/>
      <c r="F2" s="17"/>
      <c r="G2" s="17"/>
      <c r="H2" s="17"/>
      <c r="I2" s="17"/>
      <c r="J2" s="18"/>
    </row>
    <row r="3" s="8" customFormat="1" ht="23" customHeight="1" spans="1:10">
      <c r="A3" s="19"/>
      <c r="B3" s="16"/>
      <c r="C3" s="15"/>
      <c r="D3" s="15"/>
      <c r="E3" s="15"/>
      <c r="I3" s="15"/>
      <c r="J3" s="16"/>
    </row>
    <row r="4" s="9" customFormat="1" ht="44.25" customHeight="1" spans="1:10">
      <c r="A4" s="20" t="s">
        <v>3310</v>
      </c>
      <c r="B4" s="20" t="s">
        <v>3311</v>
      </c>
      <c r="C4" s="20" t="s">
        <v>3312</v>
      </c>
      <c r="D4" s="20" t="s">
        <v>3313</v>
      </c>
      <c r="E4" s="20" t="s">
        <v>3314</v>
      </c>
      <c r="F4" s="20" t="s">
        <v>3315</v>
      </c>
      <c r="G4" s="20" t="s">
        <v>3316</v>
      </c>
      <c r="H4" s="20" t="s">
        <v>3317</v>
      </c>
      <c r="I4" s="20" t="s">
        <v>3318</v>
      </c>
      <c r="J4" s="20" t="s">
        <v>3319</v>
      </c>
    </row>
    <row r="5" s="8" customFormat="1" ht="17.5" spans="1:10">
      <c r="A5" s="21">
        <v>1</v>
      </c>
      <c r="B5" s="21">
        <v>2</v>
      </c>
      <c r="C5" s="21">
        <v>3</v>
      </c>
      <c r="D5" s="21">
        <v>4</v>
      </c>
      <c r="E5" s="21">
        <v>5</v>
      </c>
      <c r="F5" s="21">
        <v>6</v>
      </c>
      <c r="G5" s="21">
        <v>7</v>
      </c>
      <c r="H5" s="21">
        <v>8</v>
      </c>
      <c r="I5" s="21">
        <v>9</v>
      </c>
      <c r="J5" s="21">
        <v>10</v>
      </c>
    </row>
    <row r="6" s="10" customFormat="1" ht="35" customHeight="1" spans="1:10">
      <c r="A6" s="22" t="s">
        <v>3320</v>
      </c>
      <c r="B6" s="23"/>
      <c r="C6" s="22"/>
      <c r="D6" s="22"/>
      <c r="E6" s="22"/>
      <c r="F6" s="22"/>
      <c r="G6" s="22"/>
      <c r="H6" s="22"/>
      <c r="I6" s="22"/>
      <c r="J6" s="23"/>
    </row>
    <row r="7" s="11" customFormat="1" ht="35" customHeight="1" spans="1:10">
      <c r="A7" s="24" t="s">
        <v>3321</v>
      </c>
      <c r="B7" s="25" t="s">
        <v>3322</v>
      </c>
      <c r="C7" s="24" t="s">
        <v>3323</v>
      </c>
      <c r="D7" s="24" t="s">
        <v>3324</v>
      </c>
      <c r="E7" s="24" t="s">
        <v>3325</v>
      </c>
      <c r="F7" s="24" t="s">
        <v>3326</v>
      </c>
      <c r="G7" s="543" t="s">
        <v>3327</v>
      </c>
      <c r="H7" s="24" t="s">
        <v>3328</v>
      </c>
      <c r="I7" s="24" t="s">
        <v>3329</v>
      </c>
      <c r="J7" s="25" t="s">
        <v>3325</v>
      </c>
    </row>
    <row r="8" s="10" customFormat="1" ht="24" spans="1:10">
      <c r="A8" s="26"/>
      <c r="B8" s="27"/>
      <c r="C8" s="28" t="s">
        <v>3330</v>
      </c>
      <c r="D8" s="28" t="s">
        <v>3331</v>
      </c>
      <c r="E8" s="28" t="s">
        <v>3332</v>
      </c>
      <c r="F8" s="28" t="s">
        <v>3333</v>
      </c>
      <c r="G8" s="544" t="s">
        <v>3334</v>
      </c>
      <c r="H8" s="28" t="s">
        <v>3335</v>
      </c>
      <c r="I8" s="28" t="s">
        <v>3336</v>
      </c>
      <c r="J8" s="39" t="s">
        <v>3332</v>
      </c>
    </row>
    <row r="9" s="10" customFormat="1" ht="36" spans="1:10">
      <c r="A9" s="26"/>
      <c r="B9" s="27"/>
      <c r="C9" s="28" t="s">
        <v>3330</v>
      </c>
      <c r="D9" s="28" t="s">
        <v>3337</v>
      </c>
      <c r="E9" s="28" t="s">
        <v>3338</v>
      </c>
      <c r="F9" s="28" t="s">
        <v>3333</v>
      </c>
      <c r="G9" s="544" t="s">
        <v>3339</v>
      </c>
      <c r="H9" s="28" t="s">
        <v>3335</v>
      </c>
      <c r="I9" s="28" t="s">
        <v>3336</v>
      </c>
      <c r="J9" s="39" t="s">
        <v>3338</v>
      </c>
    </row>
    <row r="10" s="10" customFormat="1" ht="24" spans="1:10">
      <c r="A10" s="26"/>
      <c r="B10" s="27"/>
      <c r="C10" s="28" t="s">
        <v>3330</v>
      </c>
      <c r="D10" s="28" t="s">
        <v>3340</v>
      </c>
      <c r="E10" s="28" t="s">
        <v>3341</v>
      </c>
      <c r="F10" s="28" t="s">
        <v>3333</v>
      </c>
      <c r="G10" s="544" t="s">
        <v>3342</v>
      </c>
      <c r="H10" s="28" t="s">
        <v>3335</v>
      </c>
      <c r="I10" s="28" t="s">
        <v>3336</v>
      </c>
      <c r="J10" s="39" t="s">
        <v>3341</v>
      </c>
    </row>
    <row r="11" s="10" customFormat="1" ht="33" customHeight="1" spans="1:10">
      <c r="A11" s="29"/>
      <c r="B11" s="30"/>
      <c r="C11" s="28" t="s">
        <v>3343</v>
      </c>
      <c r="D11" s="28" t="s">
        <v>3344</v>
      </c>
      <c r="E11" s="28" t="s">
        <v>3345</v>
      </c>
      <c r="F11" s="28" t="s">
        <v>3346</v>
      </c>
      <c r="G11" s="544" t="s">
        <v>3347</v>
      </c>
      <c r="H11" s="28" t="s">
        <v>3348</v>
      </c>
      <c r="I11" s="28" t="s">
        <v>3329</v>
      </c>
      <c r="J11" s="39" t="s">
        <v>3349</v>
      </c>
    </row>
    <row r="12" s="10" customFormat="1" ht="24" spans="1:10">
      <c r="A12" s="31" t="s">
        <v>3350</v>
      </c>
      <c r="B12" s="32" t="s">
        <v>3351</v>
      </c>
      <c r="C12" s="33" t="s">
        <v>3323</v>
      </c>
      <c r="D12" s="33" t="s">
        <v>3324</v>
      </c>
      <c r="E12" s="33" t="s">
        <v>3352</v>
      </c>
      <c r="F12" s="33" t="s">
        <v>3333</v>
      </c>
      <c r="G12" s="545" t="s">
        <v>3353</v>
      </c>
      <c r="H12" s="33" t="s">
        <v>3354</v>
      </c>
      <c r="I12" s="33" t="s">
        <v>3329</v>
      </c>
      <c r="J12" s="40" t="s">
        <v>3355</v>
      </c>
    </row>
    <row r="13" s="10" customFormat="1" ht="12" spans="1:10">
      <c r="A13" s="34"/>
      <c r="B13" s="35"/>
      <c r="C13" s="33" t="s">
        <v>3323</v>
      </c>
      <c r="D13" s="33" t="s">
        <v>3324</v>
      </c>
      <c r="E13" s="33" t="s">
        <v>3356</v>
      </c>
      <c r="F13" s="33" t="s">
        <v>3333</v>
      </c>
      <c r="G13" s="545" t="s">
        <v>3357</v>
      </c>
      <c r="H13" s="33" t="s">
        <v>3358</v>
      </c>
      <c r="I13" s="33" t="s">
        <v>3329</v>
      </c>
      <c r="J13" s="40" t="s">
        <v>3359</v>
      </c>
    </row>
    <row r="14" s="10" customFormat="1" ht="36" spans="1:10">
      <c r="A14" s="34"/>
      <c r="B14" s="35"/>
      <c r="C14" s="33" t="s">
        <v>3323</v>
      </c>
      <c r="D14" s="33" t="s">
        <v>3324</v>
      </c>
      <c r="E14" s="33" t="s">
        <v>3360</v>
      </c>
      <c r="F14" s="33" t="s">
        <v>3333</v>
      </c>
      <c r="G14" s="545" t="s">
        <v>3361</v>
      </c>
      <c r="H14" s="33" t="s">
        <v>3362</v>
      </c>
      <c r="I14" s="33" t="s">
        <v>3329</v>
      </c>
      <c r="J14" s="40" t="s">
        <v>3363</v>
      </c>
    </row>
    <row r="15" s="10" customFormat="1" ht="12" spans="1:10">
      <c r="A15" s="34"/>
      <c r="B15" s="35"/>
      <c r="C15" s="33" t="s">
        <v>3323</v>
      </c>
      <c r="D15" s="33" t="s">
        <v>3324</v>
      </c>
      <c r="E15" s="33" t="s">
        <v>3364</v>
      </c>
      <c r="F15" s="33" t="s">
        <v>3333</v>
      </c>
      <c r="G15" s="545" t="s">
        <v>3353</v>
      </c>
      <c r="H15" s="33" t="s">
        <v>3354</v>
      </c>
      <c r="I15" s="33" t="s">
        <v>3336</v>
      </c>
      <c r="J15" s="40" t="s">
        <v>3364</v>
      </c>
    </row>
    <row r="16" s="10" customFormat="1" ht="24" spans="1:10">
      <c r="A16" s="34"/>
      <c r="B16" s="35"/>
      <c r="C16" s="33" t="s">
        <v>3323</v>
      </c>
      <c r="D16" s="33" t="s">
        <v>3324</v>
      </c>
      <c r="E16" s="33" t="s">
        <v>3365</v>
      </c>
      <c r="F16" s="33" t="s">
        <v>3333</v>
      </c>
      <c r="G16" s="545" t="s">
        <v>3353</v>
      </c>
      <c r="H16" s="33" t="s">
        <v>3354</v>
      </c>
      <c r="I16" s="33" t="s">
        <v>3336</v>
      </c>
      <c r="J16" s="40" t="s">
        <v>3365</v>
      </c>
    </row>
    <row r="17" s="10" customFormat="1" ht="24" spans="1:10">
      <c r="A17" s="34"/>
      <c r="B17" s="35"/>
      <c r="C17" s="33" t="s">
        <v>3323</v>
      </c>
      <c r="D17" s="33" t="s">
        <v>3366</v>
      </c>
      <c r="E17" s="33" t="s">
        <v>3367</v>
      </c>
      <c r="F17" s="33" t="s">
        <v>3333</v>
      </c>
      <c r="G17" s="545" t="s">
        <v>3368</v>
      </c>
      <c r="H17" s="33" t="s">
        <v>3348</v>
      </c>
      <c r="I17" s="33" t="s">
        <v>3329</v>
      </c>
      <c r="J17" s="40" t="s">
        <v>3367</v>
      </c>
    </row>
    <row r="18" s="10" customFormat="1" ht="12" spans="1:10">
      <c r="A18" s="34"/>
      <c r="B18" s="35"/>
      <c r="C18" s="33" t="s">
        <v>3323</v>
      </c>
      <c r="D18" s="33" t="s">
        <v>3369</v>
      </c>
      <c r="E18" s="33" t="s">
        <v>3370</v>
      </c>
      <c r="F18" s="33" t="s">
        <v>3333</v>
      </c>
      <c r="G18" s="545" t="s">
        <v>3371</v>
      </c>
      <c r="H18" s="33" t="s">
        <v>3372</v>
      </c>
      <c r="I18" s="33" t="s">
        <v>3329</v>
      </c>
      <c r="J18" s="40" t="s">
        <v>3370</v>
      </c>
    </row>
    <row r="19" s="10" customFormat="1" ht="12" spans="1:10">
      <c r="A19" s="34"/>
      <c r="B19" s="35"/>
      <c r="C19" s="33" t="s">
        <v>3323</v>
      </c>
      <c r="D19" s="33" t="s">
        <v>3373</v>
      </c>
      <c r="E19" s="33" t="s">
        <v>3374</v>
      </c>
      <c r="F19" s="33" t="s">
        <v>3326</v>
      </c>
      <c r="G19" s="545" t="s">
        <v>3375</v>
      </c>
      <c r="H19" s="33" t="s">
        <v>2539</v>
      </c>
      <c r="I19" s="33" t="s">
        <v>3329</v>
      </c>
      <c r="J19" s="40" t="s">
        <v>3376</v>
      </c>
    </row>
    <row r="20" s="10" customFormat="1" ht="24" spans="1:10">
      <c r="A20" s="34"/>
      <c r="B20" s="35"/>
      <c r="C20" s="33" t="s">
        <v>3330</v>
      </c>
      <c r="D20" s="33" t="s">
        <v>3331</v>
      </c>
      <c r="E20" s="33" t="s">
        <v>3377</v>
      </c>
      <c r="F20" s="33" t="s">
        <v>3333</v>
      </c>
      <c r="G20" s="545" t="s">
        <v>3378</v>
      </c>
      <c r="H20" s="33" t="s">
        <v>3335</v>
      </c>
      <c r="I20" s="33" t="s">
        <v>3336</v>
      </c>
      <c r="J20" s="40" t="s">
        <v>3379</v>
      </c>
    </row>
    <row r="21" s="10" customFormat="1" ht="36" spans="1:10">
      <c r="A21" s="34"/>
      <c r="B21" s="35"/>
      <c r="C21" s="33" t="s">
        <v>3330</v>
      </c>
      <c r="D21" s="33" t="s">
        <v>3331</v>
      </c>
      <c r="E21" s="33" t="s">
        <v>3380</v>
      </c>
      <c r="F21" s="33" t="s">
        <v>3333</v>
      </c>
      <c r="G21" s="545" t="s">
        <v>3381</v>
      </c>
      <c r="H21" s="33" t="s">
        <v>3335</v>
      </c>
      <c r="I21" s="33" t="s">
        <v>3336</v>
      </c>
      <c r="J21" s="40" t="s">
        <v>3380</v>
      </c>
    </row>
    <row r="22" s="10" customFormat="1" ht="24" spans="1:10">
      <c r="A22" s="34"/>
      <c r="B22" s="35"/>
      <c r="C22" s="33" t="s">
        <v>3330</v>
      </c>
      <c r="D22" s="33" t="s">
        <v>3337</v>
      </c>
      <c r="E22" s="33" t="s">
        <v>3377</v>
      </c>
      <c r="F22" s="33" t="s">
        <v>3333</v>
      </c>
      <c r="G22" s="545" t="s">
        <v>3378</v>
      </c>
      <c r="H22" s="33" t="s">
        <v>3335</v>
      </c>
      <c r="I22" s="33" t="s">
        <v>3336</v>
      </c>
      <c r="J22" s="40" t="s">
        <v>3377</v>
      </c>
    </row>
    <row r="23" s="10" customFormat="1" ht="36" spans="1:10">
      <c r="A23" s="34"/>
      <c r="B23" s="35"/>
      <c r="C23" s="33" t="s">
        <v>3330</v>
      </c>
      <c r="D23" s="33" t="s">
        <v>3340</v>
      </c>
      <c r="E23" s="33" t="s">
        <v>3379</v>
      </c>
      <c r="F23" s="33" t="s">
        <v>3333</v>
      </c>
      <c r="G23" s="545" t="s">
        <v>3382</v>
      </c>
      <c r="H23" s="33" t="s">
        <v>3335</v>
      </c>
      <c r="I23" s="33" t="s">
        <v>3336</v>
      </c>
      <c r="J23" s="40" t="s">
        <v>3379</v>
      </c>
    </row>
    <row r="24" s="10" customFormat="1" ht="12" spans="1:10">
      <c r="A24" s="34"/>
      <c r="B24" s="35"/>
      <c r="C24" s="33" t="s">
        <v>3330</v>
      </c>
      <c r="D24" s="33" t="s">
        <v>3340</v>
      </c>
      <c r="E24" s="33" t="s">
        <v>3383</v>
      </c>
      <c r="F24" s="33" t="s">
        <v>3333</v>
      </c>
      <c r="G24" s="545" t="s">
        <v>3383</v>
      </c>
      <c r="H24" s="33" t="s">
        <v>3335</v>
      </c>
      <c r="I24" s="33" t="s">
        <v>3336</v>
      </c>
      <c r="J24" s="40" t="s">
        <v>3383</v>
      </c>
    </row>
    <row r="25" s="10" customFormat="1" ht="12" spans="1:10">
      <c r="A25" s="36"/>
      <c r="B25" s="37"/>
      <c r="C25" s="33" t="s">
        <v>3343</v>
      </c>
      <c r="D25" s="33" t="s">
        <v>3344</v>
      </c>
      <c r="E25" s="33" t="s">
        <v>3384</v>
      </c>
      <c r="F25" s="33" t="s">
        <v>3346</v>
      </c>
      <c r="G25" s="545" t="s">
        <v>3347</v>
      </c>
      <c r="H25" s="33" t="s">
        <v>3348</v>
      </c>
      <c r="I25" s="33" t="s">
        <v>3329</v>
      </c>
      <c r="J25" s="40" t="s">
        <v>3384</v>
      </c>
    </row>
    <row r="26" s="10" customFormat="1" ht="36" spans="1:10">
      <c r="A26" s="34" t="s">
        <v>3385</v>
      </c>
      <c r="B26" s="35" t="s">
        <v>3386</v>
      </c>
      <c r="C26" s="33" t="s">
        <v>3323</v>
      </c>
      <c r="D26" s="33" t="s">
        <v>3324</v>
      </c>
      <c r="E26" s="33" t="s">
        <v>3387</v>
      </c>
      <c r="F26" s="33" t="s">
        <v>3333</v>
      </c>
      <c r="G26" s="545" t="s">
        <v>3388</v>
      </c>
      <c r="H26" s="33" t="s">
        <v>3358</v>
      </c>
      <c r="I26" s="33" t="s">
        <v>3329</v>
      </c>
      <c r="J26" s="40" t="s">
        <v>3389</v>
      </c>
    </row>
    <row r="27" s="10" customFormat="1" ht="24" spans="1:10">
      <c r="A27" s="34"/>
      <c r="B27" s="35"/>
      <c r="C27" s="33" t="s">
        <v>3323</v>
      </c>
      <c r="D27" s="33" t="s">
        <v>3366</v>
      </c>
      <c r="E27" s="33" t="s">
        <v>3390</v>
      </c>
      <c r="F27" s="33" t="s">
        <v>3333</v>
      </c>
      <c r="G27" s="545" t="s">
        <v>3391</v>
      </c>
      <c r="H27" s="33" t="s">
        <v>3348</v>
      </c>
      <c r="I27" s="33" t="s">
        <v>3329</v>
      </c>
      <c r="J27" s="40" t="s">
        <v>3390</v>
      </c>
    </row>
    <row r="28" s="10" customFormat="1" ht="12" spans="1:10">
      <c r="A28" s="34"/>
      <c r="B28" s="35"/>
      <c r="C28" s="33" t="s">
        <v>3323</v>
      </c>
      <c r="D28" s="33" t="s">
        <v>3369</v>
      </c>
      <c r="E28" s="33" t="s">
        <v>3370</v>
      </c>
      <c r="F28" s="33" t="s">
        <v>3333</v>
      </c>
      <c r="G28" s="545" t="s">
        <v>3368</v>
      </c>
      <c r="H28" s="33" t="s">
        <v>3348</v>
      </c>
      <c r="I28" s="33" t="s">
        <v>3329</v>
      </c>
      <c r="J28" s="40" t="s">
        <v>3392</v>
      </c>
    </row>
    <row r="29" s="10" customFormat="1" ht="12" spans="1:10">
      <c r="A29" s="34"/>
      <c r="B29" s="35"/>
      <c r="C29" s="33" t="s">
        <v>3323</v>
      </c>
      <c r="D29" s="33" t="s">
        <v>3373</v>
      </c>
      <c r="E29" s="33" t="s">
        <v>3374</v>
      </c>
      <c r="F29" s="33" t="s">
        <v>3326</v>
      </c>
      <c r="G29" s="545" t="s">
        <v>3393</v>
      </c>
      <c r="H29" s="33" t="s">
        <v>3394</v>
      </c>
      <c r="I29" s="33" t="s">
        <v>3329</v>
      </c>
      <c r="J29" s="40" t="s">
        <v>3376</v>
      </c>
    </row>
    <row r="30" s="10" customFormat="1" ht="24" spans="1:10">
      <c r="A30" s="34"/>
      <c r="B30" s="35"/>
      <c r="C30" s="33" t="s">
        <v>3330</v>
      </c>
      <c r="D30" s="33" t="s">
        <v>3395</v>
      </c>
      <c r="E30" s="33" t="s">
        <v>3396</v>
      </c>
      <c r="F30" s="33" t="s">
        <v>3333</v>
      </c>
      <c r="G30" s="545" t="s">
        <v>3397</v>
      </c>
      <c r="H30" s="33" t="s">
        <v>3335</v>
      </c>
      <c r="I30" s="33" t="s">
        <v>3336</v>
      </c>
      <c r="J30" s="40" t="s">
        <v>3396</v>
      </c>
    </row>
    <row r="31" s="10" customFormat="1" ht="24" spans="1:10">
      <c r="A31" s="34"/>
      <c r="B31" s="35"/>
      <c r="C31" s="33" t="s">
        <v>3330</v>
      </c>
      <c r="D31" s="33" t="s">
        <v>3331</v>
      </c>
      <c r="E31" s="33" t="s">
        <v>3398</v>
      </c>
      <c r="F31" s="33" t="s">
        <v>3333</v>
      </c>
      <c r="G31" s="545" t="s">
        <v>3399</v>
      </c>
      <c r="H31" s="33" t="s">
        <v>3335</v>
      </c>
      <c r="I31" s="33" t="s">
        <v>3336</v>
      </c>
      <c r="J31" s="40" t="s">
        <v>3398</v>
      </c>
    </row>
    <row r="32" s="10" customFormat="1" ht="24" spans="1:10">
      <c r="A32" s="34"/>
      <c r="B32" s="35"/>
      <c r="C32" s="33" t="s">
        <v>3330</v>
      </c>
      <c r="D32" s="33" t="s">
        <v>3337</v>
      </c>
      <c r="E32" s="33" t="s">
        <v>3400</v>
      </c>
      <c r="F32" s="33" t="s">
        <v>3333</v>
      </c>
      <c r="G32" s="545" t="s">
        <v>3401</v>
      </c>
      <c r="H32" s="33" t="s">
        <v>3335</v>
      </c>
      <c r="I32" s="33" t="s">
        <v>3336</v>
      </c>
      <c r="J32" s="40" t="s">
        <v>3400</v>
      </c>
    </row>
    <row r="33" s="10" customFormat="1" ht="12" spans="1:10">
      <c r="A33" s="36"/>
      <c r="B33" s="37"/>
      <c r="C33" s="33" t="s">
        <v>3343</v>
      </c>
      <c r="D33" s="33" t="s">
        <v>3344</v>
      </c>
      <c r="E33" s="33" t="s">
        <v>3402</v>
      </c>
      <c r="F33" s="33" t="s">
        <v>3346</v>
      </c>
      <c r="G33" s="545" t="s">
        <v>3403</v>
      </c>
      <c r="H33" s="33" t="s">
        <v>3348</v>
      </c>
      <c r="I33" s="33" t="s">
        <v>3329</v>
      </c>
      <c r="J33" s="40" t="s">
        <v>3402</v>
      </c>
    </row>
    <row r="34" s="10" customFormat="1" ht="12" spans="1:10">
      <c r="A34" s="34" t="s">
        <v>3404</v>
      </c>
      <c r="B34" s="35" t="s">
        <v>3405</v>
      </c>
      <c r="C34" s="33" t="s">
        <v>3323</v>
      </c>
      <c r="D34" s="33" t="s">
        <v>3324</v>
      </c>
      <c r="E34" s="33" t="s">
        <v>3406</v>
      </c>
      <c r="F34" s="33" t="s">
        <v>3333</v>
      </c>
      <c r="G34" s="545" t="s">
        <v>3353</v>
      </c>
      <c r="H34" s="33" t="s">
        <v>3358</v>
      </c>
      <c r="I34" s="33" t="s">
        <v>3329</v>
      </c>
      <c r="J34" s="40" t="s">
        <v>3407</v>
      </c>
    </row>
    <row r="35" s="10" customFormat="1" ht="24" spans="1:10">
      <c r="A35" s="34"/>
      <c r="B35" s="35"/>
      <c r="C35" s="33" t="s">
        <v>3323</v>
      </c>
      <c r="D35" s="33" t="s">
        <v>3366</v>
      </c>
      <c r="E35" s="33" t="s">
        <v>3408</v>
      </c>
      <c r="F35" s="33" t="s">
        <v>3333</v>
      </c>
      <c r="G35" s="545" t="s">
        <v>3368</v>
      </c>
      <c r="H35" s="33" t="s">
        <v>3348</v>
      </c>
      <c r="I35" s="33" t="s">
        <v>3329</v>
      </c>
      <c r="J35" s="40" t="s">
        <v>3408</v>
      </c>
    </row>
    <row r="36" s="10" customFormat="1" ht="12" spans="1:10">
      <c r="A36" s="34"/>
      <c r="B36" s="35"/>
      <c r="C36" s="33" t="s">
        <v>3323</v>
      </c>
      <c r="D36" s="33" t="s">
        <v>3369</v>
      </c>
      <c r="E36" s="33" t="s">
        <v>3370</v>
      </c>
      <c r="F36" s="33" t="s">
        <v>3333</v>
      </c>
      <c r="G36" s="545" t="s">
        <v>3368</v>
      </c>
      <c r="H36" s="33" t="s">
        <v>3348</v>
      </c>
      <c r="I36" s="33" t="s">
        <v>3329</v>
      </c>
      <c r="J36" s="40" t="s">
        <v>3392</v>
      </c>
    </row>
    <row r="37" s="10" customFormat="1" ht="12" spans="1:10">
      <c r="A37" s="34"/>
      <c r="B37" s="35"/>
      <c r="C37" s="33" t="s">
        <v>3323</v>
      </c>
      <c r="D37" s="33" t="s">
        <v>3373</v>
      </c>
      <c r="E37" s="33" t="s">
        <v>3374</v>
      </c>
      <c r="F37" s="33" t="s">
        <v>3326</v>
      </c>
      <c r="G37" s="545" t="s">
        <v>3409</v>
      </c>
      <c r="H37" s="33" t="s">
        <v>3394</v>
      </c>
      <c r="I37" s="33" t="s">
        <v>3329</v>
      </c>
      <c r="J37" s="40" t="s">
        <v>3376</v>
      </c>
    </row>
    <row r="38" s="10" customFormat="1" ht="24" spans="1:10">
      <c r="A38" s="34"/>
      <c r="B38" s="35"/>
      <c r="C38" s="33" t="s">
        <v>3330</v>
      </c>
      <c r="D38" s="33" t="s">
        <v>3331</v>
      </c>
      <c r="E38" s="33" t="s">
        <v>3410</v>
      </c>
      <c r="F38" s="33" t="s">
        <v>3333</v>
      </c>
      <c r="G38" s="545" t="s">
        <v>3410</v>
      </c>
      <c r="H38" s="33" t="s">
        <v>3335</v>
      </c>
      <c r="I38" s="33" t="s">
        <v>3336</v>
      </c>
      <c r="J38" s="40" t="s">
        <v>3410</v>
      </c>
    </row>
    <row r="39" s="10" customFormat="1" ht="24" spans="1:10">
      <c r="A39" s="34"/>
      <c r="B39" s="35"/>
      <c r="C39" s="33" t="s">
        <v>3330</v>
      </c>
      <c r="D39" s="33" t="s">
        <v>3340</v>
      </c>
      <c r="E39" s="33" t="s">
        <v>3411</v>
      </c>
      <c r="F39" s="33" t="s">
        <v>3333</v>
      </c>
      <c r="G39" s="545" t="s">
        <v>3411</v>
      </c>
      <c r="H39" s="33" t="s">
        <v>3335</v>
      </c>
      <c r="I39" s="33" t="s">
        <v>3336</v>
      </c>
      <c r="J39" s="40" t="s">
        <v>3411</v>
      </c>
    </row>
    <row r="40" s="10" customFormat="1" ht="12" spans="1:10">
      <c r="A40" s="36"/>
      <c r="B40" s="37"/>
      <c r="C40" s="33" t="s">
        <v>3343</v>
      </c>
      <c r="D40" s="33" t="s">
        <v>3344</v>
      </c>
      <c r="E40" s="33" t="s">
        <v>3412</v>
      </c>
      <c r="F40" s="33" t="s">
        <v>3333</v>
      </c>
      <c r="G40" s="545" t="s">
        <v>3347</v>
      </c>
      <c r="H40" s="33" t="s">
        <v>3348</v>
      </c>
      <c r="I40" s="33" t="s">
        <v>3336</v>
      </c>
      <c r="J40" s="40" t="s">
        <v>3412</v>
      </c>
    </row>
    <row r="41" s="10" customFormat="1" ht="12" spans="1:10">
      <c r="A41" s="34" t="s">
        <v>3413</v>
      </c>
      <c r="B41" s="35" t="s">
        <v>3414</v>
      </c>
      <c r="C41" s="33" t="s">
        <v>3323</v>
      </c>
      <c r="D41" s="33" t="s">
        <v>3324</v>
      </c>
      <c r="E41" s="33" t="s">
        <v>3415</v>
      </c>
      <c r="F41" s="33" t="s">
        <v>3346</v>
      </c>
      <c r="G41" s="545" t="s">
        <v>3416</v>
      </c>
      <c r="H41" s="33" t="s">
        <v>3358</v>
      </c>
      <c r="I41" s="33" t="s">
        <v>3329</v>
      </c>
      <c r="J41" s="40" t="s">
        <v>3417</v>
      </c>
    </row>
    <row r="42" s="10" customFormat="1" ht="12" spans="1:10">
      <c r="A42" s="34"/>
      <c r="B42" s="35"/>
      <c r="C42" s="33" t="s">
        <v>3323</v>
      </c>
      <c r="D42" s="33" t="s">
        <v>3324</v>
      </c>
      <c r="E42" s="33" t="s">
        <v>3418</v>
      </c>
      <c r="F42" s="33" t="s">
        <v>3346</v>
      </c>
      <c r="G42" s="545" t="s">
        <v>3419</v>
      </c>
      <c r="H42" s="33" t="s">
        <v>3420</v>
      </c>
      <c r="I42" s="33" t="s">
        <v>3329</v>
      </c>
      <c r="J42" s="40" t="s">
        <v>3421</v>
      </c>
    </row>
    <row r="43" s="10" customFormat="1" ht="12" spans="1:10">
      <c r="A43" s="34"/>
      <c r="B43" s="35"/>
      <c r="C43" s="33" t="s">
        <v>3323</v>
      </c>
      <c r="D43" s="33" t="s">
        <v>3366</v>
      </c>
      <c r="E43" s="33" t="s">
        <v>3422</v>
      </c>
      <c r="F43" s="33" t="s">
        <v>3333</v>
      </c>
      <c r="G43" s="545" t="s">
        <v>3423</v>
      </c>
      <c r="H43" s="33" t="s">
        <v>3335</v>
      </c>
      <c r="I43" s="33" t="s">
        <v>3336</v>
      </c>
      <c r="J43" s="40" t="s">
        <v>3417</v>
      </c>
    </row>
    <row r="44" s="10" customFormat="1" ht="12" spans="1:10">
      <c r="A44" s="34"/>
      <c r="B44" s="35"/>
      <c r="C44" s="33" t="s">
        <v>3323</v>
      </c>
      <c r="D44" s="33" t="s">
        <v>3369</v>
      </c>
      <c r="E44" s="33" t="s">
        <v>3370</v>
      </c>
      <c r="F44" s="33" t="s">
        <v>3333</v>
      </c>
      <c r="G44" s="545" t="s">
        <v>3368</v>
      </c>
      <c r="H44" s="33" t="s">
        <v>3348</v>
      </c>
      <c r="I44" s="33" t="s">
        <v>3329</v>
      </c>
      <c r="J44" s="40" t="s">
        <v>3370</v>
      </c>
    </row>
    <row r="45" s="10" customFormat="1" ht="12" spans="1:10">
      <c r="A45" s="34"/>
      <c r="B45" s="35"/>
      <c r="C45" s="33" t="s">
        <v>3323</v>
      </c>
      <c r="D45" s="33" t="s">
        <v>3373</v>
      </c>
      <c r="E45" s="33" t="s">
        <v>3374</v>
      </c>
      <c r="F45" s="33" t="s">
        <v>3326</v>
      </c>
      <c r="G45" s="545" t="s">
        <v>3424</v>
      </c>
      <c r="H45" s="33" t="s">
        <v>3394</v>
      </c>
      <c r="I45" s="33" t="s">
        <v>3329</v>
      </c>
      <c r="J45" s="40" t="s">
        <v>3376</v>
      </c>
    </row>
    <row r="46" s="10" customFormat="1" ht="12" spans="1:10">
      <c r="A46" s="34"/>
      <c r="B46" s="35"/>
      <c r="C46" s="33" t="s">
        <v>3330</v>
      </c>
      <c r="D46" s="33" t="s">
        <v>3331</v>
      </c>
      <c r="E46" s="33" t="s">
        <v>3417</v>
      </c>
      <c r="F46" s="33" t="s">
        <v>3333</v>
      </c>
      <c r="G46" s="545" t="s">
        <v>3425</v>
      </c>
      <c r="H46" s="33" t="s">
        <v>3348</v>
      </c>
      <c r="I46" s="33" t="s">
        <v>3336</v>
      </c>
      <c r="J46" s="40" t="s">
        <v>3417</v>
      </c>
    </row>
    <row r="47" s="10" customFormat="1" ht="12" spans="1:10">
      <c r="A47" s="36"/>
      <c r="B47" s="37"/>
      <c r="C47" s="33" t="s">
        <v>3343</v>
      </c>
      <c r="D47" s="33" t="s">
        <v>3344</v>
      </c>
      <c r="E47" s="33" t="s">
        <v>3345</v>
      </c>
      <c r="F47" s="33" t="s">
        <v>3346</v>
      </c>
      <c r="G47" s="545" t="s">
        <v>3426</v>
      </c>
      <c r="H47" s="33" t="s">
        <v>3348</v>
      </c>
      <c r="I47" s="33" t="s">
        <v>3329</v>
      </c>
      <c r="J47" s="40" t="s">
        <v>3349</v>
      </c>
    </row>
    <row r="48" s="10" customFormat="1" ht="24" spans="1:10">
      <c r="A48" s="34" t="s">
        <v>3427</v>
      </c>
      <c r="B48" s="35" t="s">
        <v>3428</v>
      </c>
      <c r="C48" s="33" t="s">
        <v>3323</v>
      </c>
      <c r="D48" s="33" t="s">
        <v>3324</v>
      </c>
      <c r="E48" s="33" t="s">
        <v>3429</v>
      </c>
      <c r="F48" s="33" t="s">
        <v>3333</v>
      </c>
      <c r="G48" s="545" t="s">
        <v>3430</v>
      </c>
      <c r="H48" s="33" t="s">
        <v>3358</v>
      </c>
      <c r="I48" s="33" t="s">
        <v>3329</v>
      </c>
      <c r="J48" s="40" t="s">
        <v>3429</v>
      </c>
    </row>
    <row r="49" s="10" customFormat="1" ht="36" spans="1:10">
      <c r="A49" s="34"/>
      <c r="B49" s="35"/>
      <c r="C49" s="33" t="s">
        <v>3323</v>
      </c>
      <c r="D49" s="33" t="s">
        <v>3324</v>
      </c>
      <c r="E49" s="33" t="s">
        <v>3431</v>
      </c>
      <c r="F49" s="33" t="s">
        <v>3333</v>
      </c>
      <c r="G49" s="545" t="s">
        <v>3432</v>
      </c>
      <c r="H49" s="33" t="s">
        <v>3433</v>
      </c>
      <c r="I49" s="33" t="s">
        <v>3329</v>
      </c>
      <c r="J49" s="40" t="s">
        <v>3431</v>
      </c>
    </row>
    <row r="50" s="10" customFormat="1" ht="24" spans="1:10">
      <c r="A50" s="34"/>
      <c r="B50" s="35"/>
      <c r="C50" s="33" t="s">
        <v>3323</v>
      </c>
      <c r="D50" s="33" t="s">
        <v>3324</v>
      </c>
      <c r="E50" s="33" t="s">
        <v>3434</v>
      </c>
      <c r="F50" s="33" t="s">
        <v>3333</v>
      </c>
      <c r="G50" s="545" t="s">
        <v>3435</v>
      </c>
      <c r="H50" s="33" t="s">
        <v>3358</v>
      </c>
      <c r="I50" s="33" t="s">
        <v>3329</v>
      </c>
      <c r="J50" s="40" t="s">
        <v>3436</v>
      </c>
    </row>
    <row r="51" s="10" customFormat="1" ht="48" spans="1:10">
      <c r="A51" s="34"/>
      <c r="B51" s="35"/>
      <c r="C51" s="33" t="s">
        <v>3323</v>
      </c>
      <c r="D51" s="33" t="s">
        <v>3366</v>
      </c>
      <c r="E51" s="33" t="s">
        <v>3437</v>
      </c>
      <c r="F51" s="33" t="s">
        <v>3333</v>
      </c>
      <c r="G51" s="545" t="s">
        <v>3347</v>
      </c>
      <c r="H51" s="33" t="s">
        <v>3348</v>
      </c>
      <c r="I51" s="33" t="s">
        <v>3336</v>
      </c>
      <c r="J51" s="40" t="s">
        <v>3438</v>
      </c>
    </row>
    <row r="52" s="10" customFormat="1" ht="24" spans="1:10">
      <c r="A52" s="34"/>
      <c r="B52" s="35"/>
      <c r="C52" s="33" t="s">
        <v>3323</v>
      </c>
      <c r="D52" s="33" t="s">
        <v>3369</v>
      </c>
      <c r="E52" s="33" t="s">
        <v>3439</v>
      </c>
      <c r="F52" s="33" t="s">
        <v>3333</v>
      </c>
      <c r="G52" s="545" t="s">
        <v>3440</v>
      </c>
      <c r="H52" s="33" t="s">
        <v>3372</v>
      </c>
      <c r="I52" s="33" t="s">
        <v>3336</v>
      </c>
      <c r="J52" s="40" t="s">
        <v>3439</v>
      </c>
    </row>
    <row r="53" s="10" customFormat="1" ht="12" spans="1:10">
      <c r="A53" s="34"/>
      <c r="B53" s="35"/>
      <c r="C53" s="33" t="s">
        <v>3323</v>
      </c>
      <c r="D53" s="33" t="s">
        <v>3373</v>
      </c>
      <c r="E53" s="33" t="s">
        <v>3374</v>
      </c>
      <c r="F53" s="33" t="s">
        <v>3326</v>
      </c>
      <c r="G53" s="545" t="s">
        <v>3424</v>
      </c>
      <c r="H53" s="33" t="s">
        <v>3394</v>
      </c>
      <c r="I53" s="33" t="s">
        <v>3329</v>
      </c>
      <c r="J53" s="40" t="s">
        <v>3376</v>
      </c>
    </row>
    <row r="54" s="10" customFormat="1" ht="48" spans="1:10">
      <c r="A54" s="34"/>
      <c r="B54" s="35"/>
      <c r="C54" s="33" t="s">
        <v>3330</v>
      </c>
      <c r="D54" s="33" t="s">
        <v>3331</v>
      </c>
      <c r="E54" s="33" t="s">
        <v>3441</v>
      </c>
      <c r="F54" s="33" t="s">
        <v>3333</v>
      </c>
      <c r="G54" s="545" t="s">
        <v>3442</v>
      </c>
      <c r="H54" s="33" t="s">
        <v>3443</v>
      </c>
      <c r="I54" s="33" t="s">
        <v>3336</v>
      </c>
      <c r="J54" s="40" t="s">
        <v>3444</v>
      </c>
    </row>
    <row r="55" s="10" customFormat="1" ht="60" spans="1:10">
      <c r="A55" s="34"/>
      <c r="B55" s="35"/>
      <c r="C55" s="33" t="s">
        <v>3330</v>
      </c>
      <c r="D55" s="33" t="s">
        <v>3337</v>
      </c>
      <c r="E55" s="33" t="s">
        <v>3444</v>
      </c>
      <c r="F55" s="33" t="s">
        <v>3333</v>
      </c>
      <c r="G55" s="545" t="s">
        <v>3445</v>
      </c>
      <c r="H55" s="33" t="s">
        <v>3443</v>
      </c>
      <c r="I55" s="33" t="s">
        <v>3336</v>
      </c>
      <c r="J55" s="40" t="s">
        <v>3444</v>
      </c>
    </row>
    <row r="56" s="10" customFormat="1" ht="36" spans="1:10">
      <c r="A56" s="34"/>
      <c r="B56" s="35"/>
      <c r="C56" s="33" t="s">
        <v>3330</v>
      </c>
      <c r="D56" s="33" t="s">
        <v>3340</v>
      </c>
      <c r="E56" s="33" t="s">
        <v>3446</v>
      </c>
      <c r="F56" s="33" t="s">
        <v>3333</v>
      </c>
      <c r="G56" s="545" t="s">
        <v>3447</v>
      </c>
      <c r="H56" s="33" t="s">
        <v>3443</v>
      </c>
      <c r="I56" s="33" t="s">
        <v>3336</v>
      </c>
      <c r="J56" s="40" t="s">
        <v>3446</v>
      </c>
    </row>
    <row r="57" s="10" customFormat="1" ht="24" spans="1:10">
      <c r="A57" s="36"/>
      <c r="B57" s="37"/>
      <c r="C57" s="33" t="s">
        <v>3343</v>
      </c>
      <c r="D57" s="33" t="s">
        <v>3344</v>
      </c>
      <c r="E57" s="33" t="s">
        <v>3448</v>
      </c>
      <c r="F57" s="33" t="s">
        <v>3333</v>
      </c>
      <c r="G57" s="545" t="s">
        <v>3347</v>
      </c>
      <c r="H57" s="33" t="s">
        <v>3348</v>
      </c>
      <c r="I57" s="33" t="s">
        <v>3329</v>
      </c>
      <c r="J57" s="40" t="s">
        <v>3449</v>
      </c>
    </row>
    <row r="58" s="10" customFormat="1" ht="12" spans="1:10">
      <c r="A58" s="38" t="s">
        <v>3450</v>
      </c>
      <c r="B58" s="39"/>
      <c r="C58" s="28"/>
      <c r="D58" s="28"/>
      <c r="E58" s="28"/>
      <c r="F58" s="28"/>
      <c r="G58" s="28"/>
      <c r="H58" s="28"/>
      <c r="I58" s="28"/>
      <c r="J58" s="39"/>
    </row>
    <row r="59" s="10" customFormat="1" ht="24" spans="1:10">
      <c r="A59" s="31" t="s">
        <v>3451</v>
      </c>
      <c r="B59" s="32" t="s">
        <v>3452</v>
      </c>
      <c r="C59" s="33" t="s">
        <v>3323</v>
      </c>
      <c r="D59" s="33" t="s">
        <v>3324</v>
      </c>
      <c r="E59" s="33" t="s">
        <v>3453</v>
      </c>
      <c r="F59" s="33" t="s">
        <v>3346</v>
      </c>
      <c r="G59" s="545" t="s">
        <v>3368</v>
      </c>
      <c r="H59" s="33" t="s">
        <v>3348</v>
      </c>
      <c r="I59" s="33" t="s">
        <v>3329</v>
      </c>
      <c r="J59" s="40" t="s">
        <v>3454</v>
      </c>
    </row>
    <row r="60" s="10" customFormat="1" ht="24" spans="1:10">
      <c r="A60" s="34"/>
      <c r="B60" s="35"/>
      <c r="C60" s="33" t="s">
        <v>3323</v>
      </c>
      <c r="D60" s="33" t="s">
        <v>3324</v>
      </c>
      <c r="E60" s="33" t="s">
        <v>3455</v>
      </c>
      <c r="F60" s="33" t="s">
        <v>3346</v>
      </c>
      <c r="G60" s="545" t="s">
        <v>3388</v>
      </c>
      <c r="H60" s="33" t="s">
        <v>3358</v>
      </c>
      <c r="I60" s="33" t="s">
        <v>3329</v>
      </c>
      <c r="J60" s="40" t="s">
        <v>3456</v>
      </c>
    </row>
    <row r="61" s="10" customFormat="1" ht="12" spans="1:10">
      <c r="A61" s="34"/>
      <c r="B61" s="35"/>
      <c r="C61" s="33" t="s">
        <v>3323</v>
      </c>
      <c r="D61" s="33" t="s">
        <v>3324</v>
      </c>
      <c r="E61" s="33" t="s">
        <v>3457</v>
      </c>
      <c r="F61" s="33" t="s">
        <v>3346</v>
      </c>
      <c r="G61" s="545" t="s">
        <v>3458</v>
      </c>
      <c r="H61" s="33" t="s">
        <v>3358</v>
      </c>
      <c r="I61" s="33" t="s">
        <v>3329</v>
      </c>
      <c r="J61" s="40" t="s">
        <v>3459</v>
      </c>
    </row>
    <row r="62" s="10" customFormat="1" ht="12" spans="1:10">
      <c r="A62" s="34"/>
      <c r="B62" s="35"/>
      <c r="C62" s="33" t="s">
        <v>3323</v>
      </c>
      <c r="D62" s="33" t="s">
        <v>3324</v>
      </c>
      <c r="E62" s="33" t="s">
        <v>3460</v>
      </c>
      <c r="F62" s="33" t="s">
        <v>3333</v>
      </c>
      <c r="G62" s="545" t="s">
        <v>3461</v>
      </c>
      <c r="H62" s="33" t="s">
        <v>3358</v>
      </c>
      <c r="I62" s="33" t="s">
        <v>3329</v>
      </c>
      <c r="J62" s="40" t="s">
        <v>3462</v>
      </c>
    </row>
    <row r="63" s="10" customFormat="1" ht="24" spans="1:10">
      <c r="A63" s="34"/>
      <c r="B63" s="35"/>
      <c r="C63" s="33" t="s">
        <v>3323</v>
      </c>
      <c r="D63" s="33" t="s">
        <v>3366</v>
      </c>
      <c r="E63" s="33" t="s">
        <v>3463</v>
      </c>
      <c r="F63" s="33" t="s">
        <v>3333</v>
      </c>
      <c r="G63" s="545" t="s">
        <v>3368</v>
      </c>
      <c r="H63" s="33" t="s">
        <v>3348</v>
      </c>
      <c r="I63" s="33" t="s">
        <v>3329</v>
      </c>
      <c r="J63" s="40" t="s">
        <v>3464</v>
      </c>
    </row>
    <row r="64" s="10" customFormat="1" ht="12" spans="1:10">
      <c r="A64" s="34"/>
      <c r="B64" s="35"/>
      <c r="C64" s="33" t="s">
        <v>3323</v>
      </c>
      <c r="D64" s="33" t="s">
        <v>3369</v>
      </c>
      <c r="E64" s="33" t="s">
        <v>3465</v>
      </c>
      <c r="F64" s="33" t="s">
        <v>3326</v>
      </c>
      <c r="G64" s="545" t="s">
        <v>3353</v>
      </c>
      <c r="H64" s="33" t="s">
        <v>3354</v>
      </c>
      <c r="I64" s="33" t="s">
        <v>3329</v>
      </c>
      <c r="J64" s="40" t="s">
        <v>3465</v>
      </c>
    </row>
    <row r="65" s="10" customFormat="1" ht="24" spans="1:10">
      <c r="A65" s="34"/>
      <c r="B65" s="35"/>
      <c r="C65" s="33" t="s">
        <v>3323</v>
      </c>
      <c r="D65" s="33" t="s">
        <v>3369</v>
      </c>
      <c r="E65" s="33" t="s">
        <v>3466</v>
      </c>
      <c r="F65" s="33" t="s">
        <v>3333</v>
      </c>
      <c r="G65" s="545" t="s">
        <v>3467</v>
      </c>
      <c r="H65" s="33" t="s">
        <v>3354</v>
      </c>
      <c r="I65" s="33" t="s">
        <v>3329</v>
      </c>
      <c r="J65" s="40" t="s">
        <v>3468</v>
      </c>
    </row>
    <row r="66" s="10" customFormat="1" ht="12" spans="1:10">
      <c r="A66" s="34"/>
      <c r="B66" s="35"/>
      <c r="C66" s="33" t="s">
        <v>3323</v>
      </c>
      <c r="D66" s="33" t="s">
        <v>3369</v>
      </c>
      <c r="E66" s="33" t="s">
        <v>3469</v>
      </c>
      <c r="F66" s="33" t="s">
        <v>3333</v>
      </c>
      <c r="G66" s="545" t="s">
        <v>3470</v>
      </c>
      <c r="H66" s="33" t="s">
        <v>3335</v>
      </c>
      <c r="I66" s="33" t="s">
        <v>3329</v>
      </c>
      <c r="J66" s="40" t="s">
        <v>3471</v>
      </c>
    </row>
    <row r="67" s="10" customFormat="1" ht="12" spans="1:10">
      <c r="A67" s="34"/>
      <c r="B67" s="35"/>
      <c r="C67" s="33" t="s">
        <v>3323</v>
      </c>
      <c r="D67" s="33" t="s">
        <v>3373</v>
      </c>
      <c r="E67" s="33" t="s">
        <v>3374</v>
      </c>
      <c r="F67" s="33" t="s">
        <v>3326</v>
      </c>
      <c r="G67" s="545" t="s">
        <v>3376</v>
      </c>
      <c r="H67" s="33" t="s">
        <v>3335</v>
      </c>
      <c r="I67" s="33" t="s">
        <v>3329</v>
      </c>
      <c r="J67" s="40" t="s">
        <v>3472</v>
      </c>
    </row>
    <row r="68" s="10" customFormat="1" ht="36" spans="1:10">
      <c r="A68" s="34"/>
      <c r="B68" s="35"/>
      <c r="C68" s="33" t="s">
        <v>3330</v>
      </c>
      <c r="D68" s="33" t="s">
        <v>3331</v>
      </c>
      <c r="E68" s="33" t="s">
        <v>3473</v>
      </c>
      <c r="F68" s="33" t="s">
        <v>3333</v>
      </c>
      <c r="G68" s="545" t="s">
        <v>3474</v>
      </c>
      <c r="H68" s="33" t="s">
        <v>3335</v>
      </c>
      <c r="I68" s="33" t="s">
        <v>3336</v>
      </c>
      <c r="J68" s="40" t="s">
        <v>3473</v>
      </c>
    </row>
    <row r="69" s="10" customFormat="1" ht="24" spans="1:10">
      <c r="A69" s="34"/>
      <c r="B69" s="35"/>
      <c r="C69" s="33" t="s">
        <v>3330</v>
      </c>
      <c r="D69" s="33" t="s">
        <v>3340</v>
      </c>
      <c r="E69" s="33" t="s">
        <v>3475</v>
      </c>
      <c r="F69" s="33" t="s">
        <v>3333</v>
      </c>
      <c r="G69" s="33" t="s">
        <v>3476</v>
      </c>
      <c r="H69" s="33" t="s">
        <v>3335</v>
      </c>
      <c r="I69" s="33" t="s">
        <v>3336</v>
      </c>
      <c r="J69" s="40" t="s">
        <v>3475</v>
      </c>
    </row>
    <row r="70" s="10" customFormat="1" ht="12" spans="1:10">
      <c r="A70" s="36"/>
      <c r="B70" s="37"/>
      <c r="C70" s="33" t="s">
        <v>3343</v>
      </c>
      <c r="D70" s="33" t="s">
        <v>3344</v>
      </c>
      <c r="E70" s="33" t="s">
        <v>3402</v>
      </c>
      <c r="F70" s="33" t="s">
        <v>3346</v>
      </c>
      <c r="G70" s="545" t="s">
        <v>3347</v>
      </c>
      <c r="H70" s="33" t="s">
        <v>3348</v>
      </c>
      <c r="I70" s="33" t="s">
        <v>3329</v>
      </c>
      <c r="J70" s="40" t="s">
        <v>3402</v>
      </c>
    </row>
    <row r="71" s="12" customFormat="1" ht="12" spans="1:10">
      <c r="A71" s="31" t="s">
        <v>3477</v>
      </c>
      <c r="B71" s="32" t="s">
        <v>3478</v>
      </c>
      <c r="C71" s="33" t="s">
        <v>3323</v>
      </c>
      <c r="D71" s="33" t="s">
        <v>3324</v>
      </c>
      <c r="E71" s="33" t="s">
        <v>3479</v>
      </c>
      <c r="F71" s="33" t="s">
        <v>3346</v>
      </c>
      <c r="G71" s="545" t="s">
        <v>3480</v>
      </c>
      <c r="H71" s="33" t="s">
        <v>3481</v>
      </c>
      <c r="I71" s="33" t="s">
        <v>3329</v>
      </c>
      <c r="J71" s="40" t="s">
        <v>3482</v>
      </c>
    </row>
    <row r="72" s="12" customFormat="1" ht="12" spans="1:10">
      <c r="A72" s="34"/>
      <c r="B72" s="35"/>
      <c r="C72" s="33" t="s">
        <v>3323</v>
      </c>
      <c r="D72" s="33" t="s">
        <v>3324</v>
      </c>
      <c r="E72" s="33" t="s">
        <v>3483</v>
      </c>
      <c r="F72" s="33" t="s">
        <v>3346</v>
      </c>
      <c r="G72" s="545" t="s">
        <v>3484</v>
      </c>
      <c r="H72" s="33" t="s">
        <v>3433</v>
      </c>
      <c r="I72" s="33" t="s">
        <v>3329</v>
      </c>
      <c r="J72" s="40" t="s">
        <v>3485</v>
      </c>
    </row>
    <row r="73" s="12" customFormat="1" ht="12" spans="1:10">
      <c r="A73" s="34"/>
      <c r="B73" s="35"/>
      <c r="C73" s="33" t="s">
        <v>3323</v>
      </c>
      <c r="D73" s="33" t="s">
        <v>3366</v>
      </c>
      <c r="E73" s="33" t="s">
        <v>3486</v>
      </c>
      <c r="F73" s="33" t="s">
        <v>3333</v>
      </c>
      <c r="G73" s="545" t="s">
        <v>3368</v>
      </c>
      <c r="H73" s="33" t="s">
        <v>3348</v>
      </c>
      <c r="I73" s="33" t="s">
        <v>3329</v>
      </c>
      <c r="J73" s="40" t="s">
        <v>3487</v>
      </c>
    </row>
    <row r="74" s="12" customFormat="1" ht="12" spans="1:10">
      <c r="A74" s="34"/>
      <c r="B74" s="35"/>
      <c r="C74" s="33" t="s">
        <v>3323</v>
      </c>
      <c r="D74" s="33" t="s">
        <v>3366</v>
      </c>
      <c r="E74" s="33" t="s">
        <v>3488</v>
      </c>
      <c r="F74" s="33" t="s">
        <v>3333</v>
      </c>
      <c r="G74" s="545" t="s">
        <v>3368</v>
      </c>
      <c r="H74" s="33" t="s">
        <v>3348</v>
      </c>
      <c r="I74" s="33" t="s">
        <v>3329</v>
      </c>
      <c r="J74" s="40" t="s">
        <v>3489</v>
      </c>
    </row>
    <row r="75" s="12" customFormat="1" ht="12" spans="1:10">
      <c r="A75" s="34"/>
      <c r="B75" s="35"/>
      <c r="C75" s="33" t="s">
        <v>3323</v>
      </c>
      <c r="D75" s="33" t="s">
        <v>3369</v>
      </c>
      <c r="E75" s="33" t="s">
        <v>3465</v>
      </c>
      <c r="F75" s="33" t="s">
        <v>3326</v>
      </c>
      <c r="G75" s="545" t="s">
        <v>3353</v>
      </c>
      <c r="H75" s="33" t="s">
        <v>3354</v>
      </c>
      <c r="I75" s="33" t="s">
        <v>3329</v>
      </c>
      <c r="J75" s="40" t="s">
        <v>3465</v>
      </c>
    </row>
    <row r="76" s="12" customFormat="1" ht="12" spans="1:10">
      <c r="A76" s="34"/>
      <c r="B76" s="35"/>
      <c r="C76" s="33" t="s">
        <v>3323</v>
      </c>
      <c r="D76" s="33" t="s">
        <v>3373</v>
      </c>
      <c r="E76" s="33" t="s">
        <v>3374</v>
      </c>
      <c r="F76" s="33" t="s">
        <v>3326</v>
      </c>
      <c r="G76" s="545" t="s">
        <v>3376</v>
      </c>
      <c r="H76" s="33" t="s">
        <v>3335</v>
      </c>
      <c r="I76" s="33" t="s">
        <v>3329</v>
      </c>
      <c r="J76" s="40" t="s">
        <v>3472</v>
      </c>
    </row>
    <row r="77" s="12" customFormat="1" ht="12" spans="1:10">
      <c r="A77" s="34"/>
      <c r="B77" s="35"/>
      <c r="C77" s="33" t="s">
        <v>3330</v>
      </c>
      <c r="D77" s="33" t="s">
        <v>3331</v>
      </c>
      <c r="E77" s="33" t="s">
        <v>3490</v>
      </c>
      <c r="F77" s="33" t="s">
        <v>3333</v>
      </c>
      <c r="G77" s="545" t="s">
        <v>3491</v>
      </c>
      <c r="H77" s="33" t="s">
        <v>3335</v>
      </c>
      <c r="I77" s="33" t="s">
        <v>3336</v>
      </c>
      <c r="J77" s="40" t="s">
        <v>3492</v>
      </c>
    </row>
    <row r="78" s="12" customFormat="1" ht="12" spans="1:10">
      <c r="A78" s="34"/>
      <c r="B78" s="35"/>
      <c r="C78" s="33" t="s">
        <v>3330</v>
      </c>
      <c r="D78" s="33" t="s">
        <v>3340</v>
      </c>
      <c r="E78" s="33" t="s">
        <v>3493</v>
      </c>
      <c r="F78" s="33" t="s">
        <v>3333</v>
      </c>
      <c r="G78" s="545" t="s">
        <v>3494</v>
      </c>
      <c r="H78" s="33" t="s">
        <v>3335</v>
      </c>
      <c r="I78" s="33" t="s">
        <v>3336</v>
      </c>
      <c r="J78" s="40" t="s">
        <v>3495</v>
      </c>
    </row>
    <row r="79" s="12" customFormat="1" ht="12" spans="1:10">
      <c r="A79" s="36"/>
      <c r="B79" s="37"/>
      <c r="C79" s="33" t="s">
        <v>3343</v>
      </c>
      <c r="D79" s="33" t="s">
        <v>3344</v>
      </c>
      <c r="E79" s="33" t="s">
        <v>3496</v>
      </c>
      <c r="F79" s="33" t="s">
        <v>3346</v>
      </c>
      <c r="G79" s="545" t="s">
        <v>3347</v>
      </c>
      <c r="H79" s="33" t="s">
        <v>3348</v>
      </c>
      <c r="I79" s="33" t="s">
        <v>3329</v>
      </c>
      <c r="J79" s="40" t="s">
        <v>3402</v>
      </c>
    </row>
    <row r="80" s="13" customFormat="1" ht="12" spans="1:10">
      <c r="A80" s="36" t="s">
        <v>3497</v>
      </c>
      <c r="B80" s="37"/>
      <c r="C80" s="33"/>
      <c r="D80" s="33"/>
      <c r="E80" s="33"/>
      <c r="F80" s="33"/>
      <c r="G80" s="33"/>
      <c r="H80" s="33"/>
      <c r="I80" s="33"/>
      <c r="J80" s="40"/>
    </row>
    <row r="81" s="13" customFormat="1" ht="12" spans="1:10">
      <c r="A81" s="34" t="s">
        <v>3498</v>
      </c>
      <c r="B81" s="35" t="s">
        <v>3499</v>
      </c>
      <c r="C81" s="33" t="s">
        <v>3323</v>
      </c>
      <c r="D81" s="33" t="s">
        <v>3324</v>
      </c>
      <c r="E81" s="33" t="s">
        <v>3500</v>
      </c>
      <c r="F81" s="33" t="s">
        <v>3346</v>
      </c>
      <c r="G81" s="545" t="s">
        <v>3353</v>
      </c>
      <c r="H81" s="33" t="s">
        <v>3420</v>
      </c>
      <c r="I81" s="33" t="s">
        <v>3329</v>
      </c>
      <c r="J81" s="40" t="s">
        <v>3501</v>
      </c>
    </row>
    <row r="82" s="13" customFormat="1" ht="12" spans="1:10">
      <c r="A82" s="34"/>
      <c r="B82" s="35"/>
      <c r="C82" s="33" t="s">
        <v>3323</v>
      </c>
      <c r="D82" s="33" t="s">
        <v>3324</v>
      </c>
      <c r="E82" s="33" t="s">
        <v>3502</v>
      </c>
      <c r="F82" s="33" t="s">
        <v>3346</v>
      </c>
      <c r="G82" s="545" t="s">
        <v>3353</v>
      </c>
      <c r="H82" s="33" t="s">
        <v>3420</v>
      </c>
      <c r="I82" s="33" t="s">
        <v>3329</v>
      </c>
      <c r="J82" s="40" t="s">
        <v>3503</v>
      </c>
    </row>
    <row r="83" s="13" customFormat="1" ht="12" spans="1:10">
      <c r="A83" s="34"/>
      <c r="B83" s="35"/>
      <c r="C83" s="33" t="s">
        <v>3323</v>
      </c>
      <c r="D83" s="33" t="s">
        <v>3324</v>
      </c>
      <c r="E83" s="33" t="s">
        <v>3504</v>
      </c>
      <c r="F83" s="33" t="s">
        <v>3346</v>
      </c>
      <c r="G83" s="545" t="s">
        <v>3505</v>
      </c>
      <c r="H83" s="33" t="s">
        <v>3420</v>
      </c>
      <c r="I83" s="33" t="s">
        <v>3329</v>
      </c>
      <c r="J83" s="40" t="s">
        <v>3506</v>
      </c>
    </row>
    <row r="84" s="13" customFormat="1" ht="12" spans="1:10">
      <c r="A84" s="34"/>
      <c r="B84" s="35"/>
      <c r="C84" s="33" t="s">
        <v>3323</v>
      </c>
      <c r="D84" s="33" t="s">
        <v>3324</v>
      </c>
      <c r="E84" s="33" t="s">
        <v>3507</v>
      </c>
      <c r="F84" s="33" t="s">
        <v>3346</v>
      </c>
      <c r="G84" s="545" t="s">
        <v>3508</v>
      </c>
      <c r="H84" s="33" t="s">
        <v>3420</v>
      </c>
      <c r="I84" s="33" t="s">
        <v>3329</v>
      </c>
      <c r="J84" s="40" t="s">
        <v>3509</v>
      </c>
    </row>
    <row r="85" s="13" customFormat="1" ht="24" spans="1:10">
      <c r="A85" s="34"/>
      <c r="B85" s="35"/>
      <c r="C85" s="33" t="s">
        <v>3323</v>
      </c>
      <c r="D85" s="33" t="s">
        <v>3366</v>
      </c>
      <c r="E85" s="33" t="s">
        <v>3510</v>
      </c>
      <c r="F85" s="33" t="s">
        <v>3326</v>
      </c>
      <c r="G85" s="545" t="s">
        <v>3426</v>
      </c>
      <c r="H85" s="33" t="s">
        <v>3348</v>
      </c>
      <c r="I85" s="33" t="s">
        <v>3329</v>
      </c>
      <c r="J85" s="40" t="s">
        <v>3511</v>
      </c>
    </row>
    <row r="86" s="13" customFormat="1" ht="24" spans="1:10">
      <c r="A86" s="34"/>
      <c r="B86" s="35"/>
      <c r="C86" s="33" t="s">
        <v>3323</v>
      </c>
      <c r="D86" s="33" t="s">
        <v>3369</v>
      </c>
      <c r="E86" s="33" t="s">
        <v>3512</v>
      </c>
      <c r="F86" s="33" t="s">
        <v>3333</v>
      </c>
      <c r="G86" s="545" t="s">
        <v>3368</v>
      </c>
      <c r="H86" s="33" t="s">
        <v>3348</v>
      </c>
      <c r="I86" s="33" t="s">
        <v>3329</v>
      </c>
      <c r="J86" s="40" t="s">
        <v>3513</v>
      </c>
    </row>
    <row r="87" s="13" customFormat="1" ht="24" spans="1:10">
      <c r="A87" s="34"/>
      <c r="B87" s="35"/>
      <c r="C87" s="33" t="s">
        <v>3323</v>
      </c>
      <c r="D87" s="33" t="s">
        <v>3373</v>
      </c>
      <c r="E87" s="33" t="s">
        <v>3374</v>
      </c>
      <c r="F87" s="33" t="s">
        <v>3333</v>
      </c>
      <c r="G87" s="545" t="s">
        <v>3514</v>
      </c>
      <c r="H87" s="33" t="s">
        <v>3394</v>
      </c>
      <c r="I87" s="33" t="s">
        <v>3329</v>
      </c>
      <c r="J87" s="40" t="s">
        <v>3513</v>
      </c>
    </row>
    <row r="88" s="13" customFormat="1" ht="24" spans="1:10">
      <c r="A88" s="34"/>
      <c r="B88" s="35"/>
      <c r="C88" s="33" t="s">
        <v>3330</v>
      </c>
      <c r="D88" s="33" t="s">
        <v>3331</v>
      </c>
      <c r="E88" s="33" t="s">
        <v>3515</v>
      </c>
      <c r="F88" s="33" t="s">
        <v>3333</v>
      </c>
      <c r="G88" s="545" t="s">
        <v>3516</v>
      </c>
      <c r="H88" s="33" t="s">
        <v>3335</v>
      </c>
      <c r="I88" s="33" t="s">
        <v>3336</v>
      </c>
      <c r="J88" s="40" t="s">
        <v>3517</v>
      </c>
    </row>
    <row r="89" s="13" customFormat="1" ht="12" spans="1:10">
      <c r="A89" s="34"/>
      <c r="B89" s="35"/>
      <c r="C89" s="33" t="s">
        <v>3330</v>
      </c>
      <c r="D89" s="33" t="s">
        <v>3340</v>
      </c>
      <c r="E89" s="33" t="s">
        <v>3518</v>
      </c>
      <c r="F89" s="33" t="s">
        <v>3333</v>
      </c>
      <c r="G89" s="545" t="s">
        <v>3516</v>
      </c>
      <c r="H89" s="33" t="s">
        <v>3335</v>
      </c>
      <c r="I89" s="33" t="s">
        <v>3336</v>
      </c>
      <c r="J89" s="40" t="s">
        <v>3517</v>
      </c>
    </row>
    <row r="90" s="13" customFormat="1" ht="12" spans="1:10">
      <c r="A90" s="36"/>
      <c r="B90" s="37"/>
      <c r="C90" s="33" t="s">
        <v>3343</v>
      </c>
      <c r="D90" s="33" t="s">
        <v>3344</v>
      </c>
      <c r="E90" s="33" t="s">
        <v>3519</v>
      </c>
      <c r="F90" s="33" t="s">
        <v>3346</v>
      </c>
      <c r="G90" s="545" t="s">
        <v>3426</v>
      </c>
      <c r="H90" s="33" t="s">
        <v>3348</v>
      </c>
      <c r="I90" s="33" t="s">
        <v>3329</v>
      </c>
      <c r="J90" s="40" t="s">
        <v>3520</v>
      </c>
    </row>
    <row r="91" s="13" customFormat="1" ht="156" spans="1:10">
      <c r="A91" s="34" t="s">
        <v>3521</v>
      </c>
      <c r="B91" s="35" t="s">
        <v>3522</v>
      </c>
      <c r="C91" s="33" t="s">
        <v>3323</v>
      </c>
      <c r="D91" s="33" t="s">
        <v>3324</v>
      </c>
      <c r="E91" s="33" t="s">
        <v>3523</v>
      </c>
      <c r="F91" s="33" t="s">
        <v>3333</v>
      </c>
      <c r="G91" s="545" t="s">
        <v>3524</v>
      </c>
      <c r="H91" s="33" t="s">
        <v>3328</v>
      </c>
      <c r="I91" s="33" t="s">
        <v>3329</v>
      </c>
      <c r="J91" s="40" t="s">
        <v>3525</v>
      </c>
    </row>
    <row r="92" s="13" customFormat="1" ht="24" spans="1:10">
      <c r="A92" s="34"/>
      <c r="B92" s="35"/>
      <c r="C92" s="33" t="s">
        <v>3323</v>
      </c>
      <c r="D92" s="33" t="s">
        <v>3366</v>
      </c>
      <c r="E92" s="33" t="s">
        <v>3526</v>
      </c>
      <c r="F92" s="33" t="s">
        <v>3333</v>
      </c>
      <c r="G92" s="545" t="s">
        <v>3505</v>
      </c>
      <c r="H92" s="33" t="s">
        <v>3527</v>
      </c>
      <c r="I92" s="33" t="s">
        <v>3329</v>
      </c>
      <c r="J92" s="40" t="s">
        <v>3528</v>
      </c>
    </row>
    <row r="93" s="13" customFormat="1" ht="12" spans="1:10">
      <c r="A93" s="34"/>
      <c r="B93" s="35"/>
      <c r="C93" s="33" t="s">
        <v>3323</v>
      </c>
      <c r="D93" s="33" t="s">
        <v>3369</v>
      </c>
      <c r="E93" s="33" t="s">
        <v>3529</v>
      </c>
      <c r="F93" s="33" t="s">
        <v>3333</v>
      </c>
      <c r="G93" s="545" t="s">
        <v>3368</v>
      </c>
      <c r="H93" s="33" t="s">
        <v>3348</v>
      </c>
      <c r="I93" s="33" t="s">
        <v>3329</v>
      </c>
      <c r="J93" s="40" t="s">
        <v>3530</v>
      </c>
    </row>
    <row r="94" s="13" customFormat="1" ht="12" spans="1:10">
      <c r="A94" s="34"/>
      <c r="B94" s="35"/>
      <c r="C94" s="33" t="s">
        <v>3323</v>
      </c>
      <c r="D94" s="33" t="s">
        <v>3373</v>
      </c>
      <c r="E94" s="33" t="s">
        <v>3374</v>
      </c>
      <c r="F94" s="33" t="s">
        <v>3333</v>
      </c>
      <c r="G94" s="545" t="s">
        <v>3531</v>
      </c>
      <c r="H94" s="33" t="s">
        <v>3394</v>
      </c>
      <c r="I94" s="33" t="s">
        <v>3329</v>
      </c>
      <c r="J94" s="40" t="s">
        <v>3532</v>
      </c>
    </row>
    <row r="95" s="13" customFormat="1" ht="12" spans="1:10">
      <c r="A95" s="34"/>
      <c r="B95" s="35"/>
      <c r="C95" s="33" t="s">
        <v>3330</v>
      </c>
      <c r="D95" s="33" t="s">
        <v>3331</v>
      </c>
      <c r="E95" s="33" t="s">
        <v>3533</v>
      </c>
      <c r="F95" s="33" t="s">
        <v>3333</v>
      </c>
      <c r="G95" s="545" t="s">
        <v>3516</v>
      </c>
      <c r="H95" s="33" t="s">
        <v>3335</v>
      </c>
      <c r="I95" s="33" t="s">
        <v>3329</v>
      </c>
      <c r="J95" s="40" t="s">
        <v>3534</v>
      </c>
    </row>
    <row r="96" s="13" customFormat="1" ht="24" spans="1:10">
      <c r="A96" s="34"/>
      <c r="B96" s="35"/>
      <c r="C96" s="33" t="s">
        <v>3330</v>
      </c>
      <c r="D96" s="33" t="s">
        <v>3340</v>
      </c>
      <c r="E96" s="33" t="s">
        <v>3535</v>
      </c>
      <c r="F96" s="33" t="s">
        <v>3333</v>
      </c>
      <c r="G96" s="545" t="s">
        <v>3516</v>
      </c>
      <c r="H96" s="33" t="s">
        <v>3335</v>
      </c>
      <c r="I96" s="33" t="s">
        <v>3329</v>
      </c>
      <c r="J96" s="40" t="s">
        <v>3536</v>
      </c>
    </row>
    <row r="97" s="13" customFormat="1" ht="12" spans="1:10">
      <c r="A97" s="36"/>
      <c r="B97" s="37"/>
      <c r="C97" s="33" t="s">
        <v>3343</v>
      </c>
      <c r="D97" s="33" t="s">
        <v>3344</v>
      </c>
      <c r="E97" s="33" t="s">
        <v>3537</v>
      </c>
      <c r="F97" s="33" t="s">
        <v>3346</v>
      </c>
      <c r="G97" s="545" t="s">
        <v>3426</v>
      </c>
      <c r="H97" s="33" t="s">
        <v>3348</v>
      </c>
      <c r="I97" s="33" t="s">
        <v>3329</v>
      </c>
      <c r="J97" s="40" t="s">
        <v>3538</v>
      </c>
    </row>
    <row r="98" s="13" customFormat="1" ht="12" spans="1:10">
      <c r="A98" s="36" t="s">
        <v>3539</v>
      </c>
      <c r="B98" s="37"/>
      <c r="C98" s="33"/>
      <c r="D98" s="33"/>
      <c r="E98" s="33"/>
      <c r="F98" s="33"/>
      <c r="G98" s="33"/>
      <c r="H98" s="33"/>
      <c r="I98" s="33"/>
      <c r="J98" s="40"/>
    </row>
    <row r="99" s="14" customFormat="1" ht="36" spans="1:10">
      <c r="A99" s="34" t="s">
        <v>3540</v>
      </c>
      <c r="B99" s="35" t="s">
        <v>3541</v>
      </c>
      <c r="C99" s="33" t="s">
        <v>3323</v>
      </c>
      <c r="D99" s="33" t="s">
        <v>3324</v>
      </c>
      <c r="E99" s="33" t="s">
        <v>3542</v>
      </c>
      <c r="F99" s="33" t="s">
        <v>3346</v>
      </c>
      <c r="G99" s="545" t="s">
        <v>3419</v>
      </c>
      <c r="H99" s="33" t="s">
        <v>3420</v>
      </c>
      <c r="I99" s="33" t="s">
        <v>3329</v>
      </c>
      <c r="J99" s="40" t="s">
        <v>3543</v>
      </c>
    </row>
    <row r="100" s="14" customFormat="1" ht="48" spans="1:10">
      <c r="A100" s="34"/>
      <c r="B100" s="35"/>
      <c r="C100" s="33" t="s">
        <v>3323</v>
      </c>
      <c r="D100" s="33" t="s">
        <v>3324</v>
      </c>
      <c r="E100" s="33" t="s">
        <v>3544</v>
      </c>
      <c r="F100" s="33" t="s">
        <v>3346</v>
      </c>
      <c r="G100" s="545" t="s">
        <v>3545</v>
      </c>
      <c r="H100" s="33" t="s">
        <v>3546</v>
      </c>
      <c r="I100" s="33" t="s">
        <v>3329</v>
      </c>
      <c r="J100" s="40" t="s">
        <v>3547</v>
      </c>
    </row>
    <row r="101" s="14" customFormat="1" ht="24" spans="1:10">
      <c r="A101" s="34"/>
      <c r="B101" s="35"/>
      <c r="C101" s="33" t="s">
        <v>3323</v>
      </c>
      <c r="D101" s="33" t="s">
        <v>3324</v>
      </c>
      <c r="E101" s="33" t="s">
        <v>3548</v>
      </c>
      <c r="F101" s="33" t="s">
        <v>3346</v>
      </c>
      <c r="G101" s="545" t="s">
        <v>3416</v>
      </c>
      <c r="H101" s="33" t="s">
        <v>3549</v>
      </c>
      <c r="I101" s="33" t="s">
        <v>3329</v>
      </c>
      <c r="J101" s="40" t="s">
        <v>3550</v>
      </c>
    </row>
    <row r="102" s="14" customFormat="1" ht="24" spans="1:10">
      <c r="A102" s="34"/>
      <c r="B102" s="35"/>
      <c r="C102" s="33" t="s">
        <v>3323</v>
      </c>
      <c r="D102" s="33" t="s">
        <v>3324</v>
      </c>
      <c r="E102" s="33" t="s">
        <v>3551</v>
      </c>
      <c r="F102" s="33" t="s">
        <v>3346</v>
      </c>
      <c r="G102" s="545" t="s">
        <v>3416</v>
      </c>
      <c r="H102" s="33" t="s">
        <v>3420</v>
      </c>
      <c r="I102" s="33" t="s">
        <v>3329</v>
      </c>
      <c r="J102" s="40" t="s">
        <v>3552</v>
      </c>
    </row>
    <row r="103" s="14" customFormat="1" ht="24" spans="1:10">
      <c r="A103" s="34"/>
      <c r="B103" s="35"/>
      <c r="C103" s="33" t="s">
        <v>3323</v>
      </c>
      <c r="D103" s="33" t="s">
        <v>3324</v>
      </c>
      <c r="E103" s="33" t="s">
        <v>3553</v>
      </c>
      <c r="F103" s="33" t="s">
        <v>3333</v>
      </c>
      <c r="G103" s="545" t="s">
        <v>3554</v>
      </c>
      <c r="H103" s="33" t="s">
        <v>3420</v>
      </c>
      <c r="I103" s="33" t="s">
        <v>3329</v>
      </c>
      <c r="J103" s="40" t="s">
        <v>3555</v>
      </c>
    </row>
    <row r="104" s="14" customFormat="1" ht="12" spans="1:10">
      <c r="A104" s="34"/>
      <c r="B104" s="35"/>
      <c r="C104" s="33" t="s">
        <v>3323</v>
      </c>
      <c r="D104" s="33" t="s">
        <v>3324</v>
      </c>
      <c r="E104" s="33" t="s">
        <v>3556</v>
      </c>
      <c r="F104" s="33" t="s">
        <v>3346</v>
      </c>
      <c r="G104" s="545" t="s">
        <v>3419</v>
      </c>
      <c r="H104" s="33" t="s">
        <v>3358</v>
      </c>
      <c r="I104" s="33" t="s">
        <v>3329</v>
      </c>
      <c r="J104" s="40" t="s">
        <v>3557</v>
      </c>
    </row>
    <row r="105" s="14" customFormat="1" ht="36" spans="1:10">
      <c r="A105" s="34"/>
      <c r="B105" s="35"/>
      <c r="C105" s="33" t="s">
        <v>3323</v>
      </c>
      <c r="D105" s="33" t="s">
        <v>3366</v>
      </c>
      <c r="E105" s="33" t="s">
        <v>3558</v>
      </c>
      <c r="F105" s="33" t="s">
        <v>3333</v>
      </c>
      <c r="G105" s="545" t="s">
        <v>3368</v>
      </c>
      <c r="H105" s="33" t="s">
        <v>3348</v>
      </c>
      <c r="I105" s="33" t="s">
        <v>3329</v>
      </c>
      <c r="J105" s="40" t="s">
        <v>3559</v>
      </c>
    </row>
    <row r="106" s="14" customFormat="1" ht="12" spans="1:10">
      <c r="A106" s="34"/>
      <c r="B106" s="35"/>
      <c r="C106" s="33" t="s">
        <v>3323</v>
      </c>
      <c r="D106" s="33" t="s">
        <v>3369</v>
      </c>
      <c r="E106" s="33" t="s">
        <v>3560</v>
      </c>
      <c r="F106" s="33" t="s">
        <v>3333</v>
      </c>
      <c r="G106" s="545" t="s">
        <v>3347</v>
      </c>
      <c r="H106" s="33" t="s">
        <v>3348</v>
      </c>
      <c r="I106" s="33" t="s">
        <v>3329</v>
      </c>
      <c r="J106" s="40" t="s">
        <v>3561</v>
      </c>
    </row>
    <row r="107" s="14" customFormat="1" ht="24" spans="1:10">
      <c r="A107" s="34"/>
      <c r="B107" s="35"/>
      <c r="C107" s="33" t="s">
        <v>3323</v>
      </c>
      <c r="D107" s="33" t="s">
        <v>3369</v>
      </c>
      <c r="E107" s="33" t="s">
        <v>3562</v>
      </c>
      <c r="F107" s="33" t="s">
        <v>3333</v>
      </c>
      <c r="G107" s="545" t="s">
        <v>3347</v>
      </c>
      <c r="H107" s="33" t="s">
        <v>3348</v>
      </c>
      <c r="I107" s="33" t="s">
        <v>3329</v>
      </c>
      <c r="J107" s="40" t="s">
        <v>3563</v>
      </c>
    </row>
    <row r="108" s="14" customFormat="1" ht="24" spans="1:10">
      <c r="A108" s="34"/>
      <c r="B108" s="35"/>
      <c r="C108" s="33" t="s">
        <v>3323</v>
      </c>
      <c r="D108" s="33" t="s">
        <v>3373</v>
      </c>
      <c r="E108" s="33" t="s">
        <v>3374</v>
      </c>
      <c r="F108" s="33" t="s">
        <v>3326</v>
      </c>
      <c r="G108" s="33" t="s">
        <v>3564</v>
      </c>
      <c r="H108" s="33" t="s">
        <v>3394</v>
      </c>
      <c r="I108" s="33" t="s">
        <v>3329</v>
      </c>
      <c r="J108" s="40" t="s">
        <v>3565</v>
      </c>
    </row>
    <row r="109" s="14" customFormat="1" ht="12" spans="1:10">
      <c r="A109" s="34"/>
      <c r="B109" s="35"/>
      <c r="C109" s="33" t="s">
        <v>3330</v>
      </c>
      <c r="D109" s="33" t="s">
        <v>3331</v>
      </c>
      <c r="E109" s="33" t="s">
        <v>3566</v>
      </c>
      <c r="F109" s="33" t="s">
        <v>3333</v>
      </c>
      <c r="G109" s="545" t="s">
        <v>3567</v>
      </c>
      <c r="H109" s="33" t="s">
        <v>3335</v>
      </c>
      <c r="I109" s="33" t="s">
        <v>3336</v>
      </c>
      <c r="J109" s="40" t="s">
        <v>3568</v>
      </c>
    </row>
    <row r="110" s="14" customFormat="1" ht="12" spans="1:10">
      <c r="A110" s="34"/>
      <c r="B110" s="35"/>
      <c r="C110" s="33" t="s">
        <v>3330</v>
      </c>
      <c r="D110" s="33" t="s">
        <v>3331</v>
      </c>
      <c r="E110" s="33" t="s">
        <v>3569</v>
      </c>
      <c r="F110" s="33" t="s">
        <v>3333</v>
      </c>
      <c r="G110" s="545" t="s">
        <v>3570</v>
      </c>
      <c r="H110" s="33" t="s">
        <v>3335</v>
      </c>
      <c r="I110" s="33" t="s">
        <v>3336</v>
      </c>
      <c r="J110" s="40" t="s">
        <v>3569</v>
      </c>
    </row>
    <row r="111" s="14" customFormat="1" ht="12" spans="1:10">
      <c r="A111" s="34"/>
      <c r="B111" s="35"/>
      <c r="C111" s="33" t="s">
        <v>3330</v>
      </c>
      <c r="D111" s="33" t="s">
        <v>3331</v>
      </c>
      <c r="E111" s="33" t="s">
        <v>3571</v>
      </c>
      <c r="F111" s="33" t="s">
        <v>3333</v>
      </c>
      <c r="G111" s="545" t="s">
        <v>3572</v>
      </c>
      <c r="H111" s="33" t="s">
        <v>3335</v>
      </c>
      <c r="I111" s="33" t="s">
        <v>3336</v>
      </c>
      <c r="J111" s="40" t="s">
        <v>3571</v>
      </c>
    </row>
    <row r="112" s="14" customFormat="1" ht="12" spans="1:10">
      <c r="A112" s="36"/>
      <c r="B112" s="37"/>
      <c r="C112" s="33" t="s">
        <v>3343</v>
      </c>
      <c r="D112" s="33" t="s">
        <v>3344</v>
      </c>
      <c r="E112" s="33" t="s">
        <v>3402</v>
      </c>
      <c r="F112" s="33" t="s">
        <v>3346</v>
      </c>
      <c r="G112" s="545" t="s">
        <v>3347</v>
      </c>
      <c r="H112" s="33" t="s">
        <v>3348</v>
      </c>
      <c r="I112" s="33" t="s">
        <v>3329</v>
      </c>
      <c r="J112" s="40" t="s">
        <v>3402</v>
      </c>
    </row>
    <row r="113" s="14" customFormat="1" ht="24" spans="1:10">
      <c r="A113" s="34" t="s">
        <v>3573</v>
      </c>
      <c r="B113" s="35" t="s">
        <v>3574</v>
      </c>
      <c r="C113" s="33" t="s">
        <v>3323</v>
      </c>
      <c r="D113" s="33" t="s">
        <v>3324</v>
      </c>
      <c r="E113" s="33" t="s">
        <v>3575</v>
      </c>
      <c r="F113" s="33" t="s">
        <v>3346</v>
      </c>
      <c r="G113" s="545" t="s">
        <v>3357</v>
      </c>
      <c r="H113" s="33" t="s">
        <v>3328</v>
      </c>
      <c r="I113" s="33" t="s">
        <v>3329</v>
      </c>
      <c r="J113" s="40" t="s">
        <v>3576</v>
      </c>
    </row>
    <row r="114" s="14" customFormat="1" ht="24" spans="1:10">
      <c r="A114" s="34"/>
      <c r="B114" s="35"/>
      <c r="C114" s="33" t="s">
        <v>3323</v>
      </c>
      <c r="D114" s="33" t="s">
        <v>3324</v>
      </c>
      <c r="E114" s="33" t="s">
        <v>3577</v>
      </c>
      <c r="F114" s="33" t="s">
        <v>3346</v>
      </c>
      <c r="G114" s="545" t="s">
        <v>3368</v>
      </c>
      <c r="H114" s="33" t="s">
        <v>3420</v>
      </c>
      <c r="I114" s="33" t="s">
        <v>3329</v>
      </c>
      <c r="J114" s="40" t="s">
        <v>3578</v>
      </c>
    </row>
    <row r="115" s="14" customFormat="1" ht="12" spans="1:10">
      <c r="A115" s="34"/>
      <c r="B115" s="35"/>
      <c r="C115" s="33" t="s">
        <v>3323</v>
      </c>
      <c r="D115" s="33" t="s">
        <v>3324</v>
      </c>
      <c r="E115" s="33" t="s">
        <v>3579</v>
      </c>
      <c r="F115" s="33" t="s">
        <v>3346</v>
      </c>
      <c r="G115" s="545" t="s">
        <v>3419</v>
      </c>
      <c r="H115" s="33" t="s">
        <v>3420</v>
      </c>
      <c r="I115" s="33" t="s">
        <v>3329</v>
      </c>
      <c r="J115" s="40" t="s">
        <v>3580</v>
      </c>
    </row>
    <row r="116" s="14" customFormat="1" ht="36" spans="1:10">
      <c r="A116" s="34"/>
      <c r="B116" s="35"/>
      <c r="C116" s="33" t="s">
        <v>3323</v>
      </c>
      <c r="D116" s="33" t="s">
        <v>3324</v>
      </c>
      <c r="E116" s="33" t="s">
        <v>3581</v>
      </c>
      <c r="F116" s="33" t="s">
        <v>3346</v>
      </c>
      <c r="G116" s="545" t="s">
        <v>3416</v>
      </c>
      <c r="H116" s="33" t="s">
        <v>3420</v>
      </c>
      <c r="I116" s="33" t="s">
        <v>3329</v>
      </c>
      <c r="J116" s="40" t="s">
        <v>3582</v>
      </c>
    </row>
    <row r="117" s="14" customFormat="1" ht="24" spans="1:10">
      <c r="A117" s="34"/>
      <c r="B117" s="35"/>
      <c r="C117" s="33" t="s">
        <v>3323</v>
      </c>
      <c r="D117" s="33" t="s">
        <v>3366</v>
      </c>
      <c r="E117" s="33" t="s">
        <v>3583</v>
      </c>
      <c r="F117" s="33" t="s">
        <v>3333</v>
      </c>
      <c r="G117" s="545" t="s">
        <v>3584</v>
      </c>
      <c r="H117" s="33" t="s">
        <v>3335</v>
      </c>
      <c r="I117" s="33" t="s">
        <v>3336</v>
      </c>
      <c r="J117" s="40" t="s">
        <v>3585</v>
      </c>
    </row>
    <row r="118" s="14" customFormat="1" ht="24" spans="1:10">
      <c r="A118" s="34"/>
      <c r="B118" s="35"/>
      <c r="C118" s="33" t="s">
        <v>3323</v>
      </c>
      <c r="D118" s="33" t="s">
        <v>3366</v>
      </c>
      <c r="E118" s="33" t="s">
        <v>3586</v>
      </c>
      <c r="F118" s="33" t="s">
        <v>3346</v>
      </c>
      <c r="G118" s="545" t="s">
        <v>3426</v>
      </c>
      <c r="H118" s="33" t="s">
        <v>3348</v>
      </c>
      <c r="I118" s="33" t="s">
        <v>3336</v>
      </c>
      <c r="J118" s="40" t="s">
        <v>3587</v>
      </c>
    </row>
    <row r="119" s="14" customFormat="1" ht="36" spans="1:10">
      <c r="A119" s="34"/>
      <c r="B119" s="35"/>
      <c r="C119" s="33" t="s">
        <v>3323</v>
      </c>
      <c r="D119" s="33" t="s">
        <v>3369</v>
      </c>
      <c r="E119" s="33" t="s">
        <v>3588</v>
      </c>
      <c r="F119" s="33" t="s">
        <v>3346</v>
      </c>
      <c r="G119" s="545" t="s">
        <v>3368</v>
      </c>
      <c r="H119" s="33" t="s">
        <v>3348</v>
      </c>
      <c r="I119" s="33" t="s">
        <v>3336</v>
      </c>
      <c r="J119" s="40" t="s">
        <v>3589</v>
      </c>
    </row>
    <row r="120" s="14" customFormat="1" ht="24" spans="1:10">
      <c r="A120" s="34"/>
      <c r="B120" s="35"/>
      <c r="C120" s="33" t="s">
        <v>3323</v>
      </c>
      <c r="D120" s="33" t="s">
        <v>3369</v>
      </c>
      <c r="E120" s="33" t="s">
        <v>3560</v>
      </c>
      <c r="F120" s="33" t="s">
        <v>3326</v>
      </c>
      <c r="G120" s="545" t="s">
        <v>3371</v>
      </c>
      <c r="H120" s="33" t="s">
        <v>3372</v>
      </c>
      <c r="I120" s="33" t="s">
        <v>3329</v>
      </c>
      <c r="J120" s="40" t="s">
        <v>3590</v>
      </c>
    </row>
    <row r="121" s="14" customFormat="1" ht="24" spans="1:10">
      <c r="A121" s="34"/>
      <c r="B121" s="35"/>
      <c r="C121" s="33" t="s">
        <v>3323</v>
      </c>
      <c r="D121" s="33" t="s">
        <v>3373</v>
      </c>
      <c r="E121" s="33" t="s">
        <v>3374</v>
      </c>
      <c r="F121" s="33" t="s">
        <v>3326</v>
      </c>
      <c r="G121" s="545" t="s">
        <v>3591</v>
      </c>
      <c r="H121" s="33" t="s">
        <v>3394</v>
      </c>
      <c r="I121" s="33" t="s">
        <v>3329</v>
      </c>
      <c r="J121" s="40" t="s">
        <v>3592</v>
      </c>
    </row>
    <row r="122" s="14" customFormat="1" ht="36" spans="1:10">
      <c r="A122" s="34"/>
      <c r="B122" s="35"/>
      <c r="C122" s="33" t="s">
        <v>3330</v>
      </c>
      <c r="D122" s="33" t="s">
        <v>3340</v>
      </c>
      <c r="E122" s="33" t="s">
        <v>3593</v>
      </c>
      <c r="F122" s="33" t="s">
        <v>3346</v>
      </c>
      <c r="G122" s="545" t="s">
        <v>3347</v>
      </c>
      <c r="H122" s="33" t="s">
        <v>3348</v>
      </c>
      <c r="I122" s="33" t="s">
        <v>3329</v>
      </c>
      <c r="J122" s="40" t="s">
        <v>3594</v>
      </c>
    </row>
    <row r="123" s="14" customFormat="1" ht="24" spans="1:10">
      <c r="A123" s="36"/>
      <c r="B123" s="37"/>
      <c r="C123" s="33" t="s">
        <v>3343</v>
      </c>
      <c r="D123" s="33" t="s">
        <v>3344</v>
      </c>
      <c r="E123" s="33" t="s">
        <v>3402</v>
      </c>
      <c r="F123" s="33" t="s">
        <v>3346</v>
      </c>
      <c r="G123" s="545" t="s">
        <v>3347</v>
      </c>
      <c r="H123" s="33" t="s">
        <v>3348</v>
      </c>
      <c r="I123" s="33" t="s">
        <v>3329</v>
      </c>
      <c r="J123" s="40" t="s">
        <v>3595</v>
      </c>
    </row>
    <row r="124" s="14" customFormat="1" ht="12" spans="1:10">
      <c r="A124" s="34" t="s">
        <v>3596</v>
      </c>
      <c r="B124" s="35" t="s">
        <v>3597</v>
      </c>
      <c r="C124" s="33" t="s">
        <v>3323</v>
      </c>
      <c r="D124" s="33" t="s">
        <v>3324</v>
      </c>
      <c r="E124" s="33" t="s">
        <v>3598</v>
      </c>
      <c r="F124" s="33" t="s">
        <v>3346</v>
      </c>
      <c r="G124" s="545" t="s">
        <v>123</v>
      </c>
      <c r="H124" s="33" t="s">
        <v>3599</v>
      </c>
      <c r="I124" s="33" t="s">
        <v>3329</v>
      </c>
      <c r="J124" s="40" t="s">
        <v>3600</v>
      </c>
    </row>
    <row r="125" s="14" customFormat="1" ht="12" spans="1:10">
      <c r="A125" s="34"/>
      <c r="B125" s="35"/>
      <c r="C125" s="33" t="s">
        <v>3323</v>
      </c>
      <c r="D125" s="33" t="s">
        <v>3324</v>
      </c>
      <c r="E125" s="33" t="s">
        <v>3601</v>
      </c>
      <c r="F125" s="33" t="s">
        <v>3346</v>
      </c>
      <c r="G125" s="545" t="s">
        <v>3602</v>
      </c>
      <c r="H125" s="33" t="s">
        <v>3433</v>
      </c>
      <c r="I125" s="33" t="s">
        <v>3329</v>
      </c>
      <c r="J125" s="40" t="s">
        <v>3603</v>
      </c>
    </row>
    <row r="126" s="14" customFormat="1" ht="12" spans="1:10">
      <c r="A126" s="34"/>
      <c r="B126" s="35"/>
      <c r="C126" s="33" t="s">
        <v>3323</v>
      </c>
      <c r="D126" s="33" t="s">
        <v>3324</v>
      </c>
      <c r="E126" s="33" t="s">
        <v>3604</v>
      </c>
      <c r="F126" s="33" t="s">
        <v>3346</v>
      </c>
      <c r="G126" s="545" t="s">
        <v>3419</v>
      </c>
      <c r="H126" s="33" t="s">
        <v>3605</v>
      </c>
      <c r="I126" s="33" t="s">
        <v>3329</v>
      </c>
      <c r="J126" s="40" t="s">
        <v>3606</v>
      </c>
    </row>
    <row r="127" s="14" customFormat="1" ht="12" spans="1:10">
      <c r="A127" s="34"/>
      <c r="B127" s="35"/>
      <c r="C127" s="33" t="s">
        <v>3323</v>
      </c>
      <c r="D127" s="33" t="s">
        <v>3324</v>
      </c>
      <c r="E127" s="33" t="s">
        <v>3607</v>
      </c>
      <c r="F127" s="33" t="s">
        <v>3346</v>
      </c>
      <c r="G127" s="545" t="s">
        <v>3508</v>
      </c>
      <c r="H127" s="33" t="s">
        <v>3433</v>
      </c>
      <c r="I127" s="33" t="s">
        <v>3329</v>
      </c>
      <c r="J127" s="40" t="s">
        <v>3608</v>
      </c>
    </row>
    <row r="128" s="14" customFormat="1" ht="12" spans="1:10">
      <c r="A128" s="34"/>
      <c r="B128" s="35"/>
      <c r="C128" s="33" t="s">
        <v>3323</v>
      </c>
      <c r="D128" s="33" t="s">
        <v>3324</v>
      </c>
      <c r="E128" s="33" t="s">
        <v>3609</v>
      </c>
      <c r="F128" s="33" t="s">
        <v>3346</v>
      </c>
      <c r="G128" s="545" t="s">
        <v>3419</v>
      </c>
      <c r="H128" s="33" t="s">
        <v>3358</v>
      </c>
      <c r="I128" s="33" t="s">
        <v>3329</v>
      </c>
      <c r="J128" s="40" t="s">
        <v>3610</v>
      </c>
    </row>
    <row r="129" s="14" customFormat="1" ht="12" spans="1:10">
      <c r="A129" s="34"/>
      <c r="B129" s="35"/>
      <c r="C129" s="33" t="s">
        <v>3323</v>
      </c>
      <c r="D129" s="33" t="s">
        <v>3324</v>
      </c>
      <c r="E129" s="33" t="s">
        <v>3611</v>
      </c>
      <c r="F129" s="33" t="s">
        <v>3346</v>
      </c>
      <c r="G129" s="545" t="s">
        <v>3612</v>
      </c>
      <c r="H129" s="33" t="s">
        <v>3358</v>
      </c>
      <c r="I129" s="33" t="s">
        <v>3329</v>
      </c>
      <c r="J129" s="40" t="s">
        <v>3613</v>
      </c>
    </row>
    <row r="130" s="14" customFormat="1" ht="12" spans="1:10">
      <c r="A130" s="34"/>
      <c r="B130" s="35"/>
      <c r="C130" s="33" t="s">
        <v>3323</v>
      </c>
      <c r="D130" s="33" t="s">
        <v>3324</v>
      </c>
      <c r="E130" s="33" t="s">
        <v>3614</v>
      </c>
      <c r="F130" s="33" t="s">
        <v>3333</v>
      </c>
      <c r="G130" s="545" t="s">
        <v>3554</v>
      </c>
      <c r="H130" s="33" t="s">
        <v>3615</v>
      </c>
      <c r="I130" s="33" t="s">
        <v>3329</v>
      </c>
      <c r="J130" s="40" t="s">
        <v>3616</v>
      </c>
    </row>
    <row r="131" s="14" customFormat="1" ht="12" spans="1:10">
      <c r="A131" s="34"/>
      <c r="B131" s="35"/>
      <c r="C131" s="33" t="s">
        <v>3323</v>
      </c>
      <c r="D131" s="33" t="s">
        <v>3324</v>
      </c>
      <c r="E131" s="33" t="s">
        <v>3617</v>
      </c>
      <c r="F131" s="33" t="s">
        <v>3346</v>
      </c>
      <c r="G131" s="545" t="s">
        <v>3357</v>
      </c>
      <c r="H131" s="33" t="s">
        <v>3605</v>
      </c>
      <c r="I131" s="33" t="s">
        <v>3329</v>
      </c>
      <c r="J131" s="40" t="s">
        <v>3618</v>
      </c>
    </row>
    <row r="132" s="14" customFormat="1" ht="24" spans="1:10">
      <c r="A132" s="34"/>
      <c r="B132" s="35"/>
      <c r="C132" s="33" t="s">
        <v>3323</v>
      </c>
      <c r="D132" s="33" t="s">
        <v>3366</v>
      </c>
      <c r="E132" s="33" t="s">
        <v>3558</v>
      </c>
      <c r="F132" s="33" t="s">
        <v>3333</v>
      </c>
      <c r="G132" s="545" t="s">
        <v>3368</v>
      </c>
      <c r="H132" s="33" t="s">
        <v>3348</v>
      </c>
      <c r="I132" s="33" t="s">
        <v>3329</v>
      </c>
      <c r="J132" s="40" t="s">
        <v>3619</v>
      </c>
    </row>
    <row r="133" s="14" customFormat="1" ht="12" spans="1:10">
      <c r="A133" s="34"/>
      <c r="B133" s="35"/>
      <c r="C133" s="33" t="s">
        <v>3323</v>
      </c>
      <c r="D133" s="33" t="s">
        <v>3369</v>
      </c>
      <c r="E133" s="33" t="s">
        <v>3620</v>
      </c>
      <c r="F133" s="33" t="s">
        <v>3326</v>
      </c>
      <c r="G133" s="545" t="s">
        <v>3621</v>
      </c>
      <c r="H133" s="33" t="s">
        <v>3372</v>
      </c>
      <c r="I133" s="33" t="s">
        <v>3329</v>
      </c>
      <c r="J133" s="40" t="s">
        <v>3622</v>
      </c>
    </row>
    <row r="134" s="14" customFormat="1" ht="12" spans="1:10">
      <c r="A134" s="34"/>
      <c r="B134" s="35"/>
      <c r="C134" s="33" t="s">
        <v>3323</v>
      </c>
      <c r="D134" s="33" t="s">
        <v>3369</v>
      </c>
      <c r="E134" s="33" t="s">
        <v>3623</v>
      </c>
      <c r="F134" s="33" t="s">
        <v>3326</v>
      </c>
      <c r="G134" s="545" t="s">
        <v>3621</v>
      </c>
      <c r="H134" s="33" t="s">
        <v>3372</v>
      </c>
      <c r="I134" s="33" t="s">
        <v>3329</v>
      </c>
      <c r="J134" s="40" t="s">
        <v>3624</v>
      </c>
    </row>
    <row r="135" s="14" customFormat="1" ht="12" spans="1:10">
      <c r="A135" s="34"/>
      <c r="B135" s="35"/>
      <c r="C135" s="33" t="s">
        <v>3323</v>
      </c>
      <c r="D135" s="33" t="s">
        <v>3369</v>
      </c>
      <c r="E135" s="33" t="s">
        <v>3625</v>
      </c>
      <c r="F135" s="33" t="s">
        <v>3326</v>
      </c>
      <c r="G135" s="545" t="s">
        <v>3621</v>
      </c>
      <c r="H135" s="33" t="s">
        <v>3372</v>
      </c>
      <c r="I135" s="33" t="s">
        <v>3329</v>
      </c>
      <c r="J135" s="40" t="s">
        <v>3626</v>
      </c>
    </row>
    <row r="136" s="14" customFormat="1" ht="12" spans="1:10">
      <c r="A136" s="34"/>
      <c r="B136" s="35"/>
      <c r="C136" s="33" t="s">
        <v>3323</v>
      </c>
      <c r="D136" s="33" t="s">
        <v>3369</v>
      </c>
      <c r="E136" s="33" t="s">
        <v>3627</v>
      </c>
      <c r="F136" s="33" t="s">
        <v>3326</v>
      </c>
      <c r="G136" s="545" t="s">
        <v>3621</v>
      </c>
      <c r="H136" s="33" t="s">
        <v>3372</v>
      </c>
      <c r="I136" s="33" t="s">
        <v>3329</v>
      </c>
      <c r="J136" s="40" t="s">
        <v>3628</v>
      </c>
    </row>
    <row r="137" s="14" customFormat="1" ht="12" spans="1:10">
      <c r="A137" s="34"/>
      <c r="B137" s="35"/>
      <c r="C137" s="33" t="s">
        <v>3323</v>
      </c>
      <c r="D137" s="33" t="s">
        <v>3369</v>
      </c>
      <c r="E137" s="33" t="s">
        <v>3629</v>
      </c>
      <c r="F137" s="33" t="s">
        <v>3333</v>
      </c>
      <c r="G137" s="545" t="s">
        <v>3353</v>
      </c>
      <c r="H137" s="33" t="s">
        <v>3354</v>
      </c>
      <c r="I137" s="33" t="s">
        <v>3329</v>
      </c>
      <c r="J137" s="40" t="s">
        <v>3630</v>
      </c>
    </row>
    <row r="138" s="14" customFormat="1" ht="12" spans="1:10">
      <c r="A138" s="34"/>
      <c r="B138" s="35"/>
      <c r="C138" s="33" t="s">
        <v>3323</v>
      </c>
      <c r="D138" s="33" t="s">
        <v>3369</v>
      </c>
      <c r="E138" s="33" t="s">
        <v>3631</v>
      </c>
      <c r="F138" s="33" t="s">
        <v>3333</v>
      </c>
      <c r="G138" s="545" t="s">
        <v>3632</v>
      </c>
      <c r="H138" s="33" t="s">
        <v>3372</v>
      </c>
      <c r="I138" s="33" t="s">
        <v>3329</v>
      </c>
      <c r="J138" s="40" t="s">
        <v>3633</v>
      </c>
    </row>
    <row r="139" s="14" customFormat="1" ht="12" spans="1:10">
      <c r="A139" s="34"/>
      <c r="B139" s="35"/>
      <c r="C139" s="33" t="s">
        <v>3323</v>
      </c>
      <c r="D139" s="33" t="s">
        <v>3373</v>
      </c>
      <c r="E139" s="33" t="s">
        <v>3374</v>
      </c>
      <c r="F139" s="33" t="s">
        <v>3326</v>
      </c>
      <c r="G139" s="545" t="s">
        <v>3634</v>
      </c>
      <c r="H139" s="33" t="s">
        <v>3635</v>
      </c>
      <c r="I139" s="33" t="s">
        <v>3329</v>
      </c>
      <c r="J139" s="40" t="s">
        <v>3636</v>
      </c>
    </row>
    <row r="140" s="14" customFormat="1" ht="12" spans="1:10">
      <c r="A140" s="34"/>
      <c r="B140" s="35"/>
      <c r="C140" s="33" t="s">
        <v>3330</v>
      </c>
      <c r="D140" s="33" t="s">
        <v>3331</v>
      </c>
      <c r="E140" s="33" t="s">
        <v>3637</v>
      </c>
      <c r="F140" s="33" t="s">
        <v>3333</v>
      </c>
      <c r="G140" s="545" t="s">
        <v>3638</v>
      </c>
      <c r="H140" s="33" t="s">
        <v>3335</v>
      </c>
      <c r="I140" s="33" t="s">
        <v>3336</v>
      </c>
      <c r="J140" s="40" t="s">
        <v>3639</v>
      </c>
    </row>
    <row r="141" s="14" customFormat="1" ht="12" spans="1:10">
      <c r="A141" s="34"/>
      <c r="B141" s="35"/>
      <c r="C141" s="33" t="s">
        <v>3330</v>
      </c>
      <c r="D141" s="33" t="s">
        <v>3331</v>
      </c>
      <c r="E141" s="33" t="s">
        <v>3640</v>
      </c>
      <c r="F141" s="33" t="s">
        <v>3333</v>
      </c>
      <c r="G141" s="545" t="s">
        <v>3641</v>
      </c>
      <c r="H141" s="33" t="s">
        <v>3335</v>
      </c>
      <c r="I141" s="33" t="s">
        <v>3336</v>
      </c>
      <c r="J141" s="40" t="s">
        <v>3642</v>
      </c>
    </row>
    <row r="142" s="14" customFormat="1" ht="12" spans="1:10">
      <c r="A142" s="34"/>
      <c r="B142" s="35"/>
      <c r="C142" s="33" t="s">
        <v>3330</v>
      </c>
      <c r="D142" s="33" t="s">
        <v>3331</v>
      </c>
      <c r="E142" s="33" t="s">
        <v>3643</v>
      </c>
      <c r="F142" s="33" t="s">
        <v>3333</v>
      </c>
      <c r="G142" s="545" t="s">
        <v>3638</v>
      </c>
      <c r="H142" s="33" t="s">
        <v>3335</v>
      </c>
      <c r="I142" s="33" t="s">
        <v>3336</v>
      </c>
      <c r="J142" s="40" t="s">
        <v>3644</v>
      </c>
    </row>
    <row r="143" s="14" customFormat="1" ht="12" spans="1:10">
      <c r="A143" s="34"/>
      <c r="B143" s="35"/>
      <c r="C143" s="33" t="s">
        <v>3330</v>
      </c>
      <c r="D143" s="33" t="s">
        <v>3331</v>
      </c>
      <c r="E143" s="33" t="s">
        <v>3645</v>
      </c>
      <c r="F143" s="33" t="s">
        <v>3333</v>
      </c>
      <c r="G143" s="545" t="s">
        <v>3641</v>
      </c>
      <c r="H143" s="33" t="s">
        <v>3335</v>
      </c>
      <c r="I143" s="33" t="s">
        <v>3336</v>
      </c>
      <c r="J143" s="40" t="s">
        <v>3646</v>
      </c>
    </row>
    <row r="144" s="14" customFormat="1" ht="12" spans="1:10">
      <c r="A144" s="34"/>
      <c r="B144" s="35"/>
      <c r="C144" s="33" t="s">
        <v>3330</v>
      </c>
      <c r="D144" s="33" t="s">
        <v>3331</v>
      </c>
      <c r="E144" s="33" t="s">
        <v>3647</v>
      </c>
      <c r="F144" s="33" t="s">
        <v>3333</v>
      </c>
      <c r="G144" s="545" t="s">
        <v>3638</v>
      </c>
      <c r="H144" s="33" t="s">
        <v>3335</v>
      </c>
      <c r="I144" s="33" t="s">
        <v>3336</v>
      </c>
      <c r="J144" s="40" t="s">
        <v>3648</v>
      </c>
    </row>
    <row r="145" s="14" customFormat="1" ht="12" spans="1:10">
      <c r="A145" s="34"/>
      <c r="B145" s="35"/>
      <c r="C145" s="33" t="s">
        <v>3330</v>
      </c>
      <c r="D145" s="33" t="s">
        <v>3331</v>
      </c>
      <c r="E145" s="33" t="s">
        <v>3649</v>
      </c>
      <c r="F145" s="33" t="s">
        <v>3333</v>
      </c>
      <c r="G145" s="545" t="s">
        <v>3641</v>
      </c>
      <c r="H145" s="33" t="s">
        <v>3335</v>
      </c>
      <c r="I145" s="33" t="s">
        <v>3336</v>
      </c>
      <c r="J145" s="40" t="s">
        <v>3650</v>
      </c>
    </row>
    <row r="146" s="14" customFormat="1" ht="12" spans="1:10">
      <c r="A146" s="34"/>
      <c r="B146" s="37"/>
      <c r="C146" s="33" t="s">
        <v>3343</v>
      </c>
      <c r="D146" s="33" t="s">
        <v>3344</v>
      </c>
      <c r="E146" s="33" t="s">
        <v>3402</v>
      </c>
      <c r="F146" s="33" t="s">
        <v>3346</v>
      </c>
      <c r="G146" s="545" t="s">
        <v>3347</v>
      </c>
      <c r="H146" s="33" t="s">
        <v>3348</v>
      </c>
      <c r="I146" s="33" t="s">
        <v>3329</v>
      </c>
      <c r="J146" s="40" t="s">
        <v>3520</v>
      </c>
    </row>
    <row r="147" s="14" customFormat="1" ht="24" spans="1:10">
      <c r="A147" s="31" t="s">
        <v>3651</v>
      </c>
      <c r="B147" s="35" t="s">
        <v>3652</v>
      </c>
      <c r="C147" s="33" t="s">
        <v>3323</v>
      </c>
      <c r="D147" s="33" t="s">
        <v>3324</v>
      </c>
      <c r="E147" s="33" t="s">
        <v>3653</v>
      </c>
      <c r="F147" s="33" t="s">
        <v>3346</v>
      </c>
      <c r="G147" s="545" t="s">
        <v>3505</v>
      </c>
      <c r="H147" s="33" t="s">
        <v>3348</v>
      </c>
      <c r="I147" s="33" t="s">
        <v>3329</v>
      </c>
      <c r="J147" s="40" t="s">
        <v>3654</v>
      </c>
    </row>
    <row r="148" s="14" customFormat="1" ht="24" spans="1:10">
      <c r="A148" s="34"/>
      <c r="B148" s="35"/>
      <c r="C148" s="33" t="s">
        <v>3323</v>
      </c>
      <c r="D148" s="33" t="s">
        <v>3324</v>
      </c>
      <c r="E148" s="33" t="s">
        <v>3655</v>
      </c>
      <c r="F148" s="33" t="s">
        <v>3333</v>
      </c>
      <c r="G148" s="545" t="s">
        <v>3656</v>
      </c>
      <c r="H148" s="33" t="s">
        <v>3335</v>
      </c>
      <c r="I148" s="33" t="s">
        <v>3336</v>
      </c>
      <c r="J148" s="40" t="s">
        <v>3657</v>
      </c>
    </row>
    <row r="149" s="14" customFormat="1" ht="24" spans="1:10">
      <c r="A149" s="34"/>
      <c r="B149" s="35"/>
      <c r="C149" s="33" t="s">
        <v>3323</v>
      </c>
      <c r="D149" s="33" t="s">
        <v>3366</v>
      </c>
      <c r="E149" s="33" t="s">
        <v>3658</v>
      </c>
      <c r="F149" s="33" t="s">
        <v>3346</v>
      </c>
      <c r="G149" s="545" t="s">
        <v>3505</v>
      </c>
      <c r="H149" s="33" t="s">
        <v>3348</v>
      </c>
      <c r="I149" s="33" t="s">
        <v>3329</v>
      </c>
      <c r="J149" s="40" t="s">
        <v>3659</v>
      </c>
    </row>
    <row r="150" s="14" customFormat="1" ht="24" spans="1:10">
      <c r="A150" s="34"/>
      <c r="B150" s="35"/>
      <c r="C150" s="33" t="s">
        <v>3323</v>
      </c>
      <c r="D150" s="33" t="s">
        <v>3366</v>
      </c>
      <c r="E150" s="33" t="s">
        <v>3660</v>
      </c>
      <c r="F150" s="33" t="s">
        <v>3346</v>
      </c>
      <c r="G150" s="545" t="s">
        <v>3661</v>
      </c>
      <c r="H150" s="33" t="s">
        <v>3348</v>
      </c>
      <c r="I150" s="33" t="s">
        <v>3329</v>
      </c>
      <c r="J150" s="40" t="s">
        <v>3662</v>
      </c>
    </row>
    <row r="151" s="14" customFormat="1" ht="48" spans="1:10">
      <c r="A151" s="34"/>
      <c r="B151" s="35"/>
      <c r="C151" s="33" t="s">
        <v>3323</v>
      </c>
      <c r="D151" s="33" t="s">
        <v>3366</v>
      </c>
      <c r="E151" s="33" t="s">
        <v>3663</v>
      </c>
      <c r="F151" s="33" t="s">
        <v>3333</v>
      </c>
      <c r="G151" s="545" t="s">
        <v>3656</v>
      </c>
      <c r="H151" s="33" t="s">
        <v>3335</v>
      </c>
      <c r="I151" s="33" t="s">
        <v>3336</v>
      </c>
      <c r="J151" s="40" t="s">
        <v>3664</v>
      </c>
    </row>
    <row r="152" s="14" customFormat="1" ht="24" spans="1:10">
      <c r="A152" s="34"/>
      <c r="B152" s="35"/>
      <c r="C152" s="33" t="s">
        <v>3323</v>
      </c>
      <c r="D152" s="33" t="s">
        <v>3369</v>
      </c>
      <c r="E152" s="33" t="s">
        <v>3665</v>
      </c>
      <c r="F152" s="33" t="s">
        <v>3333</v>
      </c>
      <c r="G152" s="545" t="s">
        <v>3666</v>
      </c>
      <c r="H152" s="33" t="s">
        <v>3335</v>
      </c>
      <c r="I152" s="33" t="s">
        <v>3336</v>
      </c>
      <c r="J152" s="40" t="s">
        <v>3665</v>
      </c>
    </row>
    <row r="153" s="14" customFormat="1" ht="24" spans="1:10">
      <c r="A153" s="34"/>
      <c r="B153" s="35"/>
      <c r="C153" s="33" t="s">
        <v>3323</v>
      </c>
      <c r="D153" s="33" t="s">
        <v>3369</v>
      </c>
      <c r="E153" s="33" t="s">
        <v>3667</v>
      </c>
      <c r="F153" s="33" t="s">
        <v>3333</v>
      </c>
      <c r="G153" s="545" t="s">
        <v>3656</v>
      </c>
      <c r="H153" s="33" t="s">
        <v>3335</v>
      </c>
      <c r="I153" s="33" t="s">
        <v>3336</v>
      </c>
      <c r="J153" s="40" t="s">
        <v>3668</v>
      </c>
    </row>
    <row r="154" s="14" customFormat="1" ht="12" spans="1:10">
      <c r="A154" s="34"/>
      <c r="B154" s="35"/>
      <c r="C154" s="33" t="s">
        <v>3323</v>
      </c>
      <c r="D154" s="33" t="s">
        <v>3373</v>
      </c>
      <c r="E154" s="33" t="s">
        <v>3374</v>
      </c>
      <c r="F154" s="33" t="s">
        <v>3326</v>
      </c>
      <c r="G154" s="545" t="s">
        <v>3669</v>
      </c>
      <c r="H154" s="33" t="s">
        <v>3394</v>
      </c>
      <c r="I154" s="33" t="s">
        <v>3329</v>
      </c>
      <c r="J154" s="40" t="s">
        <v>3670</v>
      </c>
    </row>
    <row r="155" s="14" customFormat="1" ht="24" spans="1:10">
      <c r="A155" s="34"/>
      <c r="B155" s="35"/>
      <c r="C155" s="33" t="s">
        <v>3330</v>
      </c>
      <c r="D155" s="33" t="s">
        <v>3331</v>
      </c>
      <c r="E155" s="33" t="s">
        <v>3671</v>
      </c>
      <c r="F155" s="33" t="s">
        <v>3333</v>
      </c>
      <c r="G155" s="545" t="s">
        <v>3666</v>
      </c>
      <c r="H155" s="33" t="s">
        <v>3335</v>
      </c>
      <c r="I155" s="33" t="s">
        <v>3336</v>
      </c>
      <c r="J155" s="40" t="s">
        <v>3672</v>
      </c>
    </row>
    <row r="156" s="14" customFormat="1" ht="36" spans="1:10">
      <c r="A156" s="34"/>
      <c r="B156" s="35"/>
      <c r="C156" s="33" t="s">
        <v>3330</v>
      </c>
      <c r="D156" s="33" t="s">
        <v>3331</v>
      </c>
      <c r="E156" s="33" t="s">
        <v>3673</v>
      </c>
      <c r="F156" s="33" t="s">
        <v>3333</v>
      </c>
      <c r="G156" s="545" t="s">
        <v>3674</v>
      </c>
      <c r="H156" s="33" t="s">
        <v>3335</v>
      </c>
      <c r="I156" s="33" t="s">
        <v>3336</v>
      </c>
      <c r="J156" s="40" t="s">
        <v>3675</v>
      </c>
    </row>
    <row r="157" s="14" customFormat="1" ht="24" spans="1:10">
      <c r="A157" s="34"/>
      <c r="B157" s="35"/>
      <c r="C157" s="33" t="s">
        <v>3330</v>
      </c>
      <c r="D157" s="33" t="s">
        <v>3340</v>
      </c>
      <c r="E157" s="33" t="s">
        <v>3676</v>
      </c>
      <c r="F157" s="33" t="s">
        <v>3333</v>
      </c>
      <c r="G157" s="545" t="s">
        <v>3666</v>
      </c>
      <c r="H157" s="33" t="s">
        <v>3335</v>
      </c>
      <c r="I157" s="33" t="s">
        <v>3336</v>
      </c>
      <c r="J157" s="40" t="s">
        <v>3677</v>
      </c>
    </row>
    <row r="158" s="14" customFormat="1" ht="24" spans="1:10">
      <c r="A158" s="34"/>
      <c r="B158" s="35"/>
      <c r="C158" s="33" t="s">
        <v>3330</v>
      </c>
      <c r="D158" s="33" t="s">
        <v>3340</v>
      </c>
      <c r="E158" s="33" t="s">
        <v>3678</v>
      </c>
      <c r="F158" s="33" t="s">
        <v>3333</v>
      </c>
      <c r="G158" s="545" t="s">
        <v>3679</v>
      </c>
      <c r="H158" s="33" t="s">
        <v>3335</v>
      </c>
      <c r="I158" s="33" t="s">
        <v>3336</v>
      </c>
      <c r="J158" s="40" t="s">
        <v>3680</v>
      </c>
    </row>
    <row r="159" s="14" customFormat="1" ht="24" spans="1:10">
      <c r="A159" s="36"/>
      <c r="B159" s="37"/>
      <c r="C159" s="33" t="s">
        <v>3343</v>
      </c>
      <c r="D159" s="33" t="s">
        <v>3344</v>
      </c>
      <c r="E159" s="33" t="s">
        <v>3681</v>
      </c>
      <c r="F159" s="33" t="s">
        <v>3333</v>
      </c>
      <c r="G159" s="545" t="s">
        <v>3682</v>
      </c>
      <c r="H159" s="33" t="s">
        <v>3335</v>
      </c>
      <c r="I159" s="33" t="s">
        <v>3336</v>
      </c>
      <c r="J159" s="40" t="s">
        <v>3683</v>
      </c>
    </row>
    <row r="160" s="8" customFormat="1" spans="1:10">
      <c r="A160" s="38" t="s">
        <v>3684</v>
      </c>
      <c r="B160" s="39"/>
      <c r="C160" s="28"/>
      <c r="D160" s="28"/>
      <c r="E160" s="28"/>
      <c r="F160" s="28"/>
      <c r="G160" s="28"/>
      <c r="H160" s="28"/>
      <c r="I160" s="28"/>
      <c r="J160" s="39"/>
    </row>
    <row r="161" s="10" customFormat="1" ht="12" spans="1:10">
      <c r="A161" s="31" t="s">
        <v>3685</v>
      </c>
      <c r="B161" s="32" t="s">
        <v>3686</v>
      </c>
      <c r="C161" s="33" t="s">
        <v>3323</v>
      </c>
      <c r="D161" s="33" t="s">
        <v>3324</v>
      </c>
      <c r="E161" s="33" t="s">
        <v>3687</v>
      </c>
      <c r="F161" s="33" t="s">
        <v>3346</v>
      </c>
      <c r="G161" s="545" t="s">
        <v>3357</v>
      </c>
      <c r="H161" s="33" t="s">
        <v>3420</v>
      </c>
      <c r="I161" s="33" t="s">
        <v>3329</v>
      </c>
      <c r="J161" s="40" t="s">
        <v>3688</v>
      </c>
    </row>
    <row r="162" s="10" customFormat="1" ht="12" spans="1:10">
      <c r="A162" s="34"/>
      <c r="B162" s="35"/>
      <c r="C162" s="33" t="s">
        <v>3323</v>
      </c>
      <c r="D162" s="33" t="s">
        <v>3324</v>
      </c>
      <c r="E162" s="33" t="s">
        <v>3689</v>
      </c>
      <c r="F162" s="33" t="s">
        <v>3346</v>
      </c>
      <c r="G162" s="545" t="s">
        <v>3347</v>
      </c>
      <c r="H162" s="33" t="s">
        <v>3348</v>
      </c>
      <c r="I162" s="33" t="s">
        <v>3329</v>
      </c>
      <c r="J162" s="40" t="s">
        <v>3690</v>
      </c>
    </row>
    <row r="163" s="10" customFormat="1" ht="24" spans="1:10">
      <c r="A163" s="34"/>
      <c r="B163" s="35"/>
      <c r="C163" s="33" t="s">
        <v>3323</v>
      </c>
      <c r="D163" s="33" t="s">
        <v>3324</v>
      </c>
      <c r="E163" s="33" t="s">
        <v>3691</v>
      </c>
      <c r="F163" s="33" t="s">
        <v>3346</v>
      </c>
      <c r="G163" s="545" t="s">
        <v>3692</v>
      </c>
      <c r="H163" s="33" t="s">
        <v>3420</v>
      </c>
      <c r="I163" s="33" t="s">
        <v>3329</v>
      </c>
      <c r="J163" s="40" t="s">
        <v>3691</v>
      </c>
    </row>
    <row r="164" s="10" customFormat="1" ht="12" spans="1:10">
      <c r="A164" s="34"/>
      <c r="B164" s="35"/>
      <c r="C164" s="33" t="s">
        <v>3323</v>
      </c>
      <c r="D164" s="33" t="s">
        <v>3324</v>
      </c>
      <c r="E164" s="33" t="s">
        <v>3693</v>
      </c>
      <c r="F164" s="33" t="s">
        <v>3346</v>
      </c>
      <c r="G164" s="545" t="s">
        <v>3347</v>
      </c>
      <c r="H164" s="33" t="s">
        <v>3348</v>
      </c>
      <c r="I164" s="33" t="s">
        <v>3329</v>
      </c>
      <c r="J164" s="40" t="s">
        <v>3694</v>
      </c>
    </row>
    <row r="165" s="10" customFormat="1" ht="12" spans="1:10">
      <c r="A165" s="34"/>
      <c r="B165" s="35"/>
      <c r="C165" s="33" t="s">
        <v>3323</v>
      </c>
      <c r="D165" s="33" t="s">
        <v>3366</v>
      </c>
      <c r="E165" s="33" t="s">
        <v>3695</v>
      </c>
      <c r="F165" s="33" t="s">
        <v>3333</v>
      </c>
      <c r="G165" s="545" t="s">
        <v>3368</v>
      </c>
      <c r="H165" s="33" t="s">
        <v>3348</v>
      </c>
      <c r="I165" s="33" t="s">
        <v>3329</v>
      </c>
      <c r="J165" s="40" t="s">
        <v>3696</v>
      </c>
    </row>
    <row r="166" s="10" customFormat="1" ht="12" spans="1:10">
      <c r="A166" s="34"/>
      <c r="B166" s="35"/>
      <c r="C166" s="33" t="s">
        <v>3323</v>
      </c>
      <c r="D166" s="33" t="s">
        <v>3366</v>
      </c>
      <c r="E166" s="33" t="s">
        <v>3697</v>
      </c>
      <c r="F166" s="33" t="s">
        <v>3333</v>
      </c>
      <c r="G166" s="545" t="s">
        <v>3368</v>
      </c>
      <c r="H166" s="33" t="s">
        <v>3348</v>
      </c>
      <c r="I166" s="33" t="s">
        <v>3329</v>
      </c>
      <c r="J166" s="40" t="s">
        <v>3698</v>
      </c>
    </row>
    <row r="167" s="10" customFormat="1" ht="12" spans="1:10">
      <c r="A167" s="34"/>
      <c r="B167" s="35"/>
      <c r="C167" s="33" t="s">
        <v>3323</v>
      </c>
      <c r="D167" s="33" t="s">
        <v>3366</v>
      </c>
      <c r="E167" s="33" t="s">
        <v>3699</v>
      </c>
      <c r="F167" s="33" t="s">
        <v>3346</v>
      </c>
      <c r="G167" s="545" t="s">
        <v>3700</v>
      </c>
      <c r="H167" s="33" t="s">
        <v>3420</v>
      </c>
      <c r="I167" s="33" t="s">
        <v>3329</v>
      </c>
      <c r="J167" s="40" t="s">
        <v>3699</v>
      </c>
    </row>
    <row r="168" s="10" customFormat="1" ht="36" spans="1:10">
      <c r="A168" s="34"/>
      <c r="B168" s="35"/>
      <c r="C168" s="33" t="s">
        <v>3323</v>
      </c>
      <c r="D168" s="33" t="s">
        <v>3369</v>
      </c>
      <c r="E168" s="33" t="s">
        <v>3560</v>
      </c>
      <c r="F168" s="33" t="s">
        <v>3326</v>
      </c>
      <c r="G168" s="545" t="s">
        <v>3701</v>
      </c>
      <c r="H168" s="33" t="s">
        <v>3702</v>
      </c>
      <c r="I168" s="33" t="s">
        <v>3329</v>
      </c>
      <c r="J168" s="40" t="s">
        <v>3703</v>
      </c>
    </row>
    <row r="169" s="10" customFormat="1" ht="12" spans="1:10">
      <c r="A169" s="34"/>
      <c r="B169" s="35"/>
      <c r="C169" s="33" t="s">
        <v>3323</v>
      </c>
      <c r="D169" s="33" t="s">
        <v>3369</v>
      </c>
      <c r="E169" s="33" t="s">
        <v>3704</v>
      </c>
      <c r="F169" s="33" t="s">
        <v>3346</v>
      </c>
      <c r="G169" s="545" t="s">
        <v>3426</v>
      </c>
      <c r="H169" s="33" t="s">
        <v>3348</v>
      </c>
      <c r="I169" s="33" t="s">
        <v>3329</v>
      </c>
      <c r="J169" s="40" t="s">
        <v>3705</v>
      </c>
    </row>
    <row r="170" s="10" customFormat="1" ht="24" spans="1:10">
      <c r="A170" s="34"/>
      <c r="B170" s="35"/>
      <c r="C170" s="33" t="s">
        <v>3323</v>
      </c>
      <c r="D170" s="33" t="s">
        <v>3373</v>
      </c>
      <c r="E170" s="33" t="s">
        <v>3374</v>
      </c>
      <c r="F170" s="33" t="s">
        <v>3326</v>
      </c>
      <c r="G170" s="545" t="s">
        <v>3706</v>
      </c>
      <c r="H170" s="33" t="s">
        <v>3394</v>
      </c>
      <c r="I170" s="33" t="s">
        <v>3329</v>
      </c>
      <c r="J170" s="40" t="s">
        <v>3707</v>
      </c>
    </row>
    <row r="171" s="10" customFormat="1" ht="12" spans="1:10">
      <c r="A171" s="34"/>
      <c r="B171" s="35"/>
      <c r="C171" s="33" t="s">
        <v>3330</v>
      </c>
      <c r="D171" s="33" t="s">
        <v>3395</v>
      </c>
      <c r="E171" s="33" t="s">
        <v>3708</v>
      </c>
      <c r="F171" s="33" t="s">
        <v>3333</v>
      </c>
      <c r="G171" s="545" t="s">
        <v>3709</v>
      </c>
      <c r="H171" s="33" t="s">
        <v>3335</v>
      </c>
      <c r="I171" s="33" t="s">
        <v>3336</v>
      </c>
      <c r="J171" s="40" t="s">
        <v>3710</v>
      </c>
    </row>
    <row r="172" s="10" customFormat="1" ht="12" spans="1:10">
      <c r="A172" s="34"/>
      <c r="B172" s="35"/>
      <c r="C172" s="33" t="s">
        <v>3330</v>
      </c>
      <c r="D172" s="33" t="s">
        <v>3331</v>
      </c>
      <c r="E172" s="33" t="s">
        <v>3711</v>
      </c>
      <c r="F172" s="33" t="s">
        <v>3326</v>
      </c>
      <c r="G172" s="545" t="s">
        <v>3712</v>
      </c>
      <c r="H172" s="33" t="s">
        <v>3420</v>
      </c>
      <c r="I172" s="33" t="s">
        <v>3329</v>
      </c>
      <c r="J172" s="40" t="s">
        <v>3713</v>
      </c>
    </row>
    <row r="173" s="10" customFormat="1" ht="24" spans="1:10">
      <c r="A173" s="34"/>
      <c r="B173" s="35"/>
      <c r="C173" s="33" t="s">
        <v>3343</v>
      </c>
      <c r="D173" s="33" t="s">
        <v>3344</v>
      </c>
      <c r="E173" s="33" t="s">
        <v>3714</v>
      </c>
      <c r="F173" s="33" t="s">
        <v>3346</v>
      </c>
      <c r="G173" s="545" t="s">
        <v>3426</v>
      </c>
      <c r="H173" s="33" t="s">
        <v>3348</v>
      </c>
      <c r="I173" s="33" t="s">
        <v>3329</v>
      </c>
      <c r="J173" s="40" t="s">
        <v>3715</v>
      </c>
    </row>
    <row r="174" s="10" customFormat="1" ht="24" spans="1:10">
      <c r="A174" s="36"/>
      <c r="B174" s="37"/>
      <c r="C174" s="33" t="s">
        <v>3343</v>
      </c>
      <c r="D174" s="33" t="s">
        <v>3344</v>
      </c>
      <c r="E174" s="33" t="s">
        <v>3716</v>
      </c>
      <c r="F174" s="33" t="s">
        <v>3346</v>
      </c>
      <c r="G174" s="545" t="s">
        <v>3347</v>
      </c>
      <c r="H174" s="33" t="s">
        <v>3348</v>
      </c>
      <c r="I174" s="33" t="s">
        <v>3329</v>
      </c>
      <c r="J174" s="40" t="s">
        <v>3717</v>
      </c>
    </row>
    <row r="175" s="12" customFormat="1" ht="12" spans="1:10">
      <c r="A175" s="31" t="s">
        <v>3718</v>
      </c>
      <c r="B175" s="32" t="s">
        <v>3719</v>
      </c>
      <c r="C175" s="33" t="s">
        <v>3323</v>
      </c>
      <c r="D175" s="33" t="s">
        <v>3324</v>
      </c>
      <c r="E175" s="33" t="s">
        <v>3720</v>
      </c>
      <c r="F175" s="33" t="s">
        <v>3333</v>
      </c>
      <c r="G175" s="545" t="s">
        <v>3721</v>
      </c>
      <c r="H175" s="33" t="s">
        <v>3394</v>
      </c>
      <c r="I175" s="33" t="s">
        <v>3329</v>
      </c>
      <c r="J175" s="40" t="s">
        <v>3722</v>
      </c>
    </row>
    <row r="176" s="12" customFormat="1" ht="36" spans="1:10">
      <c r="A176" s="34"/>
      <c r="B176" s="35"/>
      <c r="C176" s="33" t="s">
        <v>3323</v>
      </c>
      <c r="D176" s="33" t="s">
        <v>3366</v>
      </c>
      <c r="E176" s="33" t="s">
        <v>3723</v>
      </c>
      <c r="F176" s="33" t="s">
        <v>3333</v>
      </c>
      <c r="G176" s="545" t="s">
        <v>3368</v>
      </c>
      <c r="H176" s="33" t="s">
        <v>3348</v>
      </c>
      <c r="I176" s="33" t="s">
        <v>3329</v>
      </c>
      <c r="J176" s="40" t="s">
        <v>3724</v>
      </c>
    </row>
    <row r="177" s="12" customFormat="1" ht="12" spans="1:10">
      <c r="A177" s="34"/>
      <c r="B177" s="35"/>
      <c r="C177" s="33" t="s">
        <v>3323</v>
      </c>
      <c r="D177" s="33" t="s">
        <v>3366</v>
      </c>
      <c r="E177" s="33" t="s">
        <v>3725</v>
      </c>
      <c r="F177" s="33" t="s">
        <v>3333</v>
      </c>
      <c r="G177" s="545" t="s">
        <v>3368</v>
      </c>
      <c r="H177" s="33" t="s">
        <v>3348</v>
      </c>
      <c r="I177" s="33" t="s">
        <v>3329</v>
      </c>
      <c r="J177" s="40" t="s">
        <v>3726</v>
      </c>
    </row>
    <row r="178" s="12" customFormat="1" ht="36" spans="1:10">
      <c r="A178" s="34"/>
      <c r="B178" s="35"/>
      <c r="C178" s="33" t="s">
        <v>3323</v>
      </c>
      <c r="D178" s="33" t="s">
        <v>3369</v>
      </c>
      <c r="E178" s="33" t="s">
        <v>3727</v>
      </c>
      <c r="F178" s="33" t="s">
        <v>3333</v>
      </c>
      <c r="G178" s="545" t="s">
        <v>3701</v>
      </c>
      <c r="H178" s="33" t="s">
        <v>3702</v>
      </c>
      <c r="I178" s="33" t="s">
        <v>3329</v>
      </c>
      <c r="J178" s="40" t="s">
        <v>3703</v>
      </c>
    </row>
    <row r="179" s="12" customFormat="1" ht="24" spans="1:10">
      <c r="A179" s="34"/>
      <c r="B179" s="35"/>
      <c r="C179" s="33" t="s">
        <v>3323</v>
      </c>
      <c r="D179" s="33" t="s">
        <v>3373</v>
      </c>
      <c r="E179" s="33" t="s">
        <v>3374</v>
      </c>
      <c r="F179" s="33" t="s">
        <v>3333</v>
      </c>
      <c r="G179" s="545" t="s">
        <v>3721</v>
      </c>
      <c r="H179" s="33" t="s">
        <v>3394</v>
      </c>
      <c r="I179" s="33" t="s">
        <v>3329</v>
      </c>
      <c r="J179" s="40" t="s">
        <v>3707</v>
      </c>
    </row>
    <row r="180" s="12" customFormat="1" ht="12" spans="1:10">
      <c r="A180" s="34"/>
      <c r="B180" s="35"/>
      <c r="C180" s="33" t="s">
        <v>3330</v>
      </c>
      <c r="D180" s="33" t="s">
        <v>3395</v>
      </c>
      <c r="E180" s="33" t="s">
        <v>3708</v>
      </c>
      <c r="F180" s="33" t="s">
        <v>3333</v>
      </c>
      <c r="G180" s="545" t="s">
        <v>3728</v>
      </c>
      <c r="H180" s="33" t="s">
        <v>3335</v>
      </c>
      <c r="I180" s="33" t="s">
        <v>3336</v>
      </c>
      <c r="J180" s="40" t="s">
        <v>3729</v>
      </c>
    </row>
    <row r="181" s="12" customFormat="1" ht="12" spans="1:10">
      <c r="A181" s="34"/>
      <c r="B181" s="35"/>
      <c r="C181" s="33" t="s">
        <v>3330</v>
      </c>
      <c r="D181" s="33" t="s">
        <v>3331</v>
      </c>
      <c r="E181" s="33" t="s">
        <v>3730</v>
      </c>
      <c r="F181" s="33" t="s">
        <v>3326</v>
      </c>
      <c r="G181" s="545" t="s">
        <v>3712</v>
      </c>
      <c r="H181" s="33" t="s">
        <v>3420</v>
      </c>
      <c r="I181" s="33" t="s">
        <v>3329</v>
      </c>
      <c r="J181" s="40" t="s">
        <v>3731</v>
      </c>
    </row>
    <row r="182" s="12" customFormat="1" ht="12" spans="1:10">
      <c r="A182" s="34"/>
      <c r="B182" s="35"/>
      <c r="C182" s="33" t="s">
        <v>3343</v>
      </c>
      <c r="D182" s="33" t="s">
        <v>3344</v>
      </c>
      <c r="E182" s="33" t="s">
        <v>3732</v>
      </c>
      <c r="F182" s="33" t="s">
        <v>3346</v>
      </c>
      <c r="G182" s="545" t="s">
        <v>3347</v>
      </c>
      <c r="H182" s="33" t="s">
        <v>3348</v>
      </c>
      <c r="I182" s="33" t="s">
        <v>3329</v>
      </c>
      <c r="J182" s="40" t="s">
        <v>3349</v>
      </c>
    </row>
    <row r="183" s="12" customFormat="1" ht="12" spans="1:10">
      <c r="A183" s="36"/>
      <c r="B183" s="37"/>
      <c r="C183" s="33" t="s">
        <v>3343</v>
      </c>
      <c r="D183" s="33" t="s">
        <v>3344</v>
      </c>
      <c r="E183" s="33" t="s">
        <v>3716</v>
      </c>
      <c r="F183" s="33" t="s">
        <v>3346</v>
      </c>
      <c r="G183" s="545" t="s">
        <v>3426</v>
      </c>
      <c r="H183" s="33" t="s">
        <v>3348</v>
      </c>
      <c r="I183" s="33" t="s">
        <v>3329</v>
      </c>
      <c r="J183" s="40" t="s">
        <v>3733</v>
      </c>
    </row>
    <row r="184" s="8" customFormat="1" spans="1:10">
      <c r="A184" s="38" t="s">
        <v>3734</v>
      </c>
      <c r="B184" s="39"/>
      <c r="C184" s="28"/>
      <c r="D184" s="28"/>
      <c r="E184" s="28"/>
      <c r="F184" s="28"/>
      <c r="G184" s="28"/>
      <c r="H184" s="28"/>
      <c r="I184" s="28"/>
      <c r="J184" s="39"/>
    </row>
    <row r="185" s="12" customFormat="1" ht="24" spans="1:10">
      <c r="A185" s="31" t="s">
        <v>3735</v>
      </c>
      <c r="B185" s="32" t="s">
        <v>3736</v>
      </c>
      <c r="C185" s="33" t="s">
        <v>3323</v>
      </c>
      <c r="D185" s="33" t="s">
        <v>3324</v>
      </c>
      <c r="E185" s="33" t="s">
        <v>3737</v>
      </c>
      <c r="F185" s="33" t="s">
        <v>3738</v>
      </c>
      <c r="G185" s="545" t="s">
        <v>3739</v>
      </c>
      <c r="H185" s="33" t="s">
        <v>3605</v>
      </c>
      <c r="I185" s="33" t="s">
        <v>3329</v>
      </c>
      <c r="J185" s="40" t="s">
        <v>3740</v>
      </c>
    </row>
    <row r="186" s="12" customFormat="1" ht="24" spans="1:10">
      <c r="A186" s="34"/>
      <c r="B186" s="35"/>
      <c r="C186" s="33" t="s">
        <v>3323</v>
      </c>
      <c r="D186" s="33" t="s">
        <v>3366</v>
      </c>
      <c r="E186" s="33" t="s">
        <v>3741</v>
      </c>
      <c r="F186" s="33" t="s">
        <v>3333</v>
      </c>
      <c r="G186" s="545" t="s">
        <v>3368</v>
      </c>
      <c r="H186" s="33" t="s">
        <v>3348</v>
      </c>
      <c r="I186" s="33" t="s">
        <v>3329</v>
      </c>
      <c r="J186" s="40" t="s">
        <v>3742</v>
      </c>
    </row>
    <row r="187" s="12" customFormat="1" ht="24" spans="1:10">
      <c r="A187" s="34"/>
      <c r="B187" s="35"/>
      <c r="C187" s="33" t="s">
        <v>3323</v>
      </c>
      <c r="D187" s="33" t="s">
        <v>3366</v>
      </c>
      <c r="E187" s="33" t="s">
        <v>3743</v>
      </c>
      <c r="F187" s="33" t="s">
        <v>3333</v>
      </c>
      <c r="G187" s="545" t="s">
        <v>3368</v>
      </c>
      <c r="H187" s="33" t="s">
        <v>3348</v>
      </c>
      <c r="I187" s="33" t="s">
        <v>3329</v>
      </c>
      <c r="J187" s="40" t="s">
        <v>3742</v>
      </c>
    </row>
    <row r="188" s="12" customFormat="1" ht="24" spans="1:10">
      <c r="A188" s="34"/>
      <c r="B188" s="35"/>
      <c r="C188" s="33" t="s">
        <v>3323</v>
      </c>
      <c r="D188" s="33" t="s">
        <v>3369</v>
      </c>
      <c r="E188" s="33" t="s">
        <v>3560</v>
      </c>
      <c r="F188" s="33" t="s">
        <v>3333</v>
      </c>
      <c r="G188" s="545" t="s">
        <v>3371</v>
      </c>
      <c r="H188" s="33" t="s">
        <v>3372</v>
      </c>
      <c r="I188" s="33" t="s">
        <v>3329</v>
      </c>
      <c r="J188" s="40" t="s">
        <v>3742</v>
      </c>
    </row>
    <row r="189" s="12" customFormat="1" ht="24" spans="1:10">
      <c r="A189" s="34"/>
      <c r="B189" s="35"/>
      <c r="C189" s="33" t="s">
        <v>3323</v>
      </c>
      <c r="D189" s="33" t="s">
        <v>3373</v>
      </c>
      <c r="E189" s="33" t="s">
        <v>3374</v>
      </c>
      <c r="F189" s="33" t="s">
        <v>3326</v>
      </c>
      <c r="G189" s="545" t="s">
        <v>3744</v>
      </c>
      <c r="H189" s="33" t="s">
        <v>3394</v>
      </c>
      <c r="I189" s="33" t="s">
        <v>3329</v>
      </c>
      <c r="J189" s="40" t="s">
        <v>3745</v>
      </c>
    </row>
    <row r="190" s="12" customFormat="1" ht="36" spans="1:10">
      <c r="A190" s="34"/>
      <c r="B190" s="35"/>
      <c r="C190" s="33" t="s">
        <v>3330</v>
      </c>
      <c r="D190" s="33" t="s">
        <v>3331</v>
      </c>
      <c r="E190" s="33" t="s">
        <v>3746</v>
      </c>
      <c r="F190" s="33" t="s">
        <v>3333</v>
      </c>
      <c r="G190" s="545" t="s">
        <v>3747</v>
      </c>
      <c r="H190" s="33" t="s">
        <v>3335</v>
      </c>
      <c r="I190" s="33" t="s">
        <v>3336</v>
      </c>
      <c r="J190" s="40" t="s">
        <v>3742</v>
      </c>
    </row>
    <row r="191" s="12" customFormat="1" ht="24" spans="1:10">
      <c r="A191" s="34"/>
      <c r="B191" s="35"/>
      <c r="C191" s="33" t="s">
        <v>3330</v>
      </c>
      <c r="D191" s="33" t="s">
        <v>3340</v>
      </c>
      <c r="E191" s="33" t="s">
        <v>3748</v>
      </c>
      <c r="F191" s="33" t="s">
        <v>3333</v>
      </c>
      <c r="G191" s="545" t="s">
        <v>3572</v>
      </c>
      <c r="H191" s="33" t="s">
        <v>3335</v>
      </c>
      <c r="I191" s="33" t="s">
        <v>3336</v>
      </c>
      <c r="J191" s="40" t="s">
        <v>3742</v>
      </c>
    </row>
    <row r="192" s="12" customFormat="1" ht="24" spans="1:10">
      <c r="A192" s="36"/>
      <c r="B192" s="37"/>
      <c r="C192" s="33" t="s">
        <v>3343</v>
      </c>
      <c r="D192" s="33" t="s">
        <v>3344</v>
      </c>
      <c r="E192" s="33" t="s">
        <v>3749</v>
      </c>
      <c r="F192" s="33" t="s">
        <v>3346</v>
      </c>
      <c r="G192" s="545" t="s">
        <v>3347</v>
      </c>
      <c r="H192" s="33" t="s">
        <v>3348</v>
      </c>
      <c r="I192" s="33" t="s">
        <v>3329</v>
      </c>
      <c r="J192" s="40" t="s">
        <v>3750</v>
      </c>
    </row>
    <row r="193" s="12" customFormat="1" ht="12" spans="1:10">
      <c r="A193" s="38" t="s">
        <v>3751</v>
      </c>
      <c r="B193" s="39"/>
      <c r="C193" s="28"/>
      <c r="D193" s="28"/>
      <c r="E193" s="28"/>
      <c r="F193" s="28"/>
      <c r="G193" s="28"/>
      <c r="H193" s="28"/>
      <c r="I193" s="28"/>
      <c r="J193" s="39"/>
    </row>
    <row r="194" s="12" customFormat="1" ht="24" spans="1:10">
      <c r="A194" s="31" t="s">
        <v>3752</v>
      </c>
      <c r="B194" s="32" t="s">
        <v>3753</v>
      </c>
      <c r="C194" s="33" t="s">
        <v>3323</v>
      </c>
      <c r="D194" s="33" t="s">
        <v>3324</v>
      </c>
      <c r="E194" s="33" t="s">
        <v>3754</v>
      </c>
      <c r="F194" s="33" t="s">
        <v>3333</v>
      </c>
      <c r="G194" s="545" t="s">
        <v>3416</v>
      </c>
      <c r="H194" s="33" t="s">
        <v>3358</v>
      </c>
      <c r="I194" s="33" t="s">
        <v>3329</v>
      </c>
      <c r="J194" s="40" t="s">
        <v>3755</v>
      </c>
    </row>
    <row r="195" s="12" customFormat="1" ht="36" spans="1:10">
      <c r="A195" s="34"/>
      <c r="B195" s="35"/>
      <c r="C195" s="33" t="s">
        <v>3323</v>
      </c>
      <c r="D195" s="33" t="s">
        <v>3366</v>
      </c>
      <c r="E195" s="33" t="s">
        <v>3756</v>
      </c>
      <c r="F195" s="33" t="s">
        <v>3346</v>
      </c>
      <c r="G195" s="545" t="s">
        <v>3347</v>
      </c>
      <c r="H195" s="33" t="s">
        <v>3348</v>
      </c>
      <c r="I195" s="33" t="s">
        <v>3329</v>
      </c>
      <c r="J195" s="40" t="s">
        <v>3757</v>
      </c>
    </row>
    <row r="196" s="12" customFormat="1" ht="12" spans="1:10">
      <c r="A196" s="34"/>
      <c r="B196" s="35"/>
      <c r="C196" s="33" t="s">
        <v>3323</v>
      </c>
      <c r="D196" s="33" t="s">
        <v>3369</v>
      </c>
      <c r="E196" s="33" t="s">
        <v>3758</v>
      </c>
      <c r="F196" s="33" t="s">
        <v>3333</v>
      </c>
      <c r="G196" s="545" t="s">
        <v>3759</v>
      </c>
      <c r="H196" s="33" t="s">
        <v>3335</v>
      </c>
      <c r="I196" s="33" t="s">
        <v>3336</v>
      </c>
      <c r="J196" s="40" t="s">
        <v>3760</v>
      </c>
    </row>
    <row r="197" s="12" customFormat="1" ht="12" spans="1:10">
      <c r="A197" s="34"/>
      <c r="B197" s="35"/>
      <c r="C197" s="33" t="s">
        <v>3323</v>
      </c>
      <c r="D197" s="33" t="s">
        <v>3373</v>
      </c>
      <c r="E197" s="33" t="s">
        <v>3374</v>
      </c>
      <c r="F197" s="33" t="s">
        <v>3326</v>
      </c>
      <c r="G197" s="33" t="s">
        <v>3761</v>
      </c>
      <c r="H197" s="33" t="s">
        <v>3394</v>
      </c>
      <c r="I197" s="33" t="s">
        <v>3329</v>
      </c>
      <c r="J197" s="40" t="s">
        <v>3762</v>
      </c>
    </row>
    <row r="198" s="12" customFormat="1" ht="24" spans="1:10">
      <c r="A198" s="34"/>
      <c r="B198" s="35"/>
      <c r="C198" s="33" t="s">
        <v>3330</v>
      </c>
      <c r="D198" s="33" t="s">
        <v>3395</v>
      </c>
      <c r="E198" s="33" t="s">
        <v>3763</v>
      </c>
      <c r="F198" s="33" t="s">
        <v>3333</v>
      </c>
      <c r="G198" s="545" t="s">
        <v>3516</v>
      </c>
      <c r="H198" s="33" t="s">
        <v>3372</v>
      </c>
      <c r="I198" s="33" t="s">
        <v>3336</v>
      </c>
      <c r="J198" s="40" t="s">
        <v>3764</v>
      </c>
    </row>
    <row r="199" s="12" customFormat="1" ht="36" spans="1:10">
      <c r="A199" s="34"/>
      <c r="B199" s="35"/>
      <c r="C199" s="33" t="s">
        <v>3330</v>
      </c>
      <c r="D199" s="33" t="s">
        <v>3331</v>
      </c>
      <c r="E199" s="33" t="s">
        <v>3765</v>
      </c>
      <c r="F199" s="33" t="s">
        <v>3333</v>
      </c>
      <c r="G199" s="545" t="s">
        <v>3423</v>
      </c>
      <c r="H199" s="33" t="s">
        <v>3372</v>
      </c>
      <c r="I199" s="33" t="s">
        <v>3336</v>
      </c>
      <c r="J199" s="40" t="s">
        <v>3766</v>
      </c>
    </row>
    <row r="200" s="12" customFormat="1" ht="48" spans="1:10">
      <c r="A200" s="34"/>
      <c r="B200" s="35"/>
      <c r="C200" s="33" t="s">
        <v>3330</v>
      </c>
      <c r="D200" s="33" t="s">
        <v>3340</v>
      </c>
      <c r="E200" s="33" t="s">
        <v>3767</v>
      </c>
      <c r="F200" s="33" t="s">
        <v>3333</v>
      </c>
      <c r="G200" s="545" t="s">
        <v>3768</v>
      </c>
      <c r="H200" s="33" t="s">
        <v>3372</v>
      </c>
      <c r="I200" s="33" t="s">
        <v>3336</v>
      </c>
      <c r="J200" s="40" t="s">
        <v>3769</v>
      </c>
    </row>
    <row r="201" s="12" customFormat="1" ht="12" spans="1:10">
      <c r="A201" s="36"/>
      <c r="B201" s="37"/>
      <c r="C201" s="33" t="s">
        <v>3343</v>
      </c>
      <c r="D201" s="33" t="s">
        <v>3344</v>
      </c>
      <c r="E201" s="33" t="s">
        <v>3770</v>
      </c>
      <c r="F201" s="33" t="s">
        <v>3346</v>
      </c>
      <c r="G201" s="545" t="s">
        <v>3426</v>
      </c>
      <c r="H201" s="33" t="s">
        <v>3348</v>
      </c>
      <c r="I201" s="33" t="s">
        <v>3329</v>
      </c>
      <c r="J201" s="40" t="s">
        <v>3771</v>
      </c>
    </row>
    <row r="202" s="12" customFormat="1" ht="24" spans="1:10">
      <c r="A202" s="31" t="s">
        <v>3772</v>
      </c>
      <c r="B202" s="32" t="s">
        <v>3773</v>
      </c>
      <c r="C202" s="33" t="s">
        <v>3323</v>
      </c>
      <c r="D202" s="33" t="s">
        <v>3324</v>
      </c>
      <c r="E202" s="33" t="s">
        <v>3774</v>
      </c>
      <c r="F202" s="33" t="s">
        <v>3333</v>
      </c>
      <c r="G202" s="545" t="s">
        <v>3416</v>
      </c>
      <c r="H202" s="33" t="s">
        <v>3358</v>
      </c>
      <c r="I202" s="33" t="s">
        <v>3329</v>
      </c>
      <c r="J202" s="40" t="s">
        <v>3775</v>
      </c>
    </row>
    <row r="203" s="12" customFormat="1" ht="24" spans="1:10">
      <c r="A203" s="34"/>
      <c r="B203" s="35"/>
      <c r="C203" s="33" t="s">
        <v>3323</v>
      </c>
      <c r="D203" s="33" t="s">
        <v>3324</v>
      </c>
      <c r="E203" s="33" t="s">
        <v>3776</v>
      </c>
      <c r="F203" s="33" t="s">
        <v>3333</v>
      </c>
      <c r="G203" s="545" t="s">
        <v>3416</v>
      </c>
      <c r="H203" s="33" t="s">
        <v>3777</v>
      </c>
      <c r="I203" s="33" t="s">
        <v>3329</v>
      </c>
      <c r="J203" s="40" t="s">
        <v>3778</v>
      </c>
    </row>
    <row r="204" s="12" customFormat="1" ht="24" spans="1:10">
      <c r="A204" s="34"/>
      <c r="B204" s="35"/>
      <c r="C204" s="33" t="s">
        <v>3323</v>
      </c>
      <c r="D204" s="33" t="s">
        <v>3324</v>
      </c>
      <c r="E204" s="33" t="s">
        <v>3779</v>
      </c>
      <c r="F204" s="33" t="s">
        <v>3333</v>
      </c>
      <c r="G204" s="545" t="s">
        <v>3416</v>
      </c>
      <c r="H204" s="33" t="s">
        <v>3777</v>
      </c>
      <c r="I204" s="33" t="s">
        <v>3329</v>
      </c>
      <c r="J204" s="40" t="s">
        <v>3780</v>
      </c>
    </row>
    <row r="205" s="12" customFormat="1" ht="24" spans="1:10">
      <c r="A205" s="34"/>
      <c r="B205" s="35"/>
      <c r="C205" s="33" t="s">
        <v>3323</v>
      </c>
      <c r="D205" s="33" t="s">
        <v>3324</v>
      </c>
      <c r="E205" s="33" t="s">
        <v>3781</v>
      </c>
      <c r="F205" s="33" t="s">
        <v>3333</v>
      </c>
      <c r="G205" s="33"/>
      <c r="H205" s="33" t="s">
        <v>3777</v>
      </c>
      <c r="I205" s="33" t="s">
        <v>3329</v>
      </c>
      <c r="J205" s="40" t="s">
        <v>3782</v>
      </c>
    </row>
    <row r="206" s="12" customFormat="1" ht="36" spans="1:10">
      <c r="A206" s="34"/>
      <c r="B206" s="35"/>
      <c r="C206" s="33" t="s">
        <v>3323</v>
      </c>
      <c r="D206" s="33" t="s">
        <v>3366</v>
      </c>
      <c r="E206" s="33" t="s">
        <v>3783</v>
      </c>
      <c r="F206" s="33" t="s">
        <v>3346</v>
      </c>
      <c r="G206" s="545" t="s">
        <v>3347</v>
      </c>
      <c r="H206" s="33" t="s">
        <v>3348</v>
      </c>
      <c r="I206" s="33" t="s">
        <v>3329</v>
      </c>
      <c r="J206" s="40" t="s">
        <v>3784</v>
      </c>
    </row>
    <row r="207" s="12" customFormat="1" ht="12" spans="1:10">
      <c r="A207" s="34"/>
      <c r="B207" s="35"/>
      <c r="C207" s="33" t="s">
        <v>3323</v>
      </c>
      <c r="D207" s="33" t="s">
        <v>3369</v>
      </c>
      <c r="E207" s="33" t="s">
        <v>3785</v>
      </c>
      <c r="F207" s="33" t="s">
        <v>3333</v>
      </c>
      <c r="G207" s="545" t="s">
        <v>3759</v>
      </c>
      <c r="H207" s="33" t="s">
        <v>3335</v>
      </c>
      <c r="I207" s="33" t="s">
        <v>3336</v>
      </c>
      <c r="J207" s="40" t="s">
        <v>3786</v>
      </c>
    </row>
    <row r="208" s="12" customFormat="1" ht="12" spans="1:10">
      <c r="A208" s="34"/>
      <c r="B208" s="35"/>
      <c r="C208" s="33" t="s">
        <v>3323</v>
      </c>
      <c r="D208" s="33" t="s">
        <v>3373</v>
      </c>
      <c r="E208" s="33" t="s">
        <v>3374</v>
      </c>
      <c r="F208" s="33" t="s">
        <v>3326</v>
      </c>
      <c r="G208" s="33" t="s">
        <v>3787</v>
      </c>
      <c r="H208" s="33" t="s">
        <v>3394</v>
      </c>
      <c r="I208" s="33" t="s">
        <v>3329</v>
      </c>
      <c r="J208" s="40" t="s">
        <v>3762</v>
      </c>
    </row>
    <row r="209" s="12" customFormat="1" ht="36" spans="1:10">
      <c r="A209" s="34"/>
      <c r="B209" s="35"/>
      <c r="C209" s="33" t="s">
        <v>3330</v>
      </c>
      <c r="D209" s="33" t="s">
        <v>3395</v>
      </c>
      <c r="E209" s="33" t="s">
        <v>3788</v>
      </c>
      <c r="F209" s="33" t="s">
        <v>3333</v>
      </c>
      <c r="G209" s="545" t="s">
        <v>3516</v>
      </c>
      <c r="H209" s="33" t="s">
        <v>3372</v>
      </c>
      <c r="I209" s="33" t="s">
        <v>3336</v>
      </c>
      <c r="J209" s="40" t="s">
        <v>3789</v>
      </c>
    </row>
    <row r="210" s="12" customFormat="1" ht="36" spans="1:10">
      <c r="A210" s="34"/>
      <c r="B210" s="35"/>
      <c r="C210" s="33" t="s">
        <v>3330</v>
      </c>
      <c r="D210" s="33" t="s">
        <v>3331</v>
      </c>
      <c r="E210" s="33" t="s">
        <v>3790</v>
      </c>
      <c r="F210" s="33" t="s">
        <v>3333</v>
      </c>
      <c r="G210" s="545" t="s">
        <v>3423</v>
      </c>
      <c r="H210" s="33" t="s">
        <v>3372</v>
      </c>
      <c r="I210" s="33" t="s">
        <v>3336</v>
      </c>
      <c r="J210" s="40" t="s">
        <v>3791</v>
      </c>
    </row>
    <row r="211" s="12" customFormat="1" ht="36" spans="1:10">
      <c r="A211" s="34"/>
      <c r="B211" s="35"/>
      <c r="C211" s="33" t="s">
        <v>3330</v>
      </c>
      <c r="D211" s="33" t="s">
        <v>3340</v>
      </c>
      <c r="E211" s="33" t="s">
        <v>3792</v>
      </c>
      <c r="F211" s="33" t="s">
        <v>3333</v>
      </c>
      <c r="G211" s="545" t="s">
        <v>3793</v>
      </c>
      <c r="H211" s="33" t="s">
        <v>3372</v>
      </c>
      <c r="I211" s="33" t="s">
        <v>3336</v>
      </c>
      <c r="J211" s="40" t="s">
        <v>3794</v>
      </c>
    </row>
    <row r="212" s="12" customFormat="1" ht="12" spans="1:10">
      <c r="A212" s="36"/>
      <c r="B212" s="37"/>
      <c r="C212" s="33" t="s">
        <v>3343</v>
      </c>
      <c r="D212" s="33" t="s">
        <v>3344</v>
      </c>
      <c r="E212" s="33" t="s">
        <v>3795</v>
      </c>
      <c r="F212" s="33" t="s">
        <v>3346</v>
      </c>
      <c r="G212" s="545" t="s">
        <v>3426</v>
      </c>
      <c r="H212" s="33" t="s">
        <v>3348</v>
      </c>
      <c r="I212" s="33" t="s">
        <v>3329</v>
      </c>
      <c r="J212" s="40" t="s">
        <v>3795</v>
      </c>
    </row>
    <row r="213" s="13" customFormat="1" ht="24" spans="1:10">
      <c r="A213" s="34" t="s">
        <v>3796</v>
      </c>
      <c r="B213" s="35" t="s">
        <v>3797</v>
      </c>
      <c r="C213" s="33" t="s">
        <v>3323</v>
      </c>
      <c r="D213" s="33" t="s">
        <v>3324</v>
      </c>
      <c r="E213" s="33" t="s">
        <v>3798</v>
      </c>
      <c r="F213" s="33" t="s">
        <v>3333</v>
      </c>
      <c r="G213" s="545" t="s">
        <v>3416</v>
      </c>
      <c r="H213" s="33" t="s">
        <v>3420</v>
      </c>
      <c r="I213" s="33" t="s">
        <v>3329</v>
      </c>
      <c r="J213" s="40" t="s">
        <v>3799</v>
      </c>
    </row>
    <row r="214" s="13" customFormat="1" ht="24" spans="1:10">
      <c r="A214" s="34"/>
      <c r="B214" s="35"/>
      <c r="C214" s="33" t="s">
        <v>3323</v>
      </c>
      <c r="D214" s="33" t="s">
        <v>3324</v>
      </c>
      <c r="E214" s="33" t="s">
        <v>3800</v>
      </c>
      <c r="F214" s="33" t="s">
        <v>3346</v>
      </c>
      <c r="G214" s="545" t="s">
        <v>3416</v>
      </c>
      <c r="H214" s="33" t="s">
        <v>3420</v>
      </c>
      <c r="I214" s="33" t="s">
        <v>3329</v>
      </c>
      <c r="J214" s="40" t="s">
        <v>3801</v>
      </c>
    </row>
    <row r="215" s="13" customFormat="1" ht="24" spans="1:10">
      <c r="A215" s="34"/>
      <c r="B215" s="35"/>
      <c r="C215" s="33" t="s">
        <v>3323</v>
      </c>
      <c r="D215" s="33" t="s">
        <v>3324</v>
      </c>
      <c r="E215" s="33" t="s">
        <v>3802</v>
      </c>
      <c r="F215" s="33" t="s">
        <v>3346</v>
      </c>
      <c r="G215" s="545" t="s">
        <v>3416</v>
      </c>
      <c r="H215" s="33" t="s">
        <v>3420</v>
      </c>
      <c r="I215" s="33" t="s">
        <v>3329</v>
      </c>
      <c r="J215" s="40" t="s">
        <v>3803</v>
      </c>
    </row>
    <row r="216" s="13" customFormat="1" ht="24" spans="1:10">
      <c r="A216" s="34"/>
      <c r="B216" s="35"/>
      <c r="C216" s="33" t="s">
        <v>3323</v>
      </c>
      <c r="D216" s="33" t="s">
        <v>3324</v>
      </c>
      <c r="E216" s="33" t="s">
        <v>3804</v>
      </c>
      <c r="F216" s="33" t="s">
        <v>3333</v>
      </c>
      <c r="G216" s="545" t="s">
        <v>3419</v>
      </c>
      <c r="H216" s="33" t="s">
        <v>3328</v>
      </c>
      <c r="I216" s="33" t="s">
        <v>3329</v>
      </c>
      <c r="J216" s="40" t="s">
        <v>3805</v>
      </c>
    </row>
    <row r="217" s="13" customFormat="1" ht="36" spans="1:10">
      <c r="A217" s="34"/>
      <c r="B217" s="35"/>
      <c r="C217" s="33" t="s">
        <v>3323</v>
      </c>
      <c r="D217" s="33" t="s">
        <v>3366</v>
      </c>
      <c r="E217" s="33" t="s">
        <v>3806</v>
      </c>
      <c r="F217" s="33" t="s">
        <v>3346</v>
      </c>
      <c r="G217" s="545" t="s">
        <v>3347</v>
      </c>
      <c r="H217" s="33" t="s">
        <v>3348</v>
      </c>
      <c r="I217" s="33" t="s">
        <v>3329</v>
      </c>
      <c r="J217" s="40" t="s">
        <v>3757</v>
      </c>
    </row>
    <row r="218" s="13" customFormat="1" ht="12" spans="1:10">
      <c r="A218" s="34"/>
      <c r="B218" s="35"/>
      <c r="C218" s="33" t="s">
        <v>3323</v>
      </c>
      <c r="D218" s="33" t="s">
        <v>3369</v>
      </c>
      <c r="E218" s="33" t="s">
        <v>3785</v>
      </c>
      <c r="F218" s="33" t="s">
        <v>3333</v>
      </c>
      <c r="G218" s="545" t="s">
        <v>3759</v>
      </c>
      <c r="H218" s="33" t="s">
        <v>3335</v>
      </c>
      <c r="I218" s="33" t="s">
        <v>3336</v>
      </c>
      <c r="J218" s="40" t="s">
        <v>3807</v>
      </c>
    </row>
    <row r="219" s="13" customFormat="1" ht="12" spans="1:10">
      <c r="A219" s="34"/>
      <c r="B219" s="35"/>
      <c r="C219" s="33" t="s">
        <v>3323</v>
      </c>
      <c r="D219" s="33" t="s">
        <v>3373</v>
      </c>
      <c r="E219" s="33" t="s">
        <v>3374</v>
      </c>
      <c r="F219" s="33" t="s">
        <v>3326</v>
      </c>
      <c r="G219" s="33" t="s">
        <v>3808</v>
      </c>
      <c r="H219" s="33" t="s">
        <v>3394</v>
      </c>
      <c r="I219" s="33" t="s">
        <v>3329</v>
      </c>
      <c r="J219" s="40" t="s">
        <v>3762</v>
      </c>
    </row>
    <row r="220" s="13" customFormat="1" ht="24" spans="1:10">
      <c r="A220" s="34"/>
      <c r="B220" s="35"/>
      <c r="C220" s="33" t="s">
        <v>3330</v>
      </c>
      <c r="D220" s="33" t="s">
        <v>3395</v>
      </c>
      <c r="E220" s="33" t="s">
        <v>3809</v>
      </c>
      <c r="F220" s="33" t="s">
        <v>3333</v>
      </c>
      <c r="G220" s="545" t="s">
        <v>3709</v>
      </c>
      <c r="H220" s="33" t="s">
        <v>3372</v>
      </c>
      <c r="I220" s="33" t="s">
        <v>3336</v>
      </c>
      <c r="J220" s="40" t="s">
        <v>3810</v>
      </c>
    </row>
    <row r="221" s="13" customFormat="1" ht="24" spans="1:10">
      <c r="A221" s="34"/>
      <c r="B221" s="35"/>
      <c r="C221" s="33" t="s">
        <v>3330</v>
      </c>
      <c r="D221" s="33" t="s">
        <v>3331</v>
      </c>
      <c r="E221" s="33" t="s">
        <v>3811</v>
      </c>
      <c r="F221" s="33" t="s">
        <v>3333</v>
      </c>
      <c r="G221" s="545" t="s">
        <v>3812</v>
      </c>
      <c r="H221" s="33" t="s">
        <v>3372</v>
      </c>
      <c r="I221" s="33" t="s">
        <v>3336</v>
      </c>
      <c r="J221" s="40" t="s">
        <v>3813</v>
      </c>
    </row>
    <row r="222" s="13" customFormat="1" ht="24" spans="1:10">
      <c r="A222" s="34"/>
      <c r="B222" s="35"/>
      <c r="C222" s="33" t="s">
        <v>3330</v>
      </c>
      <c r="D222" s="33" t="s">
        <v>3340</v>
      </c>
      <c r="E222" s="33" t="s">
        <v>3814</v>
      </c>
      <c r="F222" s="33" t="s">
        <v>3333</v>
      </c>
      <c r="G222" s="545" t="s">
        <v>3815</v>
      </c>
      <c r="H222" s="33" t="s">
        <v>3372</v>
      </c>
      <c r="I222" s="33" t="s">
        <v>3336</v>
      </c>
      <c r="J222" s="40" t="s">
        <v>3816</v>
      </c>
    </row>
    <row r="223" s="13" customFormat="1" ht="24" spans="1:10">
      <c r="A223" s="36"/>
      <c r="B223" s="37"/>
      <c r="C223" s="33" t="s">
        <v>3343</v>
      </c>
      <c r="D223" s="33" t="s">
        <v>3344</v>
      </c>
      <c r="E223" s="33" t="s">
        <v>3817</v>
      </c>
      <c r="F223" s="33" t="s">
        <v>3346</v>
      </c>
      <c r="G223" s="545" t="s">
        <v>3426</v>
      </c>
      <c r="H223" s="33" t="s">
        <v>3348</v>
      </c>
      <c r="I223" s="33" t="s">
        <v>3329</v>
      </c>
      <c r="J223" s="40" t="s">
        <v>3817</v>
      </c>
    </row>
    <row r="224" s="8" customFormat="1" spans="1:10">
      <c r="A224" s="38" t="s">
        <v>3818</v>
      </c>
      <c r="B224" s="39"/>
      <c r="C224" s="28"/>
      <c r="D224" s="28"/>
      <c r="E224" s="28"/>
      <c r="F224" s="28"/>
      <c r="G224" s="28"/>
      <c r="H224" s="28"/>
      <c r="I224" s="28"/>
      <c r="J224" s="39"/>
    </row>
    <row r="225" s="12" customFormat="1" ht="24" spans="1:10">
      <c r="A225" s="31" t="s">
        <v>3819</v>
      </c>
      <c r="B225" s="32" t="s">
        <v>3820</v>
      </c>
      <c r="C225" s="33" t="s">
        <v>3323</v>
      </c>
      <c r="D225" s="33" t="s">
        <v>3324</v>
      </c>
      <c r="E225" s="33" t="s">
        <v>3821</v>
      </c>
      <c r="F225" s="33" t="s">
        <v>3346</v>
      </c>
      <c r="G225" s="545" t="s">
        <v>3822</v>
      </c>
      <c r="H225" s="33" t="s">
        <v>3546</v>
      </c>
      <c r="I225" s="33" t="s">
        <v>3329</v>
      </c>
      <c r="J225" s="40" t="s">
        <v>3823</v>
      </c>
    </row>
    <row r="226" s="12" customFormat="1" ht="24" spans="1:10">
      <c r="A226" s="34"/>
      <c r="B226" s="35"/>
      <c r="C226" s="33" t="s">
        <v>3323</v>
      </c>
      <c r="D226" s="33" t="s">
        <v>3324</v>
      </c>
      <c r="E226" s="33" t="s">
        <v>3824</v>
      </c>
      <c r="F226" s="33" t="s">
        <v>3346</v>
      </c>
      <c r="G226" s="545" t="s">
        <v>3353</v>
      </c>
      <c r="H226" s="33" t="s">
        <v>3777</v>
      </c>
      <c r="I226" s="33" t="s">
        <v>3329</v>
      </c>
      <c r="J226" s="40" t="s">
        <v>3825</v>
      </c>
    </row>
    <row r="227" s="12" customFormat="1" ht="24" spans="1:10">
      <c r="A227" s="34"/>
      <c r="B227" s="35"/>
      <c r="C227" s="33" t="s">
        <v>3323</v>
      </c>
      <c r="D227" s="33" t="s">
        <v>3324</v>
      </c>
      <c r="E227" s="33" t="s">
        <v>3826</v>
      </c>
      <c r="F227" s="33" t="s">
        <v>3346</v>
      </c>
      <c r="G227" s="545" t="s">
        <v>3827</v>
      </c>
      <c r="H227" s="33" t="s">
        <v>3828</v>
      </c>
      <c r="I227" s="33" t="s">
        <v>3329</v>
      </c>
      <c r="J227" s="40" t="s">
        <v>3829</v>
      </c>
    </row>
    <row r="228" s="12" customFormat="1" ht="12" spans="1:10">
      <c r="A228" s="34"/>
      <c r="B228" s="35"/>
      <c r="C228" s="33" t="s">
        <v>3323</v>
      </c>
      <c r="D228" s="33" t="s">
        <v>3366</v>
      </c>
      <c r="E228" s="33" t="s">
        <v>3830</v>
      </c>
      <c r="F228" s="33" t="s">
        <v>3333</v>
      </c>
      <c r="G228" s="545" t="s">
        <v>3368</v>
      </c>
      <c r="H228" s="33" t="s">
        <v>3348</v>
      </c>
      <c r="I228" s="33" t="s">
        <v>3329</v>
      </c>
      <c r="J228" s="40" t="s">
        <v>3831</v>
      </c>
    </row>
    <row r="229" s="12" customFormat="1" ht="12" spans="1:10">
      <c r="A229" s="34"/>
      <c r="B229" s="35"/>
      <c r="C229" s="33" t="s">
        <v>3323</v>
      </c>
      <c r="D229" s="33" t="s">
        <v>3366</v>
      </c>
      <c r="E229" s="33" t="s">
        <v>3832</v>
      </c>
      <c r="F229" s="33" t="s">
        <v>3333</v>
      </c>
      <c r="G229" s="545" t="s">
        <v>3368</v>
      </c>
      <c r="H229" s="33" t="s">
        <v>3348</v>
      </c>
      <c r="I229" s="33" t="s">
        <v>3329</v>
      </c>
      <c r="J229" s="40" t="s">
        <v>3833</v>
      </c>
    </row>
    <row r="230" s="12" customFormat="1" ht="12" spans="1:10">
      <c r="A230" s="34"/>
      <c r="B230" s="35"/>
      <c r="C230" s="33" t="s">
        <v>3323</v>
      </c>
      <c r="D230" s="33" t="s">
        <v>3369</v>
      </c>
      <c r="E230" s="33" t="s">
        <v>3834</v>
      </c>
      <c r="F230" s="33" t="s">
        <v>3333</v>
      </c>
      <c r="G230" s="545" t="s">
        <v>3440</v>
      </c>
      <c r="H230" s="33" t="s">
        <v>3372</v>
      </c>
      <c r="I230" s="33" t="s">
        <v>3336</v>
      </c>
      <c r="J230" s="40" t="s">
        <v>3835</v>
      </c>
    </row>
    <row r="231" s="12" customFormat="1" ht="12" spans="1:10">
      <c r="A231" s="34"/>
      <c r="B231" s="35"/>
      <c r="C231" s="33" t="s">
        <v>3323</v>
      </c>
      <c r="D231" s="33" t="s">
        <v>3373</v>
      </c>
      <c r="E231" s="33" t="s">
        <v>3374</v>
      </c>
      <c r="F231" s="33" t="s">
        <v>3326</v>
      </c>
      <c r="G231" s="545" t="s">
        <v>3836</v>
      </c>
      <c r="H231" s="33" t="s">
        <v>3394</v>
      </c>
      <c r="I231" s="33" t="s">
        <v>3329</v>
      </c>
      <c r="J231" s="40" t="s">
        <v>3836</v>
      </c>
    </row>
    <row r="232" s="12" customFormat="1" ht="36" spans="1:10">
      <c r="A232" s="34"/>
      <c r="B232" s="35"/>
      <c r="C232" s="33" t="s">
        <v>3330</v>
      </c>
      <c r="D232" s="33" t="s">
        <v>3331</v>
      </c>
      <c r="E232" s="33" t="s">
        <v>3837</v>
      </c>
      <c r="F232" s="33" t="s">
        <v>3333</v>
      </c>
      <c r="G232" s="545" t="s">
        <v>3709</v>
      </c>
      <c r="H232" s="33" t="s">
        <v>3335</v>
      </c>
      <c r="I232" s="33" t="s">
        <v>3336</v>
      </c>
      <c r="J232" s="40" t="s">
        <v>3838</v>
      </c>
    </row>
    <row r="233" s="12" customFormat="1" ht="36" spans="1:10">
      <c r="A233" s="34"/>
      <c r="B233" s="35"/>
      <c r="C233" s="33" t="s">
        <v>3330</v>
      </c>
      <c r="D233" s="33" t="s">
        <v>3340</v>
      </c>
      <c r="E233" s="33" t="s">
        <v>3839</v>
      </c>
      <c r="F233" s="33" t="s">
        <v>3333</v>
      </c>
      <c r="G233" s="545" t="s">
        <v>3709</v>
      </c>
      <c r="H233" s="33" t="s">
        <v>3335</v>
      </c>
      <c r="I233" s="33" t="s">
        <v>3336</v>
      </c>
      <c r="J233" s="40" t="s">
        <v>3840</v>
      </c>
    </row>
    <row r="234" s="12" customFormat="1" ht="24" spans="1:10">
      <c r="A234" s="36"/>
      <c r="B234" s="37"/>
      <c r="C234" s="33" t="s">
        <v>3343</v>
      </c>
      <c r="D234" s="33" t="s">
        <v>3344</v>
      </c>
      <c r="E234" s="33" t="s">
        <v>3841</v>
      </c>
      <c r="F234" s="33" t="s">
        <v>3346</v>
      </c>
      <c r="G234" s="545" t="s">
        <v>3347</v>
      </c>
      <c r="H234" s="33" t="s">
        <v>3348</v>
      </c>
      <c r="I234" s="33" t="s">
        <v>3329</v>
      </c>
      <c r="J234" s="40" t="s">
        <v>3842</v>
      </c>
    </row>
    <row r="235" s="12" customFormat="1" ht="12" spans="1:10">
      <c r="A235" s="38" t="s">
        <v>3843</v>
      </c>
      <c r="B235" s="39"/>
      <c r="C235" s="28"/>
      <c r="D235" s="28"/>
      <c r="E235" s="28"/>
      <c r="F235" s="28"/>
      <c r="G235" s="28"/>
      <c r="H235" s="28"/>
      <c r="I235" s="28"/>
      <c r="J235" s="39"/>
    </row>
    <row r="236" s="12" customFormat="1" ht="12" spans="1:10">
      <c r="A236" s="31" t="s">
        <v>3844</v>
      </c>
      <c r="B236" s="32" t="s">
        <v>3845</v>
      </c>
      <c r="C236" s="33" t="s">
        <v>3323</v>
      </c>
      <c r="D236" s="33" t="s">
        <v>3324</v>
      </c>
      <c r="E236" s="33" t="s">
        <v>3846</v>
      </c>
      <c r="F236" s="33" t="s">
        <v>3346</v>
      </c>
      <c r="G236" s="545" t="s">
        <v>3357</v>
      </c>
      <c r="H236" s="33" t="s">
        <v>3358</v>
      </c>
      <c r="I236" s="33" t="s">
        <v>3329</v>
      </c>
      <c r="J236" s="40" t="s">
        <v>3847</v>
      </c>
    </row>
    <row r="237" s="12" customFormat="1" ht="12" spans="1:10">
      <c r="A237" s="34"/>
      <c r="B237" s="35"/>
      <c r="C237" s="33" t="s">
        <v>3323</v>
      </c>
      <c r="D237" s="33" t="s">
        <v>3324</v>
      </c>
      <c r="E237" s="33" t="s">
        <v>3848</v>
      </c>
      <c r="F237" s="33" t="s">
        <v>3346</v>
      </c>
      <c r="G237" s="545" t="s">
        <v>3416</v>
      </c>
      <c r="H237" s="33" t="s">
        <v>3358</v>
      </c>
      <c r="I237" s="33" t="s">
        <v>3329</v>
      </c>
      <c r="J237" s="40" t="s">
        <v>3849</v>
      </c>
    </row>
    <row r="238" s="12" customFormat="1" ht="24" spans="1:10">
      <c r="A238" s="34"/>
      <c r="B238" s="35"/>
      <c r="C238" s="33" t="s">
        <v>3323</v>
      </c>
      <c r="D238" s="33" t="s">
        <v>3324</v>
      </c>
      <c r="E238" s="33" t="s">
        <v>3850</v>
      </c>
      <c r="F238" s="33" t="s">
        <v>3346</v>
      </c>
      <c r="G238" s="545" t="s">
        <v>3700</v>
      </c>
      <c r="H238" s="33" t="s">
        <v>3358</v>
      </c>
      <c r="I238" s="33" t="s">
        <v>3329</v>
      </c>
      <c r="J238" s="40" t="s">
        <v>3851</v>
      </c>
    </row>
    <row r="239" s="12" customFormat="1" ht="12" spans="1:10">
      <c r="A239" s="34"/>
      <c r="B239" s="35"/>
      <c r="C239" s="33" t="s">
        <v>3323</v>
      </c>
      <c r="D239" s="33" t="s">
        <v>3324</v>
      </c>
      <c r="E239" s="33" t="s">
        <v>3852</v>
      </c>
      <c r="F239" s="33" t="s">
        <v>3346</v>
      </c>
      <c r="G239" s="545" t="s">
        <v>3634</v>
      </c>
      <c r="H239" s="33" t="s">
        <v>3777</v>
      </c>
      <c r="I239" s="33" t="s">
        <v>3329</v>
      </c>
      <c r="J239" s="40" t="s">
        <v>3853</v>
      </c>
    </row>
    <row r="240" s="12" customFormat="1" ht="12" spans="1:10">
      <c r="A240" s="34"/>
      <c r="B240" s="35"/>
      <c r="C240" s="33" t="s">
        <v>3323</v>
      </c>
      <c r="D240" s="33" t="s">
        <v>3324</v>
      </c>
      <c r="E240" s="33" t="s">
        <v>3854</v>
      </c>
      <c r="F240" s="33" t="s">
        <v>3346</v>
      </c>
      <c r="G240" s="545" t="s">
        <v>3855</v>
      </c>
      <c r="H240" s="33" t="s">
        <v>3605</v>
      </c>
      <c r="I240" s="33" t="s">
        <v>3329</v>
      </c>
      <c r="J240" s="40" t="s">
        <v>3856</v>
      </c>
    </row>
    <row r="241" s="12" customFormat="1" ht="24" spans="1:10">
      <c r="A241" s="34"/>
      <c r="B241" s="35"/>
      <c r="C241" s="33" t="s">
        <v>3323</v>
      </c>
      <c r="D241" s="33" t="s">
        <v>3366</v>
      </c>
      <c r="E241" s="33" t="s">
        <v>3857</v>
      </c>
      <c r="F241" s="33" t="s">
        <v>3346</v>
      </c>
      <c r="G241" s="545" t="s">
        <v>3347</v>
      </c>
      <c r="H241" s="33" t="s">
        <v>3348</v>
      </c>
      <c r="I241" s="33" t="s">
        <v>3329</v>
      </c>
      <c r="J241" s="40" t="s">
        <v>3858</v>
      </c>
    </row>
    <row r="242" s="12" customFormat="1" ht="36" spans="1:10">
      <c r="A242" s="34"/>
      <c r="B242" s="35"/>
      <c r="C242" s="33" t="s">
        <v>3323</v>
      </c>
      <c r="D242" s="33" t="s">
        <v>3369</v>
      </c>
      <c r="E242" s="33" t="s">
        <v>3560</v>
      </c>
      <c r="F242" s="33" t="s">
        <v>3333</v>
      </c>
      <c r="G242" s="545" t="s">
        <v>3859</v>
      </c>
      <c r="H242" s="33" t="s">
        <v>3372</v>
      </c>
      <c r="I242" s="33" t="s">
        <v>3329</v>
      </c>
      <c r="J242" s="40" t="s">
        <v>3703</v>
      </c>
    </row>
    <row r="243" s="12" customFormat="1" ht="12" spans="1:10">
      <c r="A243" s="34"/>
      <c r="B243" s="35"/>
      <c r="C243" s="33" t="s">
        <v>3323</v>
      </c>
      <c r="D243" s="33" t="s">
        <v>3373</v>
      </c>
      <c r="E243" s="33" t="s">
        <v>3374</v>
      </c>
      <c r="F243" s="33" t="s">
        <v>3326</v>
      </c>
      <c r="G243" s="545" t="s">
        <v>3860</v>
      </c>
      <c r="H243" s="33" t="s">
        <v>3394</v>
      </c>
      <c r="I243" s="33" t="s">
        <v>3329</v>
      </c>
      <c r="J243" s="40" t="s">
        <v>3861</v>
      </c>
    </row>
    <row r="244" s="12" customFormat="1" ht="24" spans="1:10">
      <c r="A244" s="34"/>
      <c r="B244" s="35"/>
      <c r="C244" s="33" t="s">
        <v>3330</v>
      </c>
      <c r="D244" s="33" t="s">
        <v>3331</v>
      </c>
      <c r="E244" s="33" t="s">
        <v>3862</v>
      </c>
      <c r="F244" s="33" t="s">
        <v>3333</v>
      </c>
      <c r="G244" s="545" t="s">
        <v>3863</v>
      </c>
      <c r="H244" s="33" t="s">
        <v>3335</v>
      </c>
      <c r="I244" s="33" t="s">
        <v>3336</v>
      </c>
      <c r="J244" s="40" t="s">
        <v>3864</v>
      </c>
    </row>
    <row r="245" s="12" customFormat="1" ht="36" spans="1:10">
      <c r="A245" s="34"/>
      <c r="B245" s="35"/>
      <c r="C245" s="33" t="s">
        <v>3330</v>
      </c>
      <c r="D245" s="33" t="s">
        <v>3340</v>
      </c>
      <c r="E245" s="33" t="s">
        <v>3865</v>
      </c>
      <c r="F245" s="33" t="s">
        <v>3333</v>
      </c>
      <c r="G245" s="545" t="s">
        <v>3866</v>
      </c>
      <c r="H245" s="33" t="s">
        <v>3335</v>
      </c>
      <c r="I245" s="33" t="s">
        <v>3336</v>
      </c>
      <c r="J245" s="40" t="s">
        <v>3867</v>
      </c>
    </row>
    <row r="246" s="12" customFormat="1" ht="12" spans="1:10">
      <c r="A246" s="36"/>
      <c r="B246" s="37"/>
      <c r="C246" s="33" t="s">
        <v>3343</v>
      </c>
      <c r="D246" s="33" t="s">
        <v>3344</v>
      </c>
      <c r="E246" s="33" t="s">
        <v>3868</v>
      </c>
      <c r="F246" s="33" t="s">
        <v>3346</v>
      </c>
      <c r="G246" s="545" t="s">
        <v>3347</v>
      </c>
      <c r="H246" s="33" t="s">
        <v>3348</v>
      </c>
      <c r="I246" s="33" t="s">
        <v>3329</v>
      </c>
      <c r="J246" s="40" t="s">
        <v>3869</v>
      </c>
    </row>
    <row r="247" s="12" customFormat="1" ht="12" spans="1:10">
      <c r="A247" s="31" t="s">
        <v>3870</v>
      </c>
      <c r="B247" s="32" t="s">
        <v>3871</v>
      </c>
      <c r="C247" s="33" t="s">
        <v>3323</v>
      </c>
      <c r="D247" s="33" t="s">
        <v>3324</v>
      </c>
      <c r="E247" s="33" t="s">
        <v>3872</v>
      </c>
      <c r="F247" s="33" t="s">
        <v>3346</v>
      </c>
      <c r="G247" s="545" t="s">
        <v>3353</v>
      </c>
      <c r="H247" s="33" t="s">
        <v>3358</v>
      </c>
      <c r="I247" s="33" t="s">
        <v>3329</v>
      </c>
      <c r="J247" s="40" t="s">
        <v>3873</v>
      </c>
    </row>
    <row r="248" s="12" customFormat="1" ht="12" spans="1:10">
      <c r="A248" s="34"/>
      <c r="B248" s="35"/>
      <c r="C248" s="33" t="s">
        <v>3323</v>
      </c>
      <c r="D248" s="33" t="s">
        <v>3324</v>
      </c>
      <c r="E248" s="33" t="s">
        <v>3874</v>
      </c>
      <c r="F248" s="33" t="s">
        <v>3346</v>
      </c>
      <c r="G248" s="545" t="s">
        <v>3875</v>
      </c>
      <c r="H248" s="33" t="s">
        <v>3876</v>
      </c>
      <c r="I248" s="33" t="s">
        <v>3329</v>
      </c>
      <c r="J248" s="40" t="s">
        <v>3877</v>
      </c>
    </row>
    <row r="249" s="12" customFormat="1" ht="24" spans="1:10">
      <c r="A249" s="34"/>
      <c r="B249" s="35"/>
      <c r="C249" s="33" t="s">
        <v>3323</v>
      </c>
      <c r="D249" s="33" t="s">
        <v>3324</v>
      </c>
      <c r="E249" s="33" t="s">
        <v>3878</v>
      </c>
      <c r="F249" s="33" t="s">
        <v>3346</v>
      </c>
      <c r="G249" s="545" t="s">
        <v>86</v>
      </c>
      <c r="H249" s="33" t="s">
        <v>3358</v>
      </c>
      <c r="I249" s="33" t="s">
        <v>3329</v>
      </c>
      <c r="J249" s="40" t="s">
        <v>3879</v>
      </c>
    </row>
    <row r="250" s="12" customFormat="1" ht="24" spans="1:10">
      <c r="A250" s="34"/>
      <c r="B250" s="35"/>
      <c r="C250" s="33" t="s">
        <v>3323</v>
      </c>
      <c r="D250" s="33" t="s">
        <v>3366</v>
      </c>
      <c r="E250" s="33" t="s">
        <v>3857</v>
      </c>
      <c r="F250" s="33" t="s">
        <v>3346</v>
      </c>
      <c r="G250" s="545" t="s">
        <v>3347</v>
      </c>
      <c r="H250" s="33" t="s">
        <v>3348</v>
      </c>
      <c r="I250" s="33" t="s">
        <v>3329</v>
      </c>
      <c r="J250" s="40" t="s">
        <v>3858</v>
      </c>
    </row>
    <row r="251" s="12" customFormat="1" ht="24" spans="1:10">
      <c r="A251" s="34"/>
      <c r="B251" s="35"/>
      <c r="C251" s="33" t="s">
        <v>3323</v>
      </c>
      <c r="D251" s="33" t="s">
        <v>3366</v>
      </c>
      <c r="E251" s="33" t="s">
        <v>3880</v>
      </c>
      <c r="F251" s="33" t="s">
        <v>3346</v>
      </c>
      <c r="G251" s="545" t="s">
        <v>3347</v>
      </c>
      <c r="H251" s="33" t="s">
        <v>3348</v>
      </c>
      <c r="I251" s="33" t="s">
        <v>3329</v>
      </c>
      <c r="J251" s="40" t="s">
        <v>3881</v>
      </c>
    </row>
    <row r="252" s="12" customFormat="1" ht="36" spans="1:10">
      <c r="A252" s="34"/>
      <c r="B252" s="35"/>
      <c r="C252" s="33" t="s">
        <v>3323</v>
      </c>
      <c r="D252" s="33" t="s">
        <v>3369</v>
      </c>
      <c r="E252" s="33" t="s">
        <v>3560</v>
      </c>
      <c r="F252" s="33" t="s">
        <v>3326</v>
      </c>
      <c r="G252" s="545" t="s">
        <v>3859</v>
      </c>
      <c r="H252" s="33" t="s">
        <v>3372</v>
      </c>
      <c r="I252" s="33" t="s">
        <v>3329</v>
      </c>
      <c r="J252" s="40" t="s">
        <v>3882</v>
      </c>
    </row>
    <row r="253" s="12" customFormat="1" ht="12" spans="1:10">
      <c r="A253" s="34"/>
      <c r="B253" s="35"/>
      <c r="C253" s="33" t="s">
        <v>3323</v>
      </c>
      <c r="D253" s="33" t="s">
        <v>3373</v>
      </c>
      <c r="E253" s="33" t="s">
        <v>3374</v>
      </c>
      <c r="F253" s="33" t="s">
        <v>3326</v>
      </c>
      <c r="G253" s="545" t="s">
        <v>3883</v>
      </c>
      <c r="H253" s="33" t="s">
        <v>3394</v>
      </c>
      <c r="I253" s="33" t="s">
        <v>3329</v>
      </c>
      <c r="J253" s="40" t="s">
        <v>3884</v>
      </c>
    </row>
    <row r="254" s="12" customFormat="1" ht="36" spans="1:10">
      <c r="A254" s="34"/>
      <c r="B254" s="35"/>
      <c r="C254" s="33" t="s">
        <v>3330</v>
      </c>
      <c r="D254" s="33" t="s">
        <v>3331</v>
      </c>
      <c r="E254" s="33" t="s">
        <v>3885</v>
      </c>
      <c r="F254" s="33" t="s">
        <v>3333</v>
      </c>
      <c r="G254" s="545" t="s">
        <v>3886</v>
      </c>
      <c r="H254" s="33" t="s">
        <v>3335</v>
      </c>
      <c r="I254" s="33" t="s">
        <v>3336</v>
      </c>
      <c r="J254" s="40" t="s">
        <v>3887</v>
      </c>
    </row>
    <row r="255" s="12" customFormat="1" ht="36" spans="1:10">
      <c r="A255" s="34"/>
      <c r="B255" s="35"/>
      <c r="C255" s="33" t="s">
        <v>3330</v>
      </c>
      <c r="D255" s="33" t="s">
        <v>3340</v>
      </c>
      <c r="E255" s="33" t="s">
        <v>3888</v>
      </c>
      <c r="F255" s="33" t="s">
        <v>3333</v>
      </c>
      <c r="G255" s="545" t="s">
        <v>3866</v>
      </c>
      <c r="H255" s="33" t="s">
        <v>3335</v>
      </c>
      <c r="I255" s="33" t="s">
        <v>3336</v>
      </c>
      <c r="J255" s="40" t="s">
        <v>3889</v>
      </c>
    </row>
    <row r="256" s="12" customFormat="1" ht="12" spans="1:10">
      <c r="A256" s="36"/>
      <c r="B256" s="37"/>
      <c r="C256" s="33" t="s">
        <v>3343</v>
      </c>
      <c r="D256" s="33" t="s">
        <v>3344</v>
      </c>
      <c r="E256" s="33" t="s">
        <v>3868</v>
      </c>
      <c r="F256" s="33" t="s">
        <v>3346</v>
      </c>
      <c r="G256" s="545" t="s">
        <v>3426</v>
      </c>
      <c r="H256" s="33" t="s">
        <v>3348</v>
      </c>
      <c r="I256" s="33" t="s">
        <v>3329</v>
      </c>
      <c r="J256" s="40" t="s">
        <v>3869</v>
      </c>
    </row>
    <row r="257" s="12" customFormat="1" ht="12" spans="1:10">
      <c r="A257" s="38" t="s">
        <v>3890</v>
      </c>
      <c r="B257" s="39"/>
      <c r="C257" s="28"/>
      <c r="D257" s="28"/>
      <c r="E257" s="28"/>
      <c r="F257" s="28"/>
      <c r="G257" s="28"/>
      <c r="H257" s="28"/>
      <c r="I257" s="28"/>
      <c r="J257" s="39"/>
    </row>
    <row r="258" s="12" customFormat="1" ht="16" customHeight="1" spans="1:10">
      <c r="A258" s="31" t="s">
        <v>3891</v>
      </c>
      <c r="B258" s="32" t="s">
        <v>3892</v>
      </c>
      <c r="C258" s="28" t="s">
        <v>3323</v>
      </c>
      <c r="D258" s="28" t="s">
        <v>3324</v>
      </c>
      <c r="E258" s="28" t="s">
        <v>3893</v>
      </c>
      <c r="F258" s="28" t="s">
        <v>3333</v>
      </c>
      <c r="G258" s="28">
        <v>234</v>
      </c>
      <c r="H258" s="28" t="s">
        <v>3328</v>
      </c>
      <c r="I258" s="28" t="s">
        <v>3329</v>
      </c>
      <c r="J258" s="39" t="s">
        <v>3894</v>
      </c>
    </row>
    <row r="259" s="12" customFormat="1" ht="12" spans="1:10">
      <c r="A259" s="34"/>
      <c r="B259" s="35"/>
      <c r="C259" s="28" t="s">
        <v>3323</v>
      </c>
      <c r="D259" s="28" t="s">
        <v>3366</v>
      </c>
      <c r="E259" s="28" t="s">
        <v>3895</v>
      </c>
      <c r="F259" s="28" t="s">
        <v>3333</v>
      </c>
      <c r="G259" s="28">
        <v>100</v>
      </c>
      <c r="H259" s="28" t="s">
        <v>3348</v>
      </c>
      <c r="I259" s="28" t="s">
        <v>3329</v>
      </c>
      <c r="J259" s="39" t="s">
        <v>3896</v>
      </c>
    </row>
    <row r="260" s="12" customFormat="1" ht="12" spans="1:10">
      <c r="A260" s="34"/>
      <c r="B260" s="35"/>
      <c r="C260" s="28" t="s">
        <v>3323</v>
      </c>
      <c r="D260" s="28" t="s">
        <v>3369</v>
      </c>
      <c r="E260" s="28" t="s">
        <v>3560</v>
      </c>
      <c r="F260" s="28" t="s">
        <v>3333</v>
      </c>
      <c r="G260" s="28" t="s">
        <v>3897</v>
      </c>
      <c r="H260" s="28" t="s">
        <v>3372</v>
      </c>
      <c r="I260" s="28" t="s">
        <v>3329</v>
      </c>
      <c r="J260" s="39" t="s">
        <v>3898</v>
      </c>
    </row>
    <row r="261" s="12" customFormat="1" ht="12" spans="1:10">
      <c r="A261" s="34"/>
      <c r="B261" s="35"/>
      <c r="C261" s="28" t="s">
        <v>3323</v>
      </c>
      <c r="D261" s="28" t="s">
        <v>3373</v>
      </c>
      <c r="E261" s="28" t="s">
        <v>3374</v>
      </c>
      <c r="F261" s="28" t="s">
        <v>3326</v>
      </c>
      <c r="G261" s="28" t="s">
        <v>3899</v>
      </c>
      <c r="H261" s="28" t="s">
        <v>3394</v>
      </c>
      <c r="I261" s="28" t="s">
        <v>3329</v>
      </c>
      <c r="J261" s="39" t="s">
        <v>3900</v>
      </c>
    </row>
    <row r="262" s="12" customFormat="1" ht="48" spans="1:10">
      <c r="A262" s="34"/>
      <c r="B262" s="35"/>
      <c r="C262" s="28" t="s">
        <v>3330</v>
      </c>
      <c r="D262" s="28" t="s">
        <v>3331</v>
      </c>
      <c r="E262" s="28" t="s">
        <v>3901</v>
      </c>
      <c r="F262" s="28" t="s">
        <v>3333</v>
      </c>
      <c r="G262" s="28" t="s">
        <v>3902</v>
      </c>
      <c r="H262" s="28" t="s">
        <v>3335</v>
      </c>
      <c r="I262" s="28" t="s">
        <v>3336</v>
      </c>
      <c r="J262" s="39" t="s">
        <v>3903</v>
      </c>
    </row>
    <row r="263" s="12" customFormat="1" ht="24" spans="1:10">
      <c r="A263" s="34"/>
      <c r="B263" s="35"/>
      <c r="C263" s="28" t="s">
        <v>3330</v>
      </c>
      <c r="D263" s="28" t="s">
        <v>3340</v>
      </c>
      <c r="E263" s="28" t="s">
        <v>3904</v>
      </c>
      <c r="F263" s="28" t="s">
        <v>3333</v>
      </c>
      <c r="G263" s="28" t="s">
        <v>3902</v>
      </c>
      <c r="H263" s="28" t="s">
        <v>3335</v>
      </c>
      <c r="I263" s="28" t="s">
        <v>3336</v>
      </c>
      <c r="J263" s="39" t="s">
        <v>3903</v>
      </c>
    </row>
    <row r="264" s="12" customFormat="1" ht="24" spans="1:10">
      <c r="A264" s="36"/>
      <c r="B264" s="37"/>
      <c r="C264" s="28" t="s">
        <v>3343</v>
      </c>
      <c r="D264" s="28" t="s">
        <v>3344</v>
      </c>
      <c r="E264" s="28" t="s">
        <v>3905</v>
      </c>
      <c r="F264" s="28" t="s">
        <v>3346</v>
      </c>
      <c r="G264" s="28">
        <v>95</v>
      </c>
      <c r="H264" s="28" t="s">
        <v>3348</v>
      </c>
      <c r="I264" s="28" t="s">
        <v>3329</v>
      </c>
      <c r="J264" s="39" t="s">
        <v>3906</v>
      </c>
    </row>
    <row r="265" s="12" customFormat="1" ht="12" spans="1:10">
      <c r="A265" s="31" t="s">
        <v>3907</v>
      </c>
      <c r="B265" s="32" t="s">
        <v>3908</v>
      </c>
      <c r="C265" s="33" t="s">
        <v>3323</v>
      </c>
      <c r="D265" s="33" t="s">
        <v>3324</v>
      </c>
      <c r="E265" s="33" t="s">
        <v>3909</v>
      </c>
      <c r="F265" s="33" t="s">
        <v>3333</v>
      </c>
      <c r="G265" s="545" t="s">
        <v>3416</v>
      </c>
      <c r="H265" s="33" t="s">
        <v>3910</v>
      </c>
      <c r="I265" s="33" t="s">
        <v>3329</v>
      </c>
      <c r="J265" s="40" t="s">
        <v>3911</v>
      </c>
    </row>
    <row r="266" s="12" customFormat="1" ht="24" spans="1:10">
      <c r="A266" s="34"/>
      <c r="B266" s="35"/>
      <c r="C266" s="33" t="s">
        <v>3323</v>
      </c>
      <c r="D266" s="33" t="s">
        <v>3366</v>
      </c>
      <c r="E266" s="33" t="s">
        <v>3912</v>
      </c>
      <c r="F266" s="33" t="s">
        <v>3333</v>
      </c>
      <c r="G266" s="545" t="s">
        <v>3368</v>
      </c>
      <c r="H266" s="33" t="s">
        <v>3348</v>
      </c>
      <c r="I266" s="33" t="s">
        <v>3336</v>
      </c>
      <c r="J266" s="40" t="s">
        <v>3913</v>
      </c>
    </row>
    <row r="267" s="12" customFormat="1" ht="36" spans="1:10">
      <c r="A267" s="34"/>
      <c r="B267" s="35"/>
      <c r="C267" s="33" t="s">
        <v>3323</v>
      </c>
      <c r="D267" s="33" t="s">
        <v>3366</v>
      </c>
      <c r="E267" s="33" t="s">
        <v>3914</v>
      </c>
      <c r="F267" s="33" t="s">
        <v>3333</v>
      </c>
      <c r="G267" s="545" t="s">
        <v>3915</v>
      </c>
      <c r="H267" s="33" t="s">
        <v>3916</v>
      </c>
      <c r="I267" s="33" t="s">
        <v>3336</v>
      </c>
      <c r="J267" s="40" t="s">
        <v>3917</v>
      </c>
    </row>
    <row r="268" s="12" customFormat="1" ht="24" spans="1:10">
      <c r="A268" s="34"/>
      <c r="B268" s="35"/>
      <c r="C268" s="33" t="s">
        <v>3323</v>
      </c>
      <c r="D268" s="33" t="s">
        <v>3369</v>
      </c>
      <c r="E268" s="33" t="s">
        <v>3918</v>
      </c>
      <c r="F268" s="33" t="s">
        <v>3326</v>
      </c>
      <c r="G268" s="545" t="s">
        <v>3353</v>
      </c>
      <c r="H268" s="33" t="s">
        <v>3354</v>
      </c>
      <c r="I268" s="33" t="s">
        <v>3329</v>
      </c>
      <c r="J268" s="40" t="s">
        <v>3560</v>
      </c>
    </row>
    <row r="269" s="12" customFormat="1" ht="12" spans="1:10">
      <c r="A269" s="34"/>
      <c r="B269" s="35"/>
      <c r="C269" s="33" t="s">
        <v>3323</v>
      </c>
      <c r="D269" s="33" t="s">
        <v>3373</v>
      </c>
      <c r="E269" s="33" t="s">
        <v>3374</v>
      </c>
      <c r="F269" s="33" t="s">
        <v>3326</v>
      </c>
      <c r="G269" s="33" t="s">
        <v>3919</v>
      </c>
      <c r="H269" s="33" t="s">
        <v>3394</v>
      </c>
      <c r="I269" s="33" t="s">
        <v>3329</v>
      </c>
      <c r="J269" s="40" t="s">
        <v>3762</v>
      </c>
    </row>
    <row r="270" s="12" customFormat="1" ht="12" spans="1:10">
      <c r="A270" s="34"/>
      <c r="B270" s="35"/>
      <c r="C270" s="33" t="s">
        <v>3330</v>
      </c>
      <c r="D270" s="33" t="s">
        <v>3331</v>
      </c>
      <c r="E270" s="33" t="s">
        <v>3920</v>
      </c>
      <c r="F270" s="33" t="s">
        <v>3333</v>
      </c>
      <c r="G270" s="545" t="s">
        <v>3709</v>
      </c>
      <c r="H270" s="33" t="s">
        <v>3516</v>
      </c>
      <c r="I270" s="33" t="s">
        <v>3336</v>
      </c>
      <c r="J270" s="40" t="s">
        <v>3921</v>
      </c>
    </row>
    <row r="271" s="12" customFormat="1" ht="12" spans="1:10">
      <c r="A271" s="34"/>
      <c r="B271" s="35"/>
      <c r="C271" s="33" t="s">
        <v>3330</v>
      </c>
      <c r="D271" s="33" t="s">
        <v>3331</v>
      </c>
      <c r="E271" s="33" t="s">
        <v>3922</v>
      </c>
      <c r="F271" s="33" t="s">
        <v>3333</v>
      </c>
      <c r="G271" s="545" t="s">
        <v>3709</v>
      </c>
      <c r="H271" s="33" t="s">
        <v>3516</v>
      </c>
      <c r="I271" s="33" t="s">
        <v>3336</v>
      </c>
      <c r="J271" s="40" t="s">
        <v>3923</v>
      </c>
    </row>
    <row r="272" s="12" customFormat="1" ht="12" spans="1:10">
      <c r="A272" s="36"/>
      <c r="B272" s="37"/>
      <c r="C272" s="33" t="s">
        <v>3343</v>
      </c>
      <c r="D272" s="33" t="s">
        <v>3344</v>
      </c>
      <c r="E272" s="33" t="s">
        <v>3924</v>
      </c>
      <c r="F272" s="33" t="s">
        <v>3333</v>
      </c>
      <c r="G272" s="545" t="s">
        <v>3426</v>
      </c>
      <c r="H272" s="33" t="s">
        <v>3348</v>
      </c>
      <c r="I272" s="33" t="s">
        <v>3336</v>
      </c>
      <c r="J272" s="40" t="s">
        <v>3924</v>
      </c>
    </row>
    <row r="273" s="8" customFormat="1" spans="1:10">
      <c r="A273" s="31" t="s">
        <v>3925</v>
      </c>
      <c r="B273" s="32" t="s">
        <v>3926</v>
      </c>
      <c r="C273" s="41" t="s">
        <v>3323</v>
      </c>
      <c r="D273" s="41" t="s">
        <v>3324</v>
      </c>
      <c r="E273" s="41" t="s">
        <v>3927</v>
      </c>
      <c r="F273" s="41" t="s">
        <v>3333</v>
      </c>
      <c r="G273" s="546" t="s">
        <v>3928</v>
      </c>
      <c r="H273" s="41" t="s">
        <v>3328</v>
      </c>
      <c r="I273" s="41" t="s">
        <v>3329</v>
      </c>
      <c r="J273" s="43" t="s">
        <v>3929</v>
      </c>
    </row>
    <row r="274" s="8" customFormat="1" ht="24" spans="1:10">
      <c r="A274" s="34"/>
      <c r="B274" s="35"/>
      <c r="C274" s="41" t="s">
        <v>3323</v>
      </c>
      <c r="D274" s="41" t="s">
        <v>3366</v>
      </c>
      <c r="E274" s="41" t="s">
        <v>3930</v>
      </c>
      <c r="F274" s="41" t="s">
        <v>3333</v>
      </c>
      <c r="G274" s="546" t="s">
        <v>3368</v>
      </c>
      <c r="H274" s="41" t="s">
        <v>3348</v>
      </c>
      <c r="I274" s="41" t="s">
        <v>3329</v>
      </c>
      <c r="J274" s="43" t="s">
        <v>3931</v>
      </c>
    </row>
    <row r="275" s="8" customFormat="1" spans="1:10">
      <c r="A275" s="34"/>
      <c r="B275" s="35"/>
      <c r="C275" s="41" t="s">
        <v>3323</v>
      </c>
      <c r="D275" s="41" t="s">
        <v>3366</v>
      </c>
      <c r="E275" s="41" t="s">
        <v>3932</v>
      </c>
      <c r="F275" s="41" t="s">
        <v>3346</v>
      </c>
      <c r="G275" s="546" t="s">
        <v>3426</v>
      </c>
      <c r="H275" s="41" t="s">
        <v>3348</v>
      </c>
      <c r="I275" s="41" t="s">
        <v>3329</v>
      </c>
      <c r="J275" s="43" t="s">
        <v>3933</v>
      </c>
    </row>
    <row r="276" s="8" customFormat="1" ht="24" spans="1:10">
      <c r="A276" s="34"/>
      <c r="B276" s="35"/>
      <c r="C276" s="41" t="s">
        <v>3323</v>
      </c>
      <c r="D276" s="41" t="s">
        <v>3369</v>
      </c>
      <c r="E276" s="41" t="s">
        <v>3934</v>
      </c>
      <c r="F276" s="41" t="s">
        <v>3326</v>
      </c>
      <c r="G276" s="546" t="s">
        <v>3935</v>
      </c>
      <c r="H276" s="41" t="s">
        <v>3354</v>
      </c>
      <c r="I276" s="41" t="s">
        <v>3329</v>
      </c>
      <c r="J276" s="43" t="s">
        <v>3936</v>
      </c>
    </row>
    <row r="277" s="8" customFormat="1" spans="1:10">
      <c r="A277" s="34"/>
      <c r="B277" s="35"/>
      <c r="C277" s="41" t="s">
        <v>3323</v>
      </c>
      <c r="D277" s="41" t="s">
        <v>3373</v>
      </c>
      <c r="E277" s="41" t="s">
        <v>3374</v>
      </c>
      <c r="F277" s="41" t="s">
        <v>3326</v>
      </c>
      <c r="G277" s="41" t="s">
        <v>3937</v>
      </c>
      <c r="H277" s="41" t="s">
        <v>3394</v>
      </c>
      <c r="I277" s="41" t="s">
        <v>3329</v>
      </c>
      <c r="J277" s="43" t="s">
        <v>3762</v>
      </c>
    </row>
    <row r="278" s="8" customFormat="1" ht="24" spans="1:10">
      <c r="A278" s="34"/>
      <c r="B278" s="35"/>
      <c r="C278" s="41" t="s">
        <v>3330</v>
      </c>
      <c r="D278" s="41" t="s">
        <v>3331</v>
      </c>
      <c r="E278" s="41" t="s">
        <v>3938</v>
      </c>
      <c r="F278" s="41" t="s">
        <v>3333</v>
      </c>
      <c r="G278" s="546" t="s">
        <v>3939</v>
      </c>
      <c r="H278" s="41" t="s">
        <v>3940</v>
      </c>
      <c r="I278" s="41" t="s">
        <v>3336</v>
      </c>
      <c r="J278" s="43" t="s">
        <v>3941</v>
      </c>
    </row>
    <row r="279" s="8" customFormat="1" ht="60" spans="1:10">
      <c r="A279" s="34"/>
      <c r="B279" s="35"/>
      <c r="C279" s="41" t="s">
        <v>3330</v>
      </c>
      <c r="D279" s="41" t="s">
        <v>3340</v>
      </c>
      <c r="E279" s="41" t="s">
        <v>3942</v>
      </c>
      <c r="F279" s="41" t="s">
        <v>3333</v>
      </c>
      <c r="G279" s="546" t="s">
        <v>3939</v>
      </c>
      <c r="H279" s="41" t="s">
        <v>3940</v>
      </c>
      <c r="I279" s="41" t="s">
        <v>3336</v>
      </c>
      <c r="J279" s="43" t="s">
        <v>3943</v>
      </c>
    </row>
    <row r="280" s="8" customFormat="1" ht="24" spans="1:10">
      <c r="A280" s="36"/>
      <c r="B280" s="37"/>
      <c r="C280" s="41" t="s">
        <v>3343</v>
      </c>
      <c r="D280" s="41" t="s">
        <v>3344</v>
      </c>
      <c r="E280" s="41" t="s">
        <v>3944</v>
      </c>
      <c r="F280" s="41" t="s">
        <v>3333</v>
      </c>
      <c r="G280" s="546" t="s">
        <v>3426</v>
      </c>
      <c r="H280" s="41" t="s">
        <v>3348</v>
      </c>
      <c r="I280" s="41" t="s">
        <v>3329</v>
      </c>
      <c r="J280" s="43" t="s">
        <v>3945</v>
      </c>
    </row>
    <row r="281" s="12" customFormat="1" ht="12" spans="1:10">
      <c r="A281" s="31" t="s">
        <v>3946</v>
      </c>
      <c r="B281" s="32" t="s">
        <v>3947</v>
      </c>
      <c r="C281" s="33" t="s">
        <v>3323</v>
      </c>
      <c r="D281" s="33" t="s">
        <v>3324</v>
      </c>
      <c r="E281" s="33" t="s">
        <v>3948</v>
      </c>
      <c r="F281" s="33" t="s">
        <v>3333</v>
      </c>
      <c r="G281" s="545" t="s">
        <v>3949</v>
      </c>
      <c r="H281" s="33" t="s">
        <v>3328</v>
      </c>
      <c r="I281" s="33" t="s">
        <v>3329</v>
      </c>
      <c r="J281" s="40" t="s">
        <v>3950</v>
      </c>
    </row>
    <row r="282" s="12" customFormat="1" ht="24" spans="1:10">
      <c r="A282" s="34"/>
      <c r="B282" s="35"/>
      <c r="C282" s="33" t="s">
        <v>3323</v>
      </c>
      <c r="D282" s="33" t="s">
        <v>3366</v>
      </c>
      <c r="E282" s="33" t="s">
        <v>3951</v>
      </c>
      <c r="F282" s="33" t="s">
        <v>3333</v>
      </c>
      <c r="G282" s="545" t="s">
        <v>3368</v>
      </c>
      <c r="H282" s="33" t="s">
        <v>3348</v>
      </c>
      <c r="I282" s="33" t="s">
        <v>3329</v>
      </c>
      <c r="J282" s="40" t="s">
        <v>3952</v>
      </c>
    </row>
    <row r="283" s="12" customFormat="1" ht="48" spans="1:10">
      <c r="A283" s="34"/>
      <c r="B283" s="35"/>
      <c r="C283" s="33" t="s">
        <v>3323</v>
      </c>
      <c r="D283" s="33" t="s">
        <v>3369</v>
      </c>
      <c r="E283" s="33" t="s">
        <v>3953</v>
      </c>
      <c r="F283" s="33" t="s">
        <v>3333</v>
      </c>
      <c r="G283" s="545" t="s">
        <v>3371</v>
      </c>
      <c r="H283" s="33" t="s">
        <v>3372</v>
      </c>
      <c r="I283" s="33" t="s">
        <v>3336</v>
      </c>
      <c r="J283" s="40" t="s">
        <v>3954</v>
      </c>
    </row>
    <row r="284" s="12" customFormat="1" ht="12" spans="1:10">
      <c r="A284" s="34"/>
      <c r="B284" s="35"/>
      <c r="C284" s="33" t="s">
        <v>3323</v>
      </c>
      <c r="D284" s="33" t="s">
        <v>3373</v>
      </c>
      <c r="E284" s="33" t="s">
        <v>3374</v>
      </c>
      <c r="F284" s="33" t="s">
        <v>3326</v>
      </c>
      <c r="G284" s="33" t="s">
        <v>3955</v>
      </c>
      <c r="H284" s="33" t="s">
        <v>3394</v>
      </c>
      <c r="I284" s="33" t="s">
        <v>3329</v>
      </c>
      <c r="J284" s="40" t="s">
        <v>3762</v>
      </c>
    </row>
    <row r="285" s="12" customFormat="1" ht="84" spans="1:10">
      <c r="A285" s="34"/>
      <c r="B285" s="35"/>
      <c r="C285" s="33" t="s">
        <v>3330</v>
      </c>
      <c r="D285" s="33" t="s">
        <v>3331</v>
      </c>
      <c r="E285" s="33" t="s">
        <v>3956</v>
      </c>
      <c r="F285" s="33" t="s">
        <v>3957</v>
      </c>
      <c r="G285" s="545" t="s">
        <v>3958</v>
      </c>
      <c r="H285" s="33" t="s">
        <v>3328</v>
      </c>
      <c r="I285" s="33" t="s">
        <v>3329</v>
      </c>
      <c r="J285" s="40" t="s">
        <v>3959</v>
      </c>
    </row>
    <row r="286" s="12" customFormat="1" ht="12" spans="1:10">
      <c r="A286" s="34"/>
      <c r="B286" s="35"/>
      <c r="C286" s="33" t="s">
        <v>3330</v>
      </c>
      <c r="D286" s="33" t="s">
        <v>3340</v>
      </c>
      <c r="E286" s="33" t="s">
        <v>3960</v>
      </c>
      <c r="F286" s="33" t="s">
        <v>3333</v>
      </c>
      <c r="G286" s="545" t="s">
        <v>3960</v>
      </c>
      <c r="H286" s="33" t="s">
        <v>3372</v>
      </c>
      <c r="I286" s="33" t="s">
        <v>3329</v>
      </c>
      <c r="J286" s="40" t="s">
        <v>3960</v>
      </c>
    </row>
    <row r="287" s="12" customFormat="1" ht="96" spans="1:10">
      <c r="A287" s="36"/>
      <c r="B287" s="37"/>
      <c r="C287" s="33" t="s">
        <v>3343</v>
      </c>
      <c r="D287" s="33" t="s">
        <v>3344</v>
      </c>
      <c r="E287" s="33" t="s">
        <v>3961</v>
      </c>
      <c r="F287" s="33" t="s">
        <v>3346</v>
      </c>
      <c r="G287" s="545" t="s">
        <v>3426</v>
      </c>
      <c r="H287" s="33" t="s">
        <v>3348</v>
      </c>
      <c r="I287" s="33" t="s">
        <v>3329</v>
      </c>
      <c r="J287" s="40" t="s">
        <v>3962</v>
      </c>
    </row>
    <row r="288" s="12" customFormat="1" ht="12" spans="1:10">
      <c r="A288" s="31" t="s">
        <v>3963</v>
      </c>
      <c r="B288" s="32" t="s">
        <v>3964</v>
      </c>
      <c r="C288" s="33" t="s">
        <v>3323</v>
      </c>
      <c r="D288" s="33" t="s">
        <v>3324</v>
      </c>
      <c r="E288" s="33" t="s">
        <v>3948</v>
      </c>
      <c r="F288" s="33" t="s">
        <v>3333</v>
      </c>
      <c r="G288" s="545" t="s">
        <v>3965</v>
      </c>
      <c r="H288" s="33" t="s">
        <v>3328</v>
      </c>
      <c r="I288" s="33" t="s">
        <v>3329</v>
      </c>
      <c r="J288" s="40" t="s">
        <v>3948</v>
      </c>
    </row>
    <row r="289" s="12" customFormat="1" ht="24" spans="1:10">
      <c r="A289" s="34"/>
      <c r="B289" s="35"/>
      <c r="C289" s="33" t="s">
        <v>3323</v>
      </c>
      <c r="D289" s="33" t="s">
        <v>3366</v>
      </c>
      <c r="E289" s="33" t="s">
        <v>3951</v>
      </c>
      <c r="F289" s="33" t="s">
        <v>3333</v>
      </c>
      <c r="G289" s="545" t="s">
        <v>3368</v>
      </c>
      <c r="H289" s="33" t="s">
        <v>3348</v>
      </c>
      <c r="I289" s="33" t="s">
        <v>3329</v>
      </c>
      <c r="J289" s="40" t="s">
        <v>3952</v>
      </c>
    </row>
    <row r="290" s="12" customFormat="1" ht="12" spans="1:10">
      <c r="A290" s="34"/>
      <c r="B290" s="35"/>
      <c r="C290" s="33" t="s">
        <v>3323</v>
      </c>
      <c r="D290" s="33" t="s">
        <v>3369</v>
      </c>
      <c r="E290" s="33" t="s">
        <v>3953</v>
      </c>
      <c r="F290" s="33" t="s">
        <v>3333</v>
      </c>
      <c r="G290" s="545" t="s">
        <v>3371</v>
      </c>
      <c r="H290" s="33" t="s">
        <v>3372</v>
      </c>
      <c r="I290" s="33" t="s">
        <v>3336</v>
      </c>
      <c r="J290" s="40" t="s">
        <v>3560</v>
      </c>
    </row>
    <row r="291" s="12" customFormat="1" ht="12" spans="1:10">
      <c r="A291" s="34"/>
      <c r="B291" s="35"/>
      <c r="C291" s="33" t="s">
        <v>3323</v>
      </c>
      <c r="D291" s="33" t="s">
        <v>3373</v>
      </c>
      <c r="E291" s="33" t="s">
        <v>3374</v>
      </c>
      <c r="F291" s="33" t="s">
        <v>3326</v>
      </c>
      <c r="G291" s="33" t="s">
        <v>3966</v>
      </c>
      <c r="H291" s="33" t="s">
        <v>3394</v>
      </c>
      <c r="I291" s="33" t="s">
        <v>3329</v>
      </c>
      <c r="J291" s="40" t="s">
        <v>3762</v>
      </c>
    </row>
    <row r="292" s="12" customFormat="1" ht="84" spans="1:10">
      <c r="A292" s="34"/>
      <c r="B292" s="35"/>
      <c r="C292" s="33" t="s">
        <v>3330</v>
      </c>
      <c r="D292" s="33" t="s">
        <v>3331</v>
      </c>
      <c r="E292" s="33" t="s">
        <v>3956</v>
      </c>
      <c r="F292" s="33" t="s">
        <v>3333</v>
      </c>
      <c r="G292" s="545" t="s">
        <v>3958</v>
      </c>
      <c r="H292" s="33" t="s">
        <v>3328</v>
      </c>
      <c r="I292" s="33" t="s">
        <v>3329</v>
      </c>
      <c r="J292" s="40" t="s">
        <v>3967</v>
      </c>
    </row>
    <row r="293" s="12" customFormat="1" ht="12" spans="1:10">
      <c r="A293" s="34"/>
      <c r="B293" s="35"/>
      <c r="C293" s="33" t="s">
        <v>3330</v>
      </c>
      <c r="D293" s="33" t="s">
        <v>3340</v>
      </c>
      <c r="E293" s="33" t="s">
        <v>3968</v>
      </c>
      <c r="F293" s="33" t="s">
        <v>3333</v>
      </c>
      <c r="G293" s="545" t="s">
        <v>3960</v>
      </c>
      <c r="H293" s="33" t="s">
        <v>3372</v>
      </c>
      <c r="I293" s="33" t="s">
        <v>3329</v>
      </c>
      <c r="J293" s="40" t="s">
        <v>3960</v>
      </c>
    </row>
    <row r="294" s="12" customFormat="1" ht="12" spans="1:10">
      <c r="A294" s="36"/>
      <c r="B294" s="37"/>
      <c r="C294" s="33" t="s">
        <v>3343</v>
      </c>
      <c r="D294" s="33" t="s">
        <v>3344</v>
      </c>
      <c r="E294" s="33" t="s">
        <v>3961</v>
      </c>
      <c r="F294" s="33" t="s">
        <v>3346</v>
      </c>
      <c r="G294" s="545" t="s">
        <v>3426</v>
      </c>
      <c r="H294" s="33" t="s">
        <v>3348</v>
      </c>
      <c r="I294" s="33" t="s">
        <v>3329</v>
      </c>
      <c r="J294" s="40" t="s">
        <v>3961</v>
      </c>
    </row>
    <row r="295" s="14" customFormat="1" ht="24" spans="1:10">
      <c r="A295" s="34" t="s">
        <v>3969</v>
      </c>
      <c r="B295" s="35" t="s">
        <v>3970</v>
      </c>
      <c r="C295" s="33" t="s">
        <v>3323</v>
      </c>
      <c r="D295" s="33" t="s">
        <v>3324</v>
      </c>
      <c r="E295" s="33" t="s">
        <v>3971</v>
      </c>
      <c r="F295" s="33" t="s">
        <v>3333</v>
      </c>
      <c r="G295" s="545" t="s">
        <v>3972</v>
      </c>
      <c r="H295" s="33" t="s">
        <v>3328</v>
      </c>
      <c r="I295" s="33" t="s">
        <v>3329</v>
      </c>
      <c r="J295" s="40" t="s">
        <v>3973</v>
      </c>
    </row>
    <row r="296" s="14" customFormat="1" ht="24" spans="1:10">
      <c r="A296" s="34"/>
      <c r="B296" s="35"/>
      <c r="C296" s="33" t="s">
        <v>3323</v>
      </c>
      <c r="D296" s="33" t="s">
        <v>3366</v>
      </c>
      <c r="E296" s="33" t="s">
        <v>3974</v>
      </c>
      <c r="F296" s="33" t="s">
        <v>3346</v>
      </c>
      <c r="G296" s="545" t="s">
        <v>3426</v>
      </c>
      <c r="H296" s="33" t="s">
        <v>3348</v>
      </c>
      <c r="I296" s="33" t="s">
        <v>3329</v>
      </c>
      <c r="J296" s="40" t="s">
        <v>3975</v>
      </c>
    </row>
    <row r="297" s="14" customFormat="1" ht="36" spans="1:10">
      <c r="A297" s="34"/>
      <c r="B297" s="35"/>
      <c r="C297" s="33" t="s">
        <v>3323</v>
      </c>
      <c r="D297" s="33" t="s">
        <v>3366</v>
      </c>
      <c r="E297" s="33" t="s">
        <v>3976</v>
      </c>
      <c r="F297" s="33" t="s">
        <v>3333</v>
      </c>
      <c r="G297" s="545" t="s">
        <v>3368</v>
      </c>
      <c r="H297" s="33" t="s">
        <v>3348</v>
      </c>
      <c r="I297" s="33" t="s">
        <v>3329</v>
      </c>
      <c r="J297" s="40" t="s">
        <v>3977</v>
      </c>
    </row>
    <row r="298" s="14" customFormat="1" ht="24" spans="1:10">
      <c r="A298" s="34"/>
      <c r="B298" s="35"/>
      <c r="C298" s="33" t="s">
        <v>3323</v>
      </c>
      <c r="D298" s="33" t="s">
        <v>3369</v>
      </c>
      <c r="E298" s="33" t="s">
        <v>3978</v>
      </c>
      <c r="F298" s="33" t="s">
        <v>3333</v>
      </c>
      <c r="G298" s="545" t="s">
        <v>3701</v>
      </c>
      <c r="H298" s="33" t="s">
        <v>3354</v>
      </c>
      <c r="I298" s="33" t="s">
        <v>3329</v>
      </c>
      <c r="J298" s="40" t="s">
        <v>3979</v>
      </c>
    </row>
    <row r="299" s="14" customFormat="1" ht="24" spans="1:10">
      <c r="A299" s="34"/>
      <c r="B299" s="35"/>
      <c r="C299" s="33" t="s">
        <v>3323</v>
      </c>
      <c r="D299" s="33" t="s">
        <v>3369</v>
      </c>
      <c r="E299" s="33" t="s">
        <v>3980</v>
      </c>
      <c r="F299" s="33" t="s">
        <v>3346</v>
      </c>
      <c r="G299" s="545" t="s">
        <v>3426</v>
      </c>
      <c r="H299" s="33" t="s">
        <v>3348</v>
      </c>
      <c r="I299" s="33" t="s">
        <v>3329</v>
      </c>
      <c r="J299" s="40" t="s">
        <v>3981</v>
      </c>
    </row>
    <row r="300" s="14" customFormat="1" ht="12" spans="1:10">
      <c r="A300" s="34"/>
      <c r="B300" s="35"/>
      <c r="C300" s="33" t="s">
        <v>3323</v>
      </c>
      <c r="D300" s="33" t="s">
        <v>3373</v>
      </c>
      <c r="E300" s="33" t="s">
        <v>3374</v>
      </c>
      <c r="F300" s="33" t="s">
        <v>3326</v>
      </c>
      <c r="G300" s="33" t="s">
        <v>3982</v>
      </c>
      <c r="H300" s="33" t="s">
        <v>3394</v>
      </c>
      <c r="I300" s="33" t="s">
        <v>3329</v>
      </c>
      <c r="J300" s="40" t="s">
        <v>3900</v>
      </c>
    </row>
    <row r="301" s="14" customFormat="1" ht="24" spans="1:10">
      <c r="A301" s="34"/>
      <c r="B301" s="35"/>
      <c r="C301" s="33" t="s">
        <v>3330</v>
      </c>
      <c r="D301" s="33" t="s">
        <v>3331</v>
      </c>
      <c r="E301" s="33" t="s">
        <v>3983</v>
      </c>
      <c r="F301" s="33" t="s">
        <v>3333</v>
      </c>
      <c r="G301" s="545" t="s">
        <v>3983</v>
      </c>
      <c r="H301" s="33" t="s">
        <v>3335</v>
      </c>
      <c r="I301" s="33" t="s">
        <v>3336</v>
      </c>
      <c r="J301" s="40" t="s">
        <v>3984</v>
      </c>
    </row>
    <row r="302" s="14" customFormat="1" ht="48" spans="1:10">
      <c r="A302" s="34"/>
      <c r="B302" s="35"/>
      <c r="C302" s="33" t="s">
        <v>3330</v>
      </c>
      <c r="D302" s="33" t="s">
        <v>3340</v>
      </c>
      <c r="E302" s="33" t="s">
        <v>3985</v>
      </c>
      <c r="F302" s="33" t="s">
        <v>3333</v>
      </c>
      <c r="G302" s="545" t="s">
        <v>3986</v>
      </c>
      <c r="H302" s="33" t="s">
        <v>3987</v>
      </c>
      <c r="I302" s="33" t="s">
        <v>3336</v>
      </c>
      <c r="J302" s="40" t="s">
        <v>3988</v>
      </c>
    </row>
    <row r="303" s="14" customFormat="1" ht="12" spans="1:10">
      <c r="A303" s="36"/>
      <c r="B303" s="37"/>
      <c r="C303" s="33" t="s">
        <v>3343</v>
      </c>
      <c r="D303" s="33" t="s">
        <v>3344</v>
      </c>
      <c r="E303" s="33" t="s">
        <v>3989</v>
      </c>
      <c r="F303" s="33" t="s">
        <v>3346</v>
      </c>
      <c r="G303" s="545" t="s">
        <v>3426</v>
      </c>
      <c r="H303" s="33" t="s">
        <v>3348</v>
      </c>
      <c r="I303" s="33" t="s">
        <v>3329</v>
      </c>
      <c r="J303" s="40" t="s">
        <v>3989</v>
      </c>
    </row>
    <row r="304" s="14" customFormat="1" ht="12" spans="1:10">
      <c r="A304" s="34" t="s">
        <v>3990</v>
      </c>
      <c r="B304" s="35" t="s">
        <v>3991</v>
      </c>
      <c r="C304" s="33" t="s">
        <v>3323</v>
      </c>
      <c r="D304" s="33" t="s">
        <v>3324</v>
      </c>
      <c r="E304" s="33" t="s">
        <v>3992</v>
      </c>
      <c r="F304" s="33" t="s">
        <v>3333</v>
      </c>
      <c r="G304" s="545" t="s">
        <v>3416</v>
      </c>
      <c r="H304" s="33" t="s">
        <v>3358</v>
      </c>
      <c r="I304" s="33" t="s">
        <v>3329</v>
      </c>
      <c r="J304" s="40" t="s">
        <v>3992</v>
      </c>
    </row>
    <row r="305" s="14" customFormat="1" ht="108" spans="1:10">
      <c r="A305" s="34"/>
      <c r="B305" s="35"/>
      <c r="C305" s="33" t="s">
        <v>3323</v>
      </c>
      <c r="D305" s="33" t="s">
        <v>3366</v>
      </c>
      <c r="E305" s="33" t="s">
        <v>3993</v>
      </c>
      <c r="F305" s="33" t="s">
        <v>3333</v>
      </c>
      <c r="G305" s="545" t="s">
        <v>3994</v>
      </c>
      <c r="H305" s="33" t="s">
        <v>3335</v>
      </c>
      <c r="I305" s="33" t="s">
        <v>3336</v>
      </c>
      <c r="J305" s="40" t="s">
        <v>3995</v>
      </c>
    </row>
    <row r="306" s="14" customFormat="1" ht="12" spans="1:10">
      <c r="A306" s="34"/>
      <c r="B306" s="35"/>
      <c r="C306" s="33" t="s">
        <v>3323</v>
      </c>
      <c r="D306" s="33" t="s">
        <v>3366</v>
      </c>
      <c r="E306" s="33" t="s">
        <v>3951</v>
      </c>
      <c r="F306" s="33" t="s">
        <v>3333</v>
      </c>
      <c r="G306" s="545" t="s">
        <v>3368</v>
      </c>
      <c r="H306" s="33" t="s">
        <v>3348</v>
      </c>
      <c r="I306" s="33" t="s">
        <v>3336</v>
      </c>
      <c r="J306" s="40" t="s">
        <v>3996</v>
      </c>
    </row>
    <row r="307" s="14" customFormat="1" ht="12" spans="1:10">
      <c r="A307" s="34"/>
      <c r="B307" s="35"/>
      <c r="C307" s="33" t="s">
        <v>3323</v>
      </c>
      <c r="D307" s="33" t="s">
        <v>3369</v>
      </c>
      <c r="E307" s="33" t="s">
        <v>3997</v>
      </c>
      <c r="F307" s="33" t="s">
        <v>3326</v>
      </c>
      <c r="G307" s="545" t="s">
        <v>3353</v>
      </c>
      <c r="H307" s="33" t="s">
        <v>3354</v>
      </c>
      <c r="I307" s="33" t="s">
        <v>3329</v>
      </c>
      <c r="J307" s="40" t="s">
        <v>3560</v>
      </c>
    </row>
    <row r="308" s="14" customFormat="1" ht="12" spans="1:10">
      <c r="A308" s="34"/>
      <c r="B308" s="35"/>
      <c r="C308" s="33" t="s">
        <v>3323</v>
      </c>
      <c r="D308" s="33" t="s">
        <v>3373</v>
      </c>
      <c r="E308" s="33" t="s">
        <v>3374</v>
      </c>
      <c r="F308" s="33" t="s">
        <v>3326</v>
      </c>
      <c r="G308" s="33" t="s">
        <v>3393</v>
      </c>
      <c r="H308" s="33" t="s">
        <v>3394</v>
      </c>
      <c r="I308" s="33" t="s">
        <v>3329</v>
      </c>
      <c r="J308" s="40" t="s">
        <v>3762</v>
      </c>
    </row>
    <row r="309" s="14" customFormat="1" ht="12" spans="1:10">
      <c r="A309" s="34"/>
      <c r="B309" s="35"/>
      <c r="C309" s="33" t="s">
        <v>3330</v>
      </c>
      <c r="D309" s="33" t="s">
        <v>3331</v>
      </c>
      <c r="E309" s="33" t="s">
        <v>3998</v>
      </c>
      <c r="F309" s="33" t="s">
        <v>3333</v>
      </c>
      <c r="G309" s="545" t="s">
        <v>3709</v>
      </c>
      <c r="H309" s="33" t="s">
        <v>3516</v>
      </c>
      <c r="I309" s="33" t="s">
        <v>3336</v>
      </c>
      <c r="J309" s="40" t="s">
        <v>3999</v>
      </c>
    </row>
    <row r="310" s="14" customFormat="1" ht="12" spans="1:10">
      <c r="A310" s="34"/>
      <c r="B310" s="35"/>
      <c r="C310" s="33" t="s">
        <v>3330</v>
      </c>
      <c r="D310" s="33" t="s">
        <v>3340</v>
      </c>
      <c r="E310" s="33" t="s">
        <v>4000</v>
      </c>
      <c r="F310" s="33" t="s">
        <v>3333</v>
      </c>
      <c r="G310" s="545" t="s">
        <v>3709</v>
      </c>
      <c r="H310" s="33" t="s">
        <v>3516</v>
      </c>
      <c r="I310" s="33" t="s">
        <v>3336</v>
      </c>
      <c r="J310" s="40" t="s">
        <v>3999</v>
      </c>
    </row>
    <row r="311" s="14" customFormat="1" ht="12" spans="1:10">
      <c r="A311" s="36"/>
      <c r="B311" s="37"/>
      <c r="C311" s="33" t="s">
        <v>3343</v>
      </c>
      <c r="D311" s="33" t="s">
        <v>3344</v>
      </c>
      <c r="E311" s="33" t="s">
        <v>4001</v>
      </c>
      <c r="F311" s="33" t="s">
        <v>3346</v>
      </c>
      <c r="G311" s="545" t="s">
        <v>4002</v>
      </c>
      <c r="H311" s="33" t="s">
        <v>3348</v>
      </c>
      <c r="I311" s="33" t="s">
        <v>3329</v>
      </c>
      <c r="J311" s="40" t="s">
        <v>4001</v>
      </c>
    </row>
    <row r="312" s="14" customFormat="1" ht="30" customHeight="1" spans="1:10">
      <c r="A312" s="34" t="s">
        <v>4003</v>
      </c>
      <c r="B312" s="35" t="s">
        <v>4004</v>
      </c>
      <c r="C312" s="33" t="s">
        <v>3323</v>
      </c>
      <c r="D312" s="33" t="s">
        <v>3324</v>
      </c>
      <c r="E312" s="33" t="s">
        <v>4005</v>
      </c>
      <c r="F312" s="33" t="s">
        <v>3333</v>
      </c>
      <c r="G312" s="545" t="s">
        <v>4006</v>
      </c>
      <c r="H312" s="33" t="s">
        <v>3328</v>
      </c>
      <c r="I312" s="33" t="s">
        <v>3329</v>
      </c>
      <c r="J312" s="40" t="s">
        <v>4007</v>
      </c>
    </row>
    <row r="313" s="14" customFormat="1" ht="30" customHeight="1" spans="1:10">
      <c r="A313" s="34"/>
      <c r="B313" s="35"/>
      <c r="C313" s="33" t="s">
        <v>3323</v>
      </c>
      <c r="D313" s="33" t="s">
        <v>3324</v>
      </c>
      <c r="E313" s="33" t="s">
        <v>4008</v>
      </c>
      <c r="F313" s="33" t="s">
        <v>3333</v>
      </c>
      <c r="G313" s="545" t="s">
        <v>4009</v>
      </c>
      <c r="H313" s="33" t="s">
        <v>3328</v>
      </c>
      <c r="I313" s="33" t="s">
        <v>3329</v>
      </c>
      <c r="J313" s="40" t="s">
        <v>4008</v>
      </c>
    </row>
    <row r="314" s="14" customFormat="1" ht="30" customHeight="1" spans="1:10">
      <c r="A314" s="34"/>
      <c r="B314" s="35"/>
      <c r="C314" s="33" t="s">
        <v>3323</v>
      </c>
      <c r="D314" s="33" t="s">
        <v>3369</v>
      </c>
      <c r="E314" s="33" t="s">
        <v>4010</v>
      </c>
      <c r="F314" s="33" t="s">
        <v>3333</v>
      </c>
      <c r="G314" s="545" t="s">
        <v>3701</v>
      </c>
      <c r="H314" s="33" t="s">
        <v>3372</v>
      </c>
      <c r="I314" s="33" t="s">
        <v>3329</v>
      </c>
      <c r="J314" s="40" t="s">
        <v>3560</v>
      </c>
    </row>
    <row r="315" s="14" customFormat="1" ht="30" customHeight="1" spans="1:10">
      <c r="A315" s="34"/>
      <c r="B315" s="35"/>
      <c r="C315" s="33" t="s">
        <v>3323</v>
      </c>
      <c r="D315" s="33" t="s">
        <v>3373</v>
      </c>
      <c r="E315" s="33" t="s">
        <v>3374</v>
      </c>
      <c r="F315" s="33" t="s">
        <v>3326</v>
      </c>
      <c r="G315" s="545" t="s">
        <v>4011</v>
      </c>
      <c r="H315" s="33" t="s">
        <v>3394</v>
      </c>
      <c r="I315" s="33" t="s">
        <v>3329</v>
      </c>
      <c r="J315" s="40" t="s">
        <v>3762</v>
      </c>
    </row>
    <row r="316" s="14" customFormat="1" ht="30" customHeight="1" spans="1:10">
      <c r="A316" s="34"/>
      <c r="B316" s="35"/>
      <c r="C316" s="33" t="s">
        <v>3330</v>
      </c>
      <c r="D316" s="33" t="s">
        <v>3331</v>
      </c>
      <c r="E316" s="33" t="s">
        <v>4012</v>
      </c>
      <c r="F316" s="33" t="s">
        <v>3333</v>
      </c>
      <c r="G316" s="545" t="s">
        <v>3709</v>
      </c>
      <c r="H316" s="33" t="s">
        <v>3516</v>
      </c>
      <c r="I316" s="33" t="s">
        <v>3336</v>
      </c>
      <c r="J316" s="40" t="s">
        <v>4012</v>
      </c>
    </row>
    <row r="317" s="14" customFormat="1" ht="30" customHeight="1" spans="1:10">
      <c r="A317" s="34"/>
      <c r="B317" s="35"/>
      <c r="C317" s="33" t="s">
        <v>3330</v>
      </c>
      <c r="D317" s="33" t="s">
        <v>3331</v>
      </c>
      <c r="E317" s="33" t="s">
        <v>4013</v>
      </c>
      <c r="F317" s="33" t="s">
        <v>3333</v>
      </c>
      <c r="G317" s="545" t="s">
        <v>3709</v>
      </c>
      <c r="H317" s="33" t="s">
        <v>3516</v>
      </c>
      <c r="I317" s="33" t="s">
        <v>3336</v>
      </c>
      <c r="J317" s="40" t="s">
        <v>4014</v>
      </c>
    </row>
    <row r="318" s="14" customFormat="1" ht="30" customHeight="1" spans="1:10">
      <c r="A318" s="36"/>
      <c r="B318" s="37"/>
      <c r="C318" s="33" t="s">
        <v>3343</v>
      </c>
      <c r="D318" s="33" t="s">
        <v>3344</v>
      </c>
      <c r="E318" s="33" t="s">
        <v>4015</v>
      </c>
      <c r="F318" s="33" t="s">
        <v>3346</v>
      </c>
      <c r="G318" s="545" t="s">
        <v>3426</v>
      </c>
      <c r="H318" s="33" t="s">
        <v>3348</v>
      </c>
      <c r="I318" s="33" t="s">
        <v>3329</v>
      </c>
      <c r="J318" s="40" t="s">
        <v>4016</v>
      </c>
    </row>
    <row r="319" s="8" customFormat="1" spans="1:10">
      <c r="A319" s="38" t="s">
        <v>4017</v>
      </c>
      <c r="B319" s="39"/>
      <c r="C319" s="28"/>
      <c r="D319" s="28"/>
      <c r="E319" s="28"/>
      <c r="F319" s="28"/>
      <c r="G319" s="28"/>
      <c r="H319" s="28"/>
      <c r="I319" s="28"/>
      <c r="J319" s="39"/>
    </row>
    <row r="320" s="12" customFormat="1" ht="12" spans="1:10">
      <c r="A320" s="31" t="s">
        <v>4018</v>
      </c>
      <c r="B320" s="32" t="s">
        <v>4019</v>
      </c>
      <c r="C320" s="42" t="s">
        <v>3323</v>
      </c>
      <c r="D320" s="28" t="s">
        <v>3324</v>
      </c>
      <c r="E320" s="28" t="s">
        <v>4020</v>
      </c>
      <c r="F320" s="28" t="s">
        <v>3346</v>
      </c>
      <c r="G320" s="28" t="s">
        <v>4021</v>
      </c>
      <c r="H320" s="28" t="s">
        <v>4022</v>
      </c>
      <c r="I320" s="28" t="s">
        <v>3329</v>
      </c>
      <c r="J320" s="39" t="s">
        <v>4023</v>
      </c>
    </row>
    <row r="321" s="12" customFormat="1" ht="12" spans="1:10">
      <c r="A321" s="34"/>
      <c r="B321" s="35"/>
      <c r="C321" s="42" t="s">
        <v>3323</v>
      </c>
      <c r="D321" s="28" t="s">
        <v>3366</v>
      </c>
      <c r="E321" s="28" t="s">
        <v>4024</v>
      </c>
      <c r="F321" s="28" t="s">
        <v>3346</v>
      </c>
      <c r="G321" s="28">
        <v>95</v>
      </c>
      <c r="H321" s="28" t="s">
        <v>3348</v>
      </c>
      <c r="I321" s="28" t="s">
        <v>3329</v>
      </c>
      <c r="J321" s="39" t="s">
        <v>4025</v>
      </c>
    </row>
    <row r="322" s="12" customFormat="1" ht="12" spans="1:10">
      <c r="A322" s="34"/>
      <c r="B322" s="35"/>
      <c r="C322" s="42" t="s">
        <v>3323</v>
      </c>
      <c r="D322" s="28" t="s">
        <v>3369</v>
      </c>
      <c r="E322" s="28" t="s">
        <v>3560</v>
      </c>
      <c r="F322" s="28" t="s">
        <v>3326</v>
      </c>
      <c r="G322" s="28" t="s">
        <v>3371</v>
      </c>
      <c r="H322" s="28" t="s">
        <v>3372</v>
      </c>
      <c r="I322" s="28" t="s">
        <v>3329</v>
      </c>
      <c r="J322" s="39" t="s">
        <v>4026</v>
      </c>
    </row>
    <row r="323" s="12" customFormat="1" ht="12" spans="1:10">
      <c r="A323" s="34"/>
      <c r="B323" s="35"/>
      <c r="C323" s="42" t="s">
        <v>3323</v>
      </c>
      <c r="D323" s="28" t="s">
        <v>3373</v>
      </c>
      <c r="E323" s="28" t="s">
        <v>3374</v>
      </c>
      <c r="F323" s="28" t="s">
        <v>3326</v>
      </c>
      <c r="G323" s="28">
        <v>44598721</v>
      </c>
      <c r="H323" s="28" t="s">
        <v>3394</v>
      </c>
      <c r="I323" s="28" t="s">
        <v>3329</v>
      </c>
      <c r="J323" s="39" t="s">
        <v>4027</v>
      </c>
    </row>
    <row r="324" s="12" customFormat="1" ht="12" spans="1:10">
      <c r="A324" s="34"/>
      <c r="B324" s="35"/>
      <c r="C324" s="28" t="s">
        <v>3330</v>
      </c>
      <c r="D324" s="28" t="s">
        <v>3331</v>
      </c>
      <c r="E324" s="28" t="s">
        <v>4028</v>
      </c>
      <c r="F324" s="28" t="s">
        <v>3346</v>
      </c>
      <c r="G324" s="28">
        <v>40.07</v>
      </c>
      <c r="H324" s="28" t="s">
        <v>3348</v>
      </c>
      <c r="I324" s="28" t="s">
        <v>3329</v>
      </c>
      <c r="J324" s="39" t="s">
        <v>4029</v>
      </c>
    </row>
    <row r="325" s="12" customFormat="1" ht="36" spans="1:10">
      <c r="A325" s="34"/>
      <c r="B325" s="35"/>
      <c r="C325" s="28" t="s">
        <v>3330</v>
      </c>
      <c r="D325" s="28" t="s">
        <v>3337</v>
      </c>
      <c r="E325" s="28" t="s">
        <v>4030</v>
      </c>
      <c r="F325" s="28" t="s">
        <v>3333</v>
      </c>
      <c r="G325" s="28">
        <v>43.49</v>
      </c>
      <c r="H325" s="28" t="s">
        <v>3348</v>
      </c>
      <c r="I325" s="28" t="s">
        <v>3329</v>
      </c>
      <c r="J325" s="39" t="s">
        <v>4031</v>
      </c>
    </row>
    <row r="326" s="12" customFormat="1" ht="24" spans="1:10">
      <c r="A326" s="34"/>
      <c r="B326" s="35"/>
      <c r="C326" s="28" t="s">
        <v>3330</v>
      </c>
      <c r="D326" s="28" t="s">
        <v>3340</v>
      </c>
      <c r="E326" s="28" t="s">
        <v>4032</v>
      </c>
      <c r="F326" s="28" t="s">
        <v>3333</v>
      </c>
      <c r="G326" s="28">
        <v>14.87</v>
      </c>
      <c r="H326" s="28" t="s">
        <v>4022</v>
      </c>
      <c r="I326" s="28" t="s">
        <v>3329</v>
      </c>
      <c r="J326" s="39" t="s">
        <v>4033</v>
      </c>
    </row>
    <row r="327" s="12" customFormat="1" ht="12" spans="1:10">
      <c r="A327" s="36"/>
      <c r="B327" s="35"/>
      <c r="C327" s="28" t="s">
        <v>3343</v>
      </c>
      <c r="D327" s="28" t="s">
        <v>3344</v>
      </c>
      <c r="E327" s="28" t="s">
        <v>4034</v>
      </c>
      <c r="F327" s="28" t="s">
        <v>3346</v>
      </c>
      <c r="G327" s="28">
        <v>90</v>
      </c>
      <c r="H327" s="28" t="s">
        <v>3348</v>
      </c>
      <c r="I327" s="28" t="s">
        <v>3329</v>
      </c>
      <c r="J327" s="39" t="s">
        <v>4035</v>
      </c>
    </row>
    <row r="328" s="12" customFormat="1" ht="12" spans="1:10">
      <c r="A328" s="31" t="s">
        <v>4036</v>
      </c>
      <c r="B328" s="32" t="s">
        <v>4037</v>
      </c>
      <c r="C328" s="28" t="s">
        <v>3323</v>
      </c>
      <c r="D328" s="28" t="s">
        <v>3324</v>
      </c>
      <c r="E328" s="28" t="s">
        <v>4038</v>
      </c>
      <c r="F328" s="28" t="s">
        <v>3333</v>
      </c>
      <c r="G328" s="28">
        <v>10618174.89</v>
      </c>
      <c r="H328" s="28" t="s">
        <v>4022</v>
      </c>
      <c r="I328" s="28" t="s">
        <v>3329</v>
      </c>
      <c r="J328" s="39" t="s">
        <v>4038</v>
      </c>
    </row>
    <row r="329" s="12" customFormat="1" ht="12" spans="1:10">
      <c r="A329" s="34"/>
      <c r="B329" s="35"/>
      <c r="C329" s="28" t="s">
        <v>3323</v>
      </c>
      <c r="D329" s="28" t="s">
        <v>3324</v>
      </c>
      <c r="E329" s="28" t="s">
        <v>4039</v>
      </c>
      <c r="F329" s="28" t="s">
        <v>3333</v>
      </c>
      <c r="G329" s="28">
        <v>707362</v>
      </c>
      <c r="H329" s="28" t="s">
        <v>4022</v>
      </c>
      <c r="I329" s="28" t="s">
        <v>3329</v>
      </c>
      <c r="J329" s="39" t="s">
        <v>4039</v>
      </c>
    </row>
    <row r="330" s="12" customFormat="1" ht="12" spans="1:10">
      <c r="A330" s="34"/>
      <c r="B330" s="35"/>
      <c r="C330" s="28" t="s">
        <v>3323</v>
      </c>
      <c r="D330" s="28" t="s">
        <v>3324</v>
      </c>
      <c r="E330" s="28" t="s">
        <v>4040</v>
      </c>
      <c r="F330" s="28" t="s">
        <v>3333</v>
      </c>
      <c r="G330" s="28" t="s">
        <v>4041</v>
      </c>
      <c r="H330" s="28" t="s">
        <v>4042</v>
      </c>
      <c r="I330" s="28" t="s">
        <v>3329</v>
      </c>
      <c r="J330" s="39" t="s">
        <v>4043</v>
      </c>
    </row>
    <row r="331" s="12" customFormat="1" ht="12" spans="1:10">
      <c r="A331" s="34"/>
      <c r="B331" s="35"/>
      <c r="C331" s="28" t="s">
        <v>3323</v>
      </c>
      <c r="D331" s="28" t="s">
        <v>3324</v>
      </c>
      <c r="E331" s="28" t="s">
        <v>4044</v>
      </c>
      <c r="F331" s="28" t="s">
        <v>3333</v>
      </c>
      <c r="G331" s="28">
        <v>114</v>
      </c>
      <c r="H331" s="28" t="s">
        <v>3433</v>
      </c>
      <c r="I331" s="28" t="s">
        <v>3329</v>
      </c>
      <c r="J331" s="39" t="s">
        <v>4044</v>
      </c>
    </row>
    <row r="332" s="12" customFormat="1" ht="24" spans="1:10">
      <c r="A332" s="34"/>
      <c r="B332" s="35"/>
      <c r="C332" s="28" t="s">
        <v>3323</v>
      </c>
      <c r="D332" s="28" t="s">
        <v>3366</v>
      </c>
      <c r="E332" s="28" t="s">
        <v>4045</v>
      </c>
      <c r="F332" s="28" t="s">
        <v>3346</v>
      </c>
      <c r="G332" s="28">
        <v>85</v>
      </c>
      <c r="H332" s="28" t="s">
        <v>3348</v>
      </c>
      <c r="I332" s="28" t="s">
        <v>3329</v>
      </c>
      <c r="J332" s="39" t="s">
        <v>4046</v>
      </c>
    </row>
    <row r="333" s="12" customFormat="1" ht="24" spans="1:10">
      <c r="A333" s="34"/>
      <c r="B333" s="35"/>
      <c r="C333" s="28" t="s">
        <v>3323</v>
      </c>
      <c r="D333" s="28" t="s">
        <v>3366</v>
      </c>
      <c r="E333" s="28" t="s">
        <v>4047</v>
      </c>
      <c r="F333" s="28" t="s">
        <v>3346</v>
      </c>
      <c r="G333" s="28">
        <v>85</v>
      </c>
      <c r="H333" s="28" t="s">
        <v>3348</v>
      </c>
      <c r="I333" s="28" t="s">
        <v>3329</v>
      </c>
      <c r="J333" s="39" t="s">
        <v>4048</v>
      </c>
    </row>
    <row r="334" s="12" customFormat="1" ht="24" spans="1:10">
      <c r="A334" s="34"/>
      <c r="B334" s="35"/>
      <c r="C334" s="28" t="s">
        <v>3323</v>
      </c>
      <c r="D334" s="28" t="s">
        <v>3366</v>
      </c>
      <c r="E334" s="28" t="s">
        <v>4049</v>
      </c>
      <c r="F334" s="28" t="s">
        <v>3346</v>
      </c>
      <c r="G334" s="28">
        <v>85</v>
      </c>
      <c r="H334" s="28" t="s">
        <v>3348</v>
      </c>
      <c r="I334" s="28" t="s">
        <v>3329</v>
      </c>
      <c r="J334" s="39" t="s">
        <v>4049</v>
      </c>
    </row>
    <row r="335" s="12" customFormat="1" ht="12" spans="1:10">
      <c r="A335" s="34"/>
      <c r="B335" s="35"/>
      <c r="C335" s="28" t="s">
        <v>3323</v>
      </c>
      <c r="D335" s="28" t="s">
        <v>3366</v>
      </c>
      <c r="E335" s="28" t="s">
        <v>4050</v>
      </c>
      <c r="F335" s="28" t="s">
        <v>3346</v>
      </c>
      <c r="G335" s="28">
        <v>85</v>
      </c>
      <c r="H335" s="28" t="s">
        <v>3348</v>
      </c>
      <c r="I335" s="28" t="s">
        <v>3329</v>
      </c>
      <c r="J335" s="39" t="s">
        <v>4051</v>
      </c>
    </row>
    <row r="336" s="12" customFormat="1" ht="12" spans="1:10">
      <c r="A336" s="34"/>
      <c r="B336" s="35"/>
      <c r="C336" s="28" t="s">
        <v>3323</v>
      </c>
      <c r="D336" s="28" t="s">
        <v>3369</v>
      </c>
      <c r="E336" s="28" t="s">
        <v>3953</v>
      </c>
      <c r="F336" s="28" t="s">
        <v>3333</v>
      </c>
      <c r="G336" s="28" t="s">
        <v>3371</v>
      </c>
      <c r="H336" s="28" t="s">
        <v>3372</v>
      </c>
      <c r="I336" s="28" t="s">
        <v>3329</v>
      </c>
      <c r="J336" s="39" t="s">
        <v>3953</v>
      </c>
    </row>
    <row r="337" s="12" customFormat="1" ht="12" spans="1:10">
      <c r="A337" s="34"/>
      <c r="B337" s="35"/>
      <c r="C337" s="28" t="s">
        <v>3323</v>
      </c>
      <c r="D337" s="28" t="s">
        <v>3373</v>
      </c>
      <c r="E337" s="28" t="s">
        <v>3374</v>
      </c>
      <c r="F337" s="28" t="s">
        <v>3326</v>
      </c>
      <c r="G337" s="28">
        <v>119730000</v>
      </c>
      <c r="H337" s="28" t="s">
        <v>3394</v>
      </c>
      <c r="I337" s="28" t="s">
        <v>3329</v>
      </c>
      <c r="J337" s="39" t="s">
        <v>4052</v>
      </c>
    </row>
    <row r="338" s="12" customFormat="1" ht="12" spans="1:10">
      <c r="A338" s="34"/>
      <c r="B338" s="35"/>
      <c r="C338" s="28" t="s">
        <v>3330</v>
      </c>
      <c r="D338" s="28" t="s">
        <v>3331</v>
      </c>
      <c r="E338" s="28" t="s">
        <v>4053</v>
      </c>
      <c r="F338" s="28" t="s">
        <v>3333</v>
      </c>
      <c r="G338" s="28" t="s">
        <v>3728</v>
      </c>
      <c r="H338" s="28" t="s">
        <v>3335</v>
      </c>
      <c r="I338" s="28" t="s">
        <v>3336</v>
      </c>
      <c r="J338" s="39" t="s">
        <v>4053</v>
      </c>
    </row>
    <row r="339" s="12" customFormat="1" ht="12" spans="1:10">
      <c r="A339" s="34"/>
      <c r="B339" s="35"/>
      <c r="C339" s="28" t="s">
        <v>3330</v>
      </c>
      <c r="D339" s="28" t="s">
        <v>3337</v>
      </c>
      <c r="E339" s="28" t="s">
        <v>4054</v>
      </c>
      <c r="F339" s="28" t="s">
        <v>3333</v>
      </c>
      <c r="G339" s="28" t="s">
        <v>4055</v>
      </c>
      <c r="H339" s="28" t="s">
        <v>3335</v>
      </c>
      <c r="I339" s="28" t="s">
        <v>3336</v>
      </c>
      <c r="J339" s="39" t="s">
        <v>4054</v>
      </c>
    </row>
    <row r="340" s="12" customFormat="1" ht="12" spans="1:10">
      <c r="A340" s="34"/>
      <c r="B340" s="35"/>
      <c r="C340" s="28" t="s">
        <v>3330</v>
      </c>
      <c r="D340" s="28" t="s">
        <v>3340</v>
      </c>
      <c r="E340" s="28" t="s">
        <v>4056</v>
      </c>
      <c r="F340" s="28" t="s">
        <v>3333</v>
      </c>
      <c r="G340" s="28" t="s">
        <v>4055</v>
      </c>
      <c r="H340" s="28" t="s">
        <v>3759</v>
      </c>
      <c r="I340" s="28" t="s">
        <v>3336</v>
      </c>
      <c r="J340" s="39" t="s">
        <v>4056</v>
      </c>
    </row>
    <row r="341" s="12" customFormat="1" ht="12" spans="1:10">
      <c r="A341" s="36"/>
      <c r="B341" s="37"/>
      <c r="C341" s="28" t="s">
        <v>3343</v>
      </c>
      <c r="D341" s="28" t="s">
        <v>3344</v>
      </c>
      <c r="E341" s="28" t="s">
        <v>4057</v>
      </c>
      <c r="F341" s="28" t="s">
        <v>3346</v>
      </c>
      <c r="G341" s="28">
        <v>85</v>
      </c>
      <c r="H341" s="28" t="s">
        <v>3348</v>
      </c>
      <c r="I341" s="28" t="s">
        <v>3329</v>
      </c>
      <c r="J341" s="39" t="s">
        <v>4058</v>
      </c>
    </row>
    <row r="342" s="12" customFormat="1" ht="12" spans="1:10">
      <c r="A342" s="31" t="s">
        <v>4059</v>
      </c>
      <c r="B342" s="32" t="s">
        <v>4060</v>
      </c>
      <c r="C342" s="33" t="s">
        <v>3323</v>
      </c>
      <c r="D342" s="33" t="s">
        <v>3324</v>
      </c>
      <c r="E342" s="33" t="s">
        <v>4061</v>
      </c>
      <c r="F342" s="33" t="s">
        <v>3333</v>
      </c>
      <c r="G342" s="545" t="s">
        <v>4062</v>
      </c>
      <c r="H342" s="33" t="s">
        <v>4063</v>
      </c>
      <c r="I342" s="33" t="s">
        <v>3329</v>
      </c>
      <c r="J342" s="40" t="s">
        <v>4064</v>
      </c>
    </row>
    <row r="343" s="12" customFormat="1" ht="24" spans="1:10">
      <c r="A343" s="34"/>
      <c r="B343" s="35"/>
      <c r="C343" s="33" t="s">
        <v>3323</v>
      </c>
      <c r="D343" s="33" t="s">
        <v>3366</v>
      </c>
      <c r="E343" s="33" t="s">
        <v>4065</v>
      </c>
      <c r="F343" s="33" t="s">
        <v>3346</v>
      </c>
      <c r="G343" s="545" t="s">
        <v>4002</v>
      </c>
      <c r="H343" s="33" t="s">
        <v>3348</v>
      </c>
      <c r="I343" s="33" t="s">
        <v>3329</v>
      </c>
      <c r="J343" s="40" t="s">
        <v>4065</v>
      </c>
    </row>
    <row r="344" s="12" customFormat="1" ht="12" spans="1:10">
      <c r="A344" s="34"/>
      <c r="B344" s="35"/>
      <c r="C344" s="33" t="s">
        <v>3323</v>
      </c>
      <c r="D344" s="33" t="s">
        <v>3369</v>
      </c>
      <c r="E344" s="33" t="s">
        <v>3560</v>
      </c>
      <c r="F344" s="33" t="s">
        <v>3333</v>
      </c>
      <c r="G344" s="545" t="s">
        <v>3371</v>
      </c>
      <c r="H344" s="33" t="s">
        <v>3372</v>
      </c>
      <c r="I344" s="33" t="s">
        <v>3329</v>
      </c>
      <c r="J344" s="40" t="s">
        <v>3560</v>
      </c>
    </row>
    <row r="345" s="12" customFormat="1" ht="12" spans="1:10">
      <c r="A345" s="34"/>
      <c r="B345" s="35"/>
      <c r="C345" s="33" t="s">
        <v>3323</v>
      </c>
      <c r="D345" s="33" t="s">
        <v>3373</v>
      </c>
      <c r="E345" s="33" t="s">
        <v>3374</v>
      </c>
      <c r="F345" s="33" t="s">
        <v>3326</v>
      </c>
      <c r="G345" s="545" t="s">
        <v>4066</v>
      </c>
      <c r="H345" s="33" t="s">
        <v>3394</v>
      </c>
      <c r="I345" s="33" t="s">
        <v>3329</v>
      </c>
      <c r="J345" s="40" t="s">
        <v>4067</v>
      </c>
    </row>
    <row r="346" s="12" customFormat="1" ht="24" spans="1:10">
      <c r="A346" s="34"/>
      <c r="B346" s="35"/>
      <c r="C346" s="33" t="s">
        <v>3330</v>
      </c>
      <c r="D346" s="33" t="s">
        <v>3331</v>
      </c>
      <c r="E346" s="33" t="s">
        <v>4068</v>
      </c>
      <c r="F346" s="33" t="s">
        <v>3333</v>
      </c>
      <c r="G346" s="545" t="s">
        <v>4069</v>
      </c>
      <c r="H346" s="33" t="s">
        <v>3335</v>
      </c>
      <c r="I346" s="33" t="s">
        <v>3336</v>
      </c>
      <c r="J346" s="40" t="s">
        <v>4070</v>
      </c>
    </row>
    <row r="347" s="12" customFormat="1" ht="24" spans="1:10">
      <c r="A347" s="34"/>
      <c r="B347" s="35"/>
      <c r="C347" s="33" t="s">
        <v>3330</v>
      </c>
      <c r="D347" s="33" t="s">
        <v>3340</v>
      </c>
      <c r="E347" s="545" t="s">
        <v>4071</v>
      </c>
      <c r="F347" s="33" t="s">
        <v>3333</v>
      </c>
      <c r="G347" s="545" t="s">
        <v>3516</v>
      </c>
      <c r="H347" s="33" t="s">
        <v>3335</v>
      </c>
      <c r="I347" s="33" t="s">
        <v>3336</v>
      </c>
      <c r="J347" s="40" t="s">
        <v>4072</v>
      </c>
    </row>
    <row r="348" s="12" customFormat="1" ht="12" spans="1:10">
      <c r="A348" s="36"/>
      <c r="B348" s="37"/>
      <c r="C348" s="33" t="s">
        <v>3343</v>
      </c>
      <c r="D348" s="33" t="s">
        <v>3344</v>
      </c>
      <c r="E348" s="33" t="s">
        <v>4057</v>
      </c>
      <c r="F348" s="33" t="s">
        <v>3346</v>
      </c>
      <c r="G348" s="545" t="s">
        <v>3347</v>
      </c>
      <c r="H348" s="33" t="s">
        <v>3348</v>
      </c>
      <c r="I348" s="33" t="s">
        <v>3329</v>
      </c>
      <c r="J348" s="40" t="s">
        <v>4073</v>
      </c>
    </row>
    <row r="349" s="8" customFormat="1" spans="1:10">
      <c r="A349" s="38" t="s">
        <v>4074</v>
      </c>
      <c r="B349" s="39"/>
      <c r="C349" s="28"/>
      <c r="D349" s="28"/>
      <c r="E349" s="28"/>
      <c r="F349" s="28"/>
      <c r="G349" s="28"/>
      <c r="H349" s="28"/>
      <c r="I349" s="28"/>
      <c r="J349" s="39"/>
    </row>
    <row r="350" s="12" customFormat="1" ht="12" spans="1:10">
      <c r="A350" s="31" t="s">
        <v>4075</v>
      </c>
      <c r="B350" s="32" t="s">
        <v>4076</v>
      </c>
      <c r="C350" s="33" t="s">
        <v>3323</v>
      </c>
      <c r="D350" s="33" t="s">
        <v>3324</v>
      </c>
      <c r="E350" s="33" t="s">
        <v>4077</v>
      </c>
      <c r="F350" s="33" t="s">
        <v>3333</v>
      </c>
      <c r="G350" s="545" t="s">
        <v>3353</v>
      </c>
      <c r="H350" s="33" t="s">
        <v>4078</v>
      </c>
      <c r="I350" s="33" t="s">
        <v>3329</v>
      </c>
      <c r="J350" s="40" t="s">
        <v>4079</v>
      </c>
    </row>
    <row r="351" s="12" customFormat="1" ht="12" spans="1:10">
      <c r="A351" s="34"/>
      <c r="B351" s="35"/>
      <c r="C351" s="33" t="s">
        <v>3323</v>
      </c>
      <c r="D351" s="33" t="s">
        <v>3324</v>
      </c>
      <c r="E351" s="33" t="s">
        <v>4080</v>
      </c>
      <c r="F351" s="33" t="s">
        <v>3333</v>
      </c>
      <c r="G351" s="545" t="s">
        <v>4081</v>
      </c>
      <c r="H351" s="33" t="s">
        <v>3328</v>
      </c>
      <c r="I351" s="33" t="s">
        <v>3329</v>
      </c>
      <c r="J351" s="40" t="s">
        <v>4082</v>
      </c>
    </row>
    <row r="352" s="12" customFormat="1" ht="12" spans="1:10">
      <c r="A352" s="34"/>
      <c r="B352" s="35"/>
      <c r="C352" s="33" t="s">
        <v>3323</v>
      </c>
      <c r="D352" s="33" t="s">
        <v>3324</v>
      </c>
      <c r="E352" s="33" t="s">
        <v>4083</v>
      </c>
      <c r="F352" s="33" t="s">
        <v>3333</v>
      </c>
      <c r="G352" s="545" t="s">
        <v>4084</v>
      </c>
      <c r="H352" s="33" t="s">
        <v>3328</v>
      </c>
      <c r="I352" s="33" t="s">
        <v>3329</v>
      </c>
      <c r="J352" s="40" t="s">
        <v>4085</v>
      </c>
    </row>
    <row r="353" s="12" customFormat="1" ht="12" spans="1:10">
      <c r="A353" s="34"/>
      <c r="B353" s="35"/>
      <c r="C353" s="33" t="s">
        <v>3323</v>
      </c>
      <c r="D353" s="33" t="s">
        <v>3324</v>
      </c>
      <c r="E353" s="33" t="s">
        <v>4086</v>
      </c>
      <c r="F353" s="33" t="s">
        <v>3333</v>
      </c>
      <c r="G353" s="545" t="s">
        <v>4087</v>
      </c>
      <c r="H353" s="33" t="s">
        <v>3328</v>
      </c>
      <c r="I353" s="33" t="s">
        <v>3329</v>
      </c>
      <c r="J353" s="40" t="s">
        <v>4088</v>
      </c>
    </row>
    <row r="354" s="12" customFormat="1" ht="24" spans="1:10">
      <c r="A354" s="34"/>
      <c r="B354" s="35"/>
      <c r="C354" s="33" t="s">
        <v>3323</v>
      </c>
      <c r="D354" s="33" t="s">
        <v>3366</v>
      </c>
      <c r="E354" s="33" t="s">
        <v>4089</v>
      </c>
      <c r="F354" s="33" t="s">
        <v>3333</v>
      </c>
      <c r="G354" s="545" t="s">
        <v>4090</v>
      </c>
      <c r="H354" s="33" t="s">
        <v>3348</v>
      </c>
      <c r="I354" s="33" t="s">
        <v>3329</v>
      </c>
      <c r="J354" s="40" t="s">
        <v>4091</v>
      </c>
    </row>
    <row r="355" s="12" customFormat="1" ht="12" spans="1:10">
      <c r="A355" s="34"/>
      <c r="B355" s="35"/>
      <c r="C355" s="33" t="s">
        <v>3323</v>
      </c>
      <c r="D355" s="33" t="s">
        <v>3366</v>
      </c>
      <c r="E355" s="33" t="s">
        <v>4092</v>
      </c>
      <c r="F355" s="33" t="s">
        <v>3333</v>
      </c>
      <c r="G355" s="545" t="s">
        <v>3661</v>
      </c>
      <c r="H355" s="33" t="s">
        <v>3348</v>
      </c>
      <c r="I355" s="33" t="s">
        <v>3329</v>
      </c>
      <c r="J355" s="40" t="s">
        <v>4093</v>
      </c>
    </row>
    <row r="356" s="12" customFormat="1" ht="24" spans="1:10">
      <c r="A356" s="34"/>
      <c r="B356" s="35"/>
      <c r="C356" s="33" t="s">
        <v>3323</v>
      </c>
      <c r="D356" s="33" t="s">
        <v>3366</v>
      </c>
      <c r="E356" s="33" t="s">
        <v>4094</v>
      </c>
      <c r="F356" s="33" t="s">
        <v>3333</v>
      </c>
      <c r="G356" s="545" t="s">
        <v>4095</v>
      </c>
      <c r="H356" s="33" t="s">
        <v>3348</v>
      </c>
      <c r="I356" s="33" t="s">
        <v>3329</v>
      </c>
      <c r="J356" s="40" t="s">
        <v>4096</v>
      </c>
    </row>
    <row r="357" s="12" customFormat="1" ht="12" spans="1:10">
      <c r="A357" s="34"/>
      <c r="B357" s="35"/>
      <c r="C357" s="33" t="s">
        <v>3323</v>
      </c>
      <c r="D357" s="33" t="s">
        <v>3366</v>
      </c>
      <c r="E357" s="33" t="s">
        <v>4097</v>
      </c>
      <c r="F357" s="33" t="s">
        <v>3333</v>
      </c>
      <c r="G357" s="545" t="s">
        <v>3347</v>
      </c>
      <c r="H357" s="33" t="s">
        <v>3348</v>
      </c>
      <c r="I357" s="33" t="s">
        <v>3329</v>
      </c>
      <c r="J357" s="40" t="s">
        <v>4098</v>
      </c>
    </row>
    <row r="358" s="12" customFormat="1" ht="24" spans="1:10">
      <c r="A358" s="34"/>
      <c r="B358" s="35"/>
      <c r="C358" s="33" t="s">
        <v>3323</v>
      </c>
      <c r="D358" s="33" t="s">
        <v>3366</v>
      </c>
      <c r="E358" s="33" t="s">
        <v>4099</v>
      </c>
      <c r="F358" s="33" t="s">
        <v>3333</v>
      </c>
      <c r="G358" s="545" t="s">
        <v>3347</v>
      </c>
      <c r="H358" s="33" t="s">
        <v>3348</v>
      </c>
      <c r="I358" s="33" t="s">
        <v>3329</v>
      </c>
      <c r="J358" s="40" t="s">
        <v>4100</v>
      </c>
    </row>
    <row r="359" s="12" customFormat="1" ht="12" spans="1:10">
      <c r="A359" s="34"/>
      <c r="B359" s="35"/>
      <c r="C359" s="33" t="s">
        <v>3323</v>
      </c>
      <c r="D359" s="33" t="s">
        <v>3366</v>
      </c>
      <c r="E359" s="33" t="s">
        <v>4101</v>
      </c>
      <c r="F359" s="33" t="s">
        <v>3333</v>
      </c>
      <c r="G359" s="545" t="s">
        <v>4090</v>
      </c>
      <c r="H359" s="33" t="s">
        <v>3348</v>
      </c>
      <c r="I359" s="33" t="s">
        <v>3329</v>
      </c>
      <c r="J359" s="40" t="s">
        <v>4102</v>
      </c>
    </row>
    <row r="360" s="12" customFormat="1" ht="24" spans="1:10">
      <c r="A360" s="34"/>
      <c r="B360" s="35"/>
      <c r="C360" s="33" t="s">
        <v>3323</v>
      </c>
      <c r="D360" s="33" t="s">
        <v>3366</v>
      </c>
      <c r="E360" s="33" t="s">
        <v>4103</v>
      </c>
      <c r="F360" s="33" t="s">
        <v>3333</v>
      </c>
      <c r="G360" s="545" t="s">
        <v>3661</v>
      </c>
      <c r="H360" s="33" t="s">
        <v>3348</v>
      </c>
      <c r="I360" s="33" t="s">
        <v>3329</v>
      </c>
      <c r="J360" s="40" t="s">
        <v>4104</v>
      </c>
    </row>
    <row r="361" s="12" customFormat="1" ht="12" spans="1:10">
      <c r="A361" s="34"/>
      <c r="B361" s="35"/>
      <c r="C361" s="33" t="s">
        <v>3323</v>
      </c>
      <c r="D361" s="33" t="s">
        <v>3366</v>
      </c>
      <c r="E361" s="33" t="s">
        <v>4105</v>
      </c>
      <c r="F361" s="33" t="s">
        <v>3333</v>
      </c>
      <c r="G361" s="545" t="s">
        <v>3426</v>
      </c>
      <c r="H361" s="33" t="s">
        <v>3348</v>
      </c>
      <c r="I361" s="33" t="s">
        <v>3329</v>
      </c>
      <c r="J361" s="40" t="s">
        <v>4106</v>
      </c>
    </row>
    <row r="362" s="12" customFormat="1" ht="12" spans="1:10">
      <c r="A362" s="34"/>
      <c r="B362" s="35"/>
      <c r="C362" s="33" t="s">
        <v>3323</v>
      </c>
      <c r="D362" s="33" t="s">
        <v>3366</v>
      </c>
      <c r="E362" s="33" t="s">
        <v>4107</v>
      </c>
      <c r="F362" s="33" t="s">
        <v>3333</v>
      </c>
      <c r="G362" s="545" t="s">
        <v>3347</v>
      </c>
      <c r="H362" s="33" t="s">
        <v>3348</v>
      </c>
      <c r="I362" s="33" t="s">
        <v>3329</v>
      </c>
      <c r="J362" s="40" t="s">
        <v>4108</v>
      </c>
    </row>
    <row r="363" s="12" customFormat="1" ht="36" spans="1:10">
      <c r="A363" s="34"/>
      <c r="B363" s="35"/>
      <c r="C363" s="33" t="s">
        <v>3323</v>
      </c>
      <c r="D363" s="33" t="s">
        <v>3366</v>
      </c>
      <c r="E363" s="33" t="s">
        <v>4109</v>
      </c>
      <c r="F363" s="33" t="s">
        <v>3333</v>
      </c>
      <c r="G363" s="545" t="s">
        <v>3368</v>
      </c>
      <c r="H363" s="33" t="s">
        <v>3348</v>
      </c>
      <c r="I363" s="33" t="s">
        <v>3329</v>
      </c>
      <c r="J363" s="40" t="s">
        <v>4110</v>
      </c>
    </row>
    <row r="364" s="12" customFormat="1" ht="24" spans="1:10">
      <c r="A364" s="34"/>
      <c r="B364" s="35"/>
      <c r="C364" s="33" t="s">
        <v>3323</v>
      </c>
      <c r="D364" s="33" t="s">
        <v>3366</v>
      </c>
      <c r="E364" s="33" t="s">
        <v>4111</v>
      </c>
      <c r="F364" s="33" t="s">
        <v>3333</v>
      </c>
      <c r="G364" s="545" t="s">
        <v>3347</v>
      </c>
      <c r="H364" s="33" t="s">
        <v>3348</v>
      </c>
      <c r="I364" s="33" t="s">
        <v>3329</v>
      </c>
      <c r="J364" s="40" t="s">
        <v>4112</v>
      </c>
    </row>
    <row r="365" s="12" customFormat="1" ht="24" spans="1:10">
      <c r="A365" s="34"/>
      <c r="B365" s="35"/>
      <c r="C365" s="33" t="s">
        <v>3323</v>
      </c>
      <c r="D365" s="33" t="s">
        <v>3366</v>
      </c>
      <c r="E365" s="33" t="s">
        <v>4113</v>
      </c>
      <c r="F365" s="33" t="s">
        <v>3333</v>
      </c>
      <c r="G365" s="545" t="s">
        <v>4114</v>
      </c>
      <c r="H365" s="33" t="s">
        <v>3348</v>
      </c>
      <c r="I365" s="33" t="s">
        <v>3329</v>
      </c>
      <c r="J365" s="40" t="s">
        <v>4115</v>
      </c>
    </row>
    <row r="366" s="12" customFormat="1" ht="24" spans="1:10">
      <c r="A366" s="34"/>
      <c r="B366" s="35"/>
      <c r="C366" s="33" t="s">
        <v>3323</v>
      </c>
      <c r="D366" s="33" t="s">
        <v>3366</v>
      </c>
      <c r="E366" s="33" t="s">
        <v>4116</v>
      </c>
      <c r="F366" s="33" t="s">
        <v>3333</v>
      </c>
      <c r="G366" s="545" t="s">
        <v>4117</v>
      </c>
      <c r="H366" s="33" t="s">
        <v>3348</v>
      </c>
      <c r="I366" s="33" t="s">
        <v>3329</v>
      </c>
      <c r="J366" s="40" t="s">
        <v>4118</v>
      </c>
    </row>
    <row r="367" s="12" customFormat="1" ht="12" spans="1:10">
      <c r="A367" s="34"/>
      <c r="B367" s="35"/>
      <c r="C367" s="33" t="s">
        <v>3323</v>
      </c>
      <c r="D367" s="33" t="s">
        <v>3366</v>
      </c>
      <c r="E367" s="33" t="s">
        <v>4119</v>
      </c>
      <c r="F367" s="33" t="s">
        <v>3333</v>
      </c>
      <c r="G367" s="545" t="s">
        <v>3661</v>
      </c>
      <c r="H367" s="33" t="s">
        <v>3348</v>
      </c>
      <c r="I367" s="33" t="s">
        <v>3329</v>
      </c>
      <c r="J367" s="40" t="s">
        <v>4120</v>
      </c>
    </row>
    <row r="368" s="12" customFormat="1" ht="12" spans="1:10">
      <c r="A368" s="34"/>
      <c r="B368" s="35"/>
      <c r="C368" s="33" t="s">
        <v>3323</v>
      </c>
      <c r="D368" s="33" t="s">
        <v>3366</v>
      </c>
      <c r="E368" s="33" t="s">
        <v>4121</v>
      </c>
      <c r="F368" s="33" t="s">
        <v>3333</v>
      </c>
      <c r="G368" s="545" t="s">
        <v>3505</v>
      </c>
      <c r="H368" s="33" t="s">
        <v>3348</v>
      </c>
      <c r="I368" s="33" t="s">
        <v>3329</v>
      </c>
      <c r="J368" s="40" t="s">
        <v>4122</v>
      </c>
    </row>
    <row r="369" s="12" customFormat="1" ht="12" spans="1:10">
      <c r="A369" s="34"/>
      <c r="B369" s="35"/>
      <c r="C369" s="33" t="s">
        <v>3323</v>
      </c>
      <c r="D369" s="33" t="s">
        <v>3369</v>
      </c>
      <c r="E369" s="33" t="s">
        <v>4123</v>
      </c>
      <c r="F369" s="33" t="s">
        <v>3333</v>
      </c>
      <c r="G369" s="545" t="s">
        <v>3371</v>
      </c>
      <c r="H369" s="33" t="s">
        <v>3372</v>
      </c>
      <c r="I369" s="33" t="s">
        <v>3336</v>
      </c>
      <c r="J369" s="40" t="s">
        <v>4123</v>
      </c>
    </row>
    <row r="370" s="12" customFormat="1" ht="12" spans="1:10">
      <c r="A370" s="34"/>
      <c r="B370" s="35"/>
      <c r="C370" s="33" t="s">
        <v>3323</v>
      </c>
      <c r="D370" s="33" t="s">
        <v>3373</v>
      </c>
      <c r="E370" s="33" t="s">
        <v>3374</v>
      </c>
      <c r="F370" s="33" t="s">
        <v>3333</v>
      </c>
      <c r="G370" s="545" t="s">
        <v>4124</v>
      </c>
      <c r="H370" s="33" t="s">
        <v>3635</v>
      </c>
      <c r="I370" s="33" t="s">
        <v>3329</v>
      </c>
      <c r="J370" s="40" t="s">
        <v>4125</v>
      </c>
    </row>
    <row r="371" s="12" customFormat="1" ht="36" spans="1:10">
      <c r="A371" s="34"/>
      <c r="B371" s="35"/>
      <c r="C371" s="33" t="s">
        <v>3330</v>
      </c>
      <c r="D371" s="33" t="s">
        <v>3331</v>
      </c>
      <c r="E371" s="33" t="s">
        <v>4126</v>
      </c>
      <c r="F371" s="33" t="s">
        <v>3333</v>
      </c>
      <c r="G371" s="545" t="s">
        <v>4127</v>
      </c>
      <c r="H371" s="33" t="s">
        <v>3335</v>
      </c>
      <c r="I371" s="33" t="s">
        <v>3336</v>
      </c>
      <c r="J371" s="40" t="s">
        <v>4128</v>
      </c>
    </row>
    <row r="372" s="12" customFormat="1" ht="12" spans="1:10">
      <c r="A372" s="36"/>
      <c r="B372" s="37"/>
      <c r="C372" s="33" t="s">
        <v>3343</v>
      </c>
      <c r="D372" s="33" t="s">
        <v>3344</v>
      </c>
      <c r="E372" s="33" t="s">
        <v>4057</v>
      </c>
      <c r="F372" s="33" t="s">
        <v>3333</v>
      </c>
      <c r="G372" s="545" t="s">
        <v>3347</v>
      </c>
      <c r="H372" s="33" t="s">
        <v>3348</v>
      </c>
      <c r="I372" s="33" t="s">
        <v>3329</v>
      </c>
      <c r="J372" s="40" t="s">
        <v>4129</v>
      </c>
    </row>
    <row r="373" s="12" customFormat="1" ht="36" spans="1:10">
      <c r="A373" s="31" t="s">
        <v>4130</v>
      </c>
      <c r="B373" s="32" t="s">
        <v>4131</v>
      </c>
      <c r="C373" s="28" t="s">
        <v>3323</v>
      </c>
      <c r="D373" s="28" t="s">
        <v>3324</v>
      </c>
      <c r="E373" s="28" t="s">
        <v>4132</v>
      </c>
      <c r="F373" s="28" t="s">
        <v>3333</v>
      </c>
      <c r="G373" s="28">
        <v>110</v>
      </c>
      <c r="H373" s="28" t="s">
        <v>3328</v>
      </c>
      <c r="I373" s="28" t="s">
        <v>3329</v>
      </c>
      <c r="J373" s="39" t="s">
        <v>4133</v>
      </c>
    </row>
    <row r="374" s="12" customFormat="1" ht="24" spans="1:10">
      <c r="A374" s="34"/>
      <c r="B374" s="35"/>
      <c r="C374" s="28" t="s">
        <v>3323</v>
      </c>
      <c r="D374" s="28" t="s">
        <v>3324</v>
      </c>
      <c r="E374" s="28" t="s">
        <v>4134</v>
      </c>
      <c r="F374" s="28" t="s">
        <v>3333</v>
      </c>
      <c r="G374" s="28">
        <v>4</v>
      </c>
      <c r="H374" s="28" t="s">
        <v>3420</v>
      </c>
      <c r="I374" s="28" t="s">
        <v>3329</v>
      </c>
      <c r="J374" s="39" t="s">
        <v>4135</v>
      </c>
    </row>
    <row r="375" s="12" customFormat="1" ht="36" spans="1:10">
      <c r="A375" s="34"/>
      <c r="B375" s="35"/>
      <c r="C375" s="28" t="s">
        <v>3323</v>
      </c>
      <c r="D375" s="28" t="s">
        <v>3324</v>
      </c>
      <c r="E375" s="28" t="s">
        <v>4136</v>
      </c>
      <c r="F375" s="28" t="s">
        <v>3333</v>
      </c>
      <c r="G375" s="28">
        <v>2</v>
      </c>
      <c r="H375" s="28" t="s">
        <v>3420</v>
      </c>
      <c r="I375" s="28" t="s">
        <v>3329</v>
      </c>
      <c r="J375" s="39" t="s">
        <v>4137</v>
      </c>
    </row>
    <row r="376" s="12" customFormat="1" ht="24" spans="1:10">
      <c r="A376" s="34"/>
      <c r="B376" s="35"/>
      <c r="C376" s="28" t="s">
        <v>3323</v>
      </c>
      <c r="D376" s="28" t="s">
        <v>3324</v>
      </c>
      <c r="E376" s="28" t="s">
        <v>4138</v>
      </c>
      <c r="F376" s="28" t="s">
        <v>3333</v>
      </c>
      <c r="G376" s="28">
        <v>110</v>
      </c>
      <c r="H376" s="28" t="s">
        <v>3328</v>
      </c>
      <c r="I376" s="28" t="s">
        <v>3329</v>
      </c>
      <c r="J376" s="39" t="s">
        <v>4139</v>
      </c>
    </row>
    <row r="377" s="12" customFormat="1" ht="48" spans="1:10">
      <c r="A377" s="34"/>
      <c r="B377" s="35"/>
      <c r="C377" s="28" t="s">
        <v>3323</v>
      </c>
      <c r="D377" s="28" t="s">
        <v>3324</v>
      </c>
      <c r="E377" s="28" t="s">
        <v>4140</v>
      </c>
      <c r="F377" s="28" t="s">
        <v>3333</v>
      </c>
      <c r="G377" s="28">
        <v>1</v>
      </c>
      <c r="H377" s="28" t="s">
        <v>3549</v>
      </c>
      <c r="I377" s="28" t="s">
        <v>3329</v>
      </c>
      <c r="J377" s="39" t="s">
        <v>4141</v>
      </c>
    </row>
    <row r="378" s="12" customFormat="1" ht="12" spans="1:10">
      <c r="A378" s="34"/>
      <c r="B378" s="35"/>
      <c r="C378" s="28" t="s">
        <v>3323</v>
      </c>
      <c r="D378" s="28" t="s">
        <v>3366</v>
      </c>
      <c r="E378" s="28" t="s">
        <v>4142</v>
      </c>
      <c r="F378" s="28" t="s">
        <v>3333</v>
      </c>
      <c r="G378" s="28">
        <v>100</v>
      </c>
      <c r="H378" s="28" t="s">
        <v>3348</v>
      </c>
      <c r="I378" s="28" t="s">
        <v>3329</v>
      </c>
      <c r="J378" s="39" t="s">
        <v>4143</v>
      </c>
    </row>
    <row r="379" s="12" customFormat="1" ht="12" spans="1:10">
      <c r="A379" s="34"/>
      <c r="B379" s="35"/>
      <c r="C379" s="28" t="s">
        <v>3323</v>
      </c>
      <c r="D379" s="28" t="s">
        <v>3369</v>
      </c>
      <c r="E379" s="28" t="s">
        <v>3371</v>
      </c>
      <c r="F379" s="28" t="s">
        <v>3333</v>
      </c>
      <c r="G379" s="28" t="s">
        <v>4144</v>
      </c>
      <c r="H379" s="28" t="s">
        <v>3372</v>
      </c>
      <c r="I379" s="28" t="s">
        <v>3336</v>
      </c>
      <c r="J379" s="39" t="s">
        <v>4145</v>
      </c>
    </row>
    <row r="380" s="12" customFormat="1" ht="120" spans="1:10">
      <c r="A380" s="34"/>
      <c r="B380" s="35"/>
      <c r="C380" s="28" t="s">
        <v>3323</v>
      </c>
      <c r="D380" s="28" t="s">
        <v>3373</v>
      </c>
      <c r="E380" s="28" t="s">
        <v>3374</v>
      </c>
      <c r="F380" s="28" t="s">
        <v>3333</v>
      </c>
      <c r="G380" s="28" t="s">
        <v>4146</v>
      </c>
      <c r="H380" s="28" t="s">
        <v>3635</v>
      </c>
      <c r="I380" s="28" t="s">
        <v>3329</v>
      </c>
      <c r="J380" s="39" t="s">
        <v>4147</v>
      </c>
    </row>
    <row r="381" s="12" customFormat="1" ht="24" spans="1:10">
      <c r="A381" s="34"/>
      <c r="B381" s="35"/>
      <c r="C381" s="28" t="s">
        <v>3330</v>
      </c>
      <c r="D381" s="28" t="s">
        <v>3331</v>
      </c>
      <c r="E381" s="28" t="s">
        <v>4148</v>
      </c>
      <c r="F381" s="28" t="s">
        <v>3333</v>
      </c>
      <c r="G381" s="28" t="s">
        <v>4127</v>
      </c>
      <c r="H381" s="28" t="s">
        <v>3335</v>
      </c>
      <c r="I381" s="28" t="s">
        <v>3336</v>
      </c>
      <c r="J381" s="39" t="s">
        <v>4149</v>
      </c>
    </row>
    <row r="382" s="12" customFormat="1" ht="24" spans="1:10">
      <c r="A382" s="34"/>
      <c r="B382" s="35"/>
      <c r="C382" s="28" t="s">
        <v>3330</v>
      </c>
      <c r="D382" s="28" t="s">
        <v>3340</v>
      </c>
      <c r="E382" s="28" t="s">
        <v>4150</v>
      </c>
      <c r="F382" s="28" t="s">
        <v>3333</v>
      </c>
      <c r="G382" s="28" t="s">
        <v>4151</v>
      </c>
      <c r="H382" s="28" t="s">
        <v>3335</v>
      </c>
      <c r="I382" s="28" t="s">
        <v>3336</v>
      </c>
      <c r="J382" s="39" t="s">
        <v>4152</v>
      </c>
    </row>
    <row r="383" s="12" customFormat="1" ht="12" spans="1:10">
      <c r="A383" s="36"/>
      <c r="B383" s="37"/>
      <c r="C383" s="28" t="s">
        <v>3343</v>
      </c>
      <c r="D383" s="28" t="s">
        <v>3344</v>
      </c>
      <c r="E383" s="28" t="s">
        <v>4153</v>
      </c>
      <c r="F383" s="28" t="s">
        <v>3346</v>
      </c>
      <c r="G383" s="28">
        <v>90</v>
      </c>
      <c r="H383" s="28" t="s">
        <v>3348</v>
      </c>
      <c r="I383" s="28" t="s">
        <v>3329</v>
      </c>
      <c r="J383" s="39" t="s">
        <v>4129</v>
      </c>
    </row>
    <row r="384" s="12" customFormat="1" ht="24" spans="1:10">
      <c r="A384" s="31" t="s">
        <v>4154</v>
      </c>
      <c r="B384" s="32" t="s">
        <v>4155</v>
      </c>
      <c r="C384" s="33" t="s">
        <v>3323</v>
      </c>
      <c r="D384" s="33" t="s">
        <v>3324</v>
      </c>
      <c r="E384" s="33" t="s">
        <v>4156</v>
      </c>
      <c r="F384" s="33" t="s">
        <v>3326</v>
      </c>
      <c r="G384" s="545" t="s">
        <v>3545</v>
      </c>
      <c r="H384" s="33" t="s">
        <v>3328</v>
      </c>
      <c r="I384" s="33" t="s">
        <v>3329</v>
      </c>
      <c r="J384" s="40" t="s">
        <v>4157</v>
      </c>
    </row>
    <row r="385" s="12" customFormat="1" ht="12" spans="1:10">
      <c r="A385" s="34"/>
      <c r="B385" s="35"/>
      <c r="C385" s="33" t="s">
        <v>3323</v>
      </c>
      <c r="D385" s="33" t="s">
        <v>3324</v>
      </c>
      <c r="E385" s="33" t="s">
        <v>4158</v>
      </c>
      <c r="F385" s="33" t="s">
        <v>3326</v>
      </c>
      <c r="G385" s="545" t="s">
        <v>4159</v>
      </c>
      <c r="H385" s="33" t="s">
        <v>3328</v>
      </c>
      <c r="I385" s="33" t="s">
        <v>3329</v>
      </c>
      <c r="J385" s="40" t="s">
        <v>4160</v>
      </c>
    </row>
    <row r="386" s="12" customFormat="1" ht="24" spans="1:10">
      <c r="A386" s="34"/>
      <c r="B386" s="35"/>
      <c r="C386" s="33" t="s">
        <v>3323</v>
      </c>
      <c r="D386" s="33" t="s">
        <v>3324</v>
      </c>
      <c r="E386" s="33" t="s">
        <v>4161</v>
      </c>
      <c r="F386" s="33" t="s">
        <v>3326</v>
      </c>
      <c r="G386" s="545" t="s">
        <v>4162</v>
      </c>
      <c r="H386" s="33" t="s">
        <v>3328</v>
      </c>
      <c r="I386" s="33" t="s">
        <v>3329</v>
      </c>
      <c r="J386" s="40" t="s">
        <v>4163</v>
      </c>
    </row>
    <row r="387" s="12" customFormat="1" ht="24" spans="1:10">
      <c r="A387" s="34"/>
      <c r="B387" s="35"/>
      <c r="C387" s="33" t="s">
        <v>3323</v>
      </c>
      <c r="D387" s="33" t="s">
        <v>3324</v>
      </c>
      <c r="E387" s="33" t="s">
        <v>4164</v>
      </c>
      <c r="F387" s="33" t="s">
        <v>3326</v>
      </c>
      <c r="G387" s="545" t="s">
        <v>4165</v>
      </c>
      <c r="H387" s="33" t="s">
        <v>3828</v>
      </c>
      <c r="I387" s="33" t="s">
        <v>3329</v>
      </c>
      <c r="J387" s="40" t="s">
        <v>4166</v>
      </c>
    </row>
    <row r="388" s="12" customFormat="1" ht="12" spans="1:10">
      <c r="A388" s="34"/>
      <c r="B388" s="35"/>
      <c r="C388" s="33" t="s">
        <v>3323</v>
      </c>
      <c r="D388" s="33" t="s">
        <v>3324</v>
      </c>
      <c r="E388" s="33">
        <v>1901</v>
      </c>
      <c r="F388" s="33" t="s">
        <v>3326</v>
      </c>
      <c r="G388" s="545" t="s">
        <v>4167</v>
      </c>
      <c r="H388" s="33" t="s">
        <v>3328</v>
      </c>
      <c r="I388" s="33" t="s">
        <v>3329</v>
      </c>
      <c r="J388" s="40" t="s">
        <v>4168</v>
      </c>
    </row>
    <row r="389" s="12" customFormat="1" ht="12" spans="1:10">
      <c r="A389" s="34"/>
      <c r="B389" s="35"/>
      <c r="C389" s="33" t="s">
        <v>3323</v>
      </c>
      <c r="D389" s="33" t="s">
        <v>3324</v>
      </c>
      <c r="E389" s="33" t="s">
        <v>4169</v>
      </c>
      <c r="F389" s="33" t="s">
        <v>3326</v>
      </c>
      <c r="G389" s="545" t="s">
        <v>4170</v>
      </c>
      <c r="H389" s="33" t="s">
        <v>3328</v>
      </c>
      <c r="I389" s="33" t="s">
        <v>3329</v>
      </c>
      <c r="J389" s="40" t="s">
        <v>4171</v>
      </c>
    </row>
    <row r="390" s="12" customFormat="1" ht="12" spans="1:10">
      <c r="A390" s="34"/>
      <c r="B390" s="35"/>
      <c r="C390" s="33" t="s">
        <v>3323</v>
      </c>
      <c r="D390" s="33" t="s">
        <v>3324</v>
      </c>
      <c r="E390" s="33" t="s">
        <v>4172</v>
      </c>
      <c r="F390" s="33" t="s">
        <v>3326</v>
      </c>
      <c r="G390" s="545" t="s">
        <v>4173</v>
      </c>
      <c r="H390" s="33" t="s">
        <v>3328</v>
      </c>
      <c r="I390" s="33" t="s">
        <v>3329</v>
      </c>
      <c r="J390" s="40" t="s">
        <v>4174</v>
      </c>
    </row>
    <row r="391" s="12" customFormat="1" ht="12" spans="1:10">
      <c r="A391" s="34"/>
      <c r="B391" s="35"/>
      <c r="C391" s="33" t="s">
        <v>3323</v>
      </c>
      <c r="D391" s="33" t="s">
        <v>3324</v>
      </c>
      <c r="E391" s="33" t="s">
        <v>4175</v>
      </c>
      <c r="F391" s="33" t="s">
        <v>3326</v>
      </c>
      <c r="G391" s="545" t="s">
        <v>3712</v>
      </c>
      <c r="H391" s="33" t="s">
        <v>3328</v>
      </c>
      <c r="I391" s="33" t="s">
        <v>3329</v>
      </c>
      <c r="J391" s="40" t="s">
        <v>4176</v>
      </c>
    </row>
    <row r="392" s="12" customFormat="1" ht="12" spans="1:10">
      <c r="A392" s="34"/>
      <c r="B392" s="35"/>
      <c r="C392" s="33" t="s">
        <v>3323</v>
      </c>
      <c r="D392" s="33" t="s">
        <v>3324</v>
      </c>
      <c r="E392" s="33" t="s">
        <v>4177</v>
      </c>
      <c r="F392" s="33" t="s">
        <v>3326</v>
      </c>
      <c r="G392" s="545" t="s">
        <v>4177</v>
      </c>
      <c r="H392" s="33" t="s">
        <v>3828</v>
      </c>
      <c r="I392" s="33" t="s">
        <v>3329</v>
      </c>
      <c r="J392" s="40" t="s">
        <v>4178</v>
      </c>
    </row>
    <row r="393" s="12" customFormat="1" ht="12" spans="1:10">
      <c r="A393" s="34"/>
      <c r="B393" s="35"/>
      <c r="C393" s="33" t="s">
        <v>3323</v>
      </c>
      <c r="D393" s="33" t="s">
        <v>3366</v>
      </c>
      <c r="E393" s="33" t="s">
        <v>4179</v>
      </c>
      <c r="F393" s="33" t="s">
        <v>3333</v>
      </c>
      <c r="G393" s="545" t="s">
        <v>3368</v>
      </c>
      <c r="H393" s="33" t="s">
        <v>3348</v>
      </c>
      <c r="I393" s="33" t="s">
        <v>3329</v>
      </c>
      <c r="J393" s="40" t="s">
        <v>4180</v>
      </c>
    </row>
    <row r="394" s="12" customFormat="1" ht="12" spans="1:10">
      <c r="A394" s="34"/>
      <c r="B394" s="35"/>
      <c r="C394" s="33" t="s">
        <v>3323</v>
      </c>
      <c r="D394" s="33" t="s">
        <v>3369</v>
      </c>
      <c r="E394" s="33" t="s">
        <v>3560</v>
      </c>
      <c r="F394" s="33" t="s">
        <v>3326</v>
      </c>
      <c r="G394" s="545" t="s">
        <v>4181</v>
      </c>
      <c r="H394" s="33" t="s">
        <v>3372</v>
      </c>
      <c r="I394" s="33" t="s">
        <v>3329</v>
      </c>
      <c r="J394" s="40" t="s">
        <v>4182</v>
      </c>
    </row>
    <row r="395" s="12" customFormat="1" ht="12" spans="1:10">
      <c r="A395" s="34"/>
      <c r="B395" s="35"/>
      <c r="C395" s="33" t="s">
        <v>3323</v>
      </c>
      <c r="D395" s="33" t="s">
        <v>3373</v>
      </c>
      <c r="E395" s="33" t="s">
        <v>3374</v>
      </c>
      <c r="F395" s="33" t="s">
        <v>3333</v>
      </c>
      <c r="G395" s="545" t="s">
        <v>4183</v>
      </c>
      <c r="H395" s="33" t="s">
        <v>3635</v>
      </c>
      <c r="I395" s="33" t="s">
        <v>3329</v>
      </c>
      <c r="J395" s="40" t="s">
        <v>4184</v>
      </c>
    </row>
    <row r="396" s="12" customFormat="1" ht="36" spans="1:10">
      <c r="A396" s="34"/>
      <c r="B396" s="35"/>
      <c r="C396" s="33" t="s">
        <v>3330</v>
      </c>
      <c r="D396" s="33" t="s">
        <v>3395</v>
      </c>
      <c r="E396" s="33" t="s">
        <v>4185</v>
      </c>
      <c r="F396" s="33" t="s">
        <v>3333</v>
      </c>
      <c r="G396" s="545" t="s">
        <v>4186</v>
      </c>
      <c r="H396" s="33" t="s">
        <v>3335</v>
      </c>
      <c r="I396" s="33" t="s">
        <v>3336</v>
      </c>
      <c r="J396" s="40" t="s">
        <v>4187</v>
      </c>
    </row>
    <row r="397" s="12" customFormat="1" ht="24" spans="1:10">
      <c r="A397" s="34"/>
      <c r="B397" s="35"/>
      <c r="C397" s="33" t="s">
        <v>3330</v>
      </c>
      <c r="D397" s="33" t="s">
        <v>3331</v>
      </c>
      <c r="E397" s="33" t="s">
        <v>4188</v>
      </c>
      <c r="F397" s="33" t="s">
        <v>3333</v>
      </c>
      <c r="G397" s="545" t="s">
        <v>3368</v>
      </c>
      <c r="H397" s="33" t="s">
        <v>3348</v>
      </c>
      <c r="I397" s="33" t="s">
        <v>3336</v>
      </c>
      <c r="J397" s="40" t="s">
        <v>4189</v>
      </c>
    </row>
    <row r="398" s="12" customFormat="1" ht="24" spans="1:10">
      <c r="A398" s="34"/>
      <c r="B398" s="35"/>
      <c r="C398" s="33" t="s">
        <v>3330</v>
      </c>
      <c r="D398" s="33" t="s">
        <v>3340</v>
      </c>
      <c r="E398" s="33" t="s">
        <v>4190</v>
      </c>
      <c r="F398" s="33" t="s">
        <v>3333</v>
      </c>
      <c r="G398" s="545" t="s">
        <v>4191</v>
      </c>
      <c r="H398" s="33" t="s">
        <v>3335</v>
      </c>
      <c r="I398" s="33" t="s">
        <v>3336</v>
      </c>
      <c r="J398" s="40" t="s">
        <v>4191</v>
      </c>
    </row>
    <row r="399" s="12" customFormat="1" ht="12" spans="1:10">
      <c r="A399" s="36"/>
      <c r="B399" s="37"/>
      <c r="C399" s="33" t="s">
        <v>3343</v>
      </c>
      <c r="D399" s="33" t="s">
        <v>3344</v>
      </c>
      <c r="E399" s="33" t="s">
        <v>4192</v>
      </c>
      <c r="F399" s="33" t="s">
        <v>3346</v>
      </c>
      <c r="G399" s="545" t="s">
        <v>3347</v>
      </c>
      <c r="H399" s="33" t="s">
        <v>3348</v>
      </c>
      <c r="I399" s="33" t="s">
        <v>3329</v>
      </c>
      <c r="J399" s="40" t="s">
        <v>3349</v>
      </c>
    </row>
    <row r="400" s="12" customFormat="1" ht="12" spans="1:10">
      <c r="A400" s="34" t="s">
        <v>4193</v>
      </c>
      <c r="B400" s="44" t="s">
        <v>4194</v>
      </c>
      <c r="C400" s="33" t="s">
        <v>3323</v>
      </c>
      <c r="D400" s="33" t="s">
        <v>3324</v>
      </c>
      <c r="E400" s="33" t="s">
        <v>4195</v>
      </c>
      <c r="F400" s="33" t="s">
        <v>3346</v>
      </c>
      <c r="G400" s="545" t="s">
        <v>4196</v>
      </c>
      <c r="H400" s="33" t="s">
        <v>4197</v>
      </c>
      <c r="I400" s="33" t="s">
        <v>3329</v>
      </c>
      <c r="J400" s="40" t="s">
        <v>4198</v>
      </c>
    </row>
    <row r="401" s="12" customFormat="1" ht="12" spans="1:10">
      <c r="A401" s="34"/>
      <c r="B401" s="44"/>
      <c r="C401" s="33" t="s">
        <v>3323</v>
      </c>
      <c r="D401" s="33" t="s">
        <v>3324</v>
      </c>
      <c r="E401" s="33" t="s">
        <v>4199</v>
      </c>
      <c r="F401" s="33" t="s">
        <v>3346</v>
      </c>
      <c r="G401" s="545" t="s">
        <v>4200</v>
      </c>
      <c r="H401" s="33" t="s">
        <v>4201</v>
      </c>
      <c r="I401" s="33" t="s">
        <v>3329</v>
      </c>
      <c r="J401" s="40" t="s">
        <v>4202</v>
      </c>
    </row>
    <row r="402" s="12" customFormat="1" ht="12" spans="1:10">
      <c r="A402" s="34"/>
      <c r="B402" s="44"/>
      <c r="C402" s="33" t="s">
        <v>3323</v>
      </c>
      <c r="D402" s="33" t="s">
        <v>3324</v>
      </c>
      <c r="E402" s="33" t="s">
        <v>4203</v>
      </c>
      <c r="F402" s="33" t="s">
        <v>3346</v>
      </c>
      <c r="G402" s="545" t="s">
        <v>4204</v>
      </c>
      <c r="H402" s="33" t="s">
        <v>3420</v>
      </c>
      <c r="I402" s="33" t="s">
        <v>3329</v>
      </c>
      <c r="J402" s="40" t="s">
        <v>4205</v>
      </c>
    </row>
    <row r="403" s="12" customFormat="1" ht="12" spans="1:10">
      <c r="A403" s="34"/>
      <c r="B403" s="44"/>
      <c r="C403" s="33" t="s">
        <v>3323</v>
      </c>
      <c r="D403" s="33" t="s">
        <v>3324</v>
      </c>
      <c r="E403" s="33" t="s">
        <v>4206</v>
      </c>
      <c r="F403" s="33" t="s">
        <v>3346</v>
      </c>
      <c r="G403" s="545" t="s">
        <v>4207</v>
      </c>
      <c r="H403" s="33" t="s">
        <v>4201</v>
      </c>
      <c r="I403" s="33" t="s">
        <v>3329</v>
      </c>
      <c r="J403" s="40" t="s">
        <v>4198</v>
      </c>
    </row>
    <row r="404" s="12" customFormat="1" ht="24" spans="1:10">
      <c r="A404" s="34"/>
      <c r="B404" s="44"/>
      <c r="C404" s="33" t="s">
        <v>3323</v>
      </c>
      <c r="D404" s="33" t="s">
        <v>3366</v>
      </c>
      <c r="E404" s="33" t="s">
        <v>4208</v>
      </c>
      <c r="F404" s="33" t="s">
        <v>3346</v>
      </c>
      <c r="G404" s="545" t="s">
        <v>4209</v>
      </c>
      <c r="H404" s="33" t="s">
        <v>3348</v>
      </c>
      <c r="I404" s="33" t="s">
        <v>3329</v>
      </c>
      <c r="J404" s="40" t="s">
        <v>4210</v>
      </c>
    </row>
    <row r="405" s="12" customFormat="1" ht="24" spans="1:10">
      <c r="A405" s="34"/>
      <c r="B405" s="44"/>
      <c r="C405" s="33" t="s">
        <v>3323</v>
      </c>
      <c r="D405" s="33" t="s">
        <v>3366</v>
      </c>
      <c r="E405" s="33" t="s">
        <v>4211</v>
      </c>
      <c r="F405" s="33" t="s">
        <v>3346</v>
      </c>
      <c r="G405" s="545" t="s">
        <v>4095</v>
      </c>
      <c r="H405" s="33" t="s">
        <v>3348</v>
      </c>
      <c r="I405" s="33" t="s">
        <v>3329</v>
      </c>
      <c r="J405" s="40" t="s">
        <v>4212</v>
      </c>
    </row>
    <row r="406" s="12" customFormat="1" ht="24" spans="1:10">
      <c r="A406" s="34"/>
      <c r="B406" s="44"/>
      <c r="C406" s="33" t="s">
        <v>3323</v>
      </c>
      <c r="D406" s="33" t="s">
        <v>3366</v>
      </c>
      <c r="E406" s="33" t="s">
        <v>4213</v>
      </c>
      <c r="F406" s="33" t="s">
        <v>3346</v>
      </c>
      <c r="G406" s="545" t="s">
        <v>4214</v>
      </c>
      <c r="H406" s="33" t="s">
        <v>3348</v>
      </c>
      <c r="I406" s="33" t="s">
        <v>3329</v>
      </c>
      <c r="J406" s="40" t="s">
        <v>4215</v>
      </c>
    </row>
    <row r="407" s="12" customFormat="1" ht="24" spans="1:10">
      <c r="A407" s="34"/>
      <c r="B407" s="44"/>
      <c r="C407" s="33" t="s">
        <v>3323</v>
      </c>
      <c r="D407" s="33" t="s">
        <v>3366</v>
      </c>
      <c r="E407" s="33" t="s">
        <v>4216</v>
      </c>
      <c r="F407" s="33" t="s">
        <v>3346</v>
      </c>
      <c r="G407" s="545" t="s">
        <v>3426</v>
      </c>
      <c r="H407" s="33" t="s">
        <v>3348</v>
      </c>
      <c r="I407" s="33" t="s">
        <v>3329</v>
      </c>
      <c r="J407" s="40" t="s">
        <v>4217</v>
      </c>
    </row>
    <row r="408" s="12" customFormat="1" ht="12" spans="1:10">
      <c r="A408" s="34"/>
      <c r="B408" s="44"/>
      <c r="C408" s="33" t="s">
        <v>3323</v>
      </c>
      <c r="D408" s="33" t="s">
        <v>3369</v>
      </c>
      <c r="E408" s="33" t="s">
        <v>3560</v>
      </c>
      <c r="F408" s="33" t="s">
        <v>3333</v>
      </c>
      <c r="G408" s="545" t="s">
        <v>3371</v>
      </c>
      <c r="H408" s="33" t="s">
        <v>3372</v>
      </c>
      <c r="I408" s="33" t="s">
        <v>3336</v>
      </c>
      <c r="J408" s="40" t="s">
        <v>4182</v>
      </c>
    </row>
    <row r="409" s="12" customFormat="1" ht="24" spans="1:10">
      <c r="A409" s="34"/>
      <c r="B409" s="44"/>
      <c r="C409" s="33" t="s">
        <v>3330</v>
      </c>
      <c r="D409" s="33" t="s">
        <v>3395</v>
      </c>
      <c r="E409" s="33" t="s">
        <v>4218</v>
      </c>
      <c r="F409" s="33" t="s">
        <v>3346</v>
      </c>
      <c r="G409" s="545" t="s">
        <v>4219</v>
      </c>
      <c r="H409" s="33" t="s">
        <v>3635</v>
      </c>
      <c r="I409" s="33" t="s">
        <v>3329</v>
      </c>
      <c r="J409" s="40" t="s">
        <v>4220</v>
      </c>
    </row>
    <row r="410" s="12" customFormat="1" ht="12" spans="1:10">
      <c r="A410" s="34"/>
      <c r="B410" s="44"/>
      <c r="C410" s="33" t="s">
        <v>3330</v>
      </c>
      <c r="D410" s="33" t="s">
        <v>3395</v>
      </c>
      <c r="E410" s="33" t="s">
        <v>4221</v>
      </c>
      <c r="F410" s="33" t="s">
        <v>3346</v>
      </c>
      <c r="G410" s="545" t="s">
        <v>4222</v>
      </c>
      <c r="H410" s="33" t="s">
        <v>3635</v>
      </c>
      <c r="I410" s="33" t="s">
        <v>3329</v>
      </c>
      <c r="J410" s="40" t="s">
        <v>4223</v>
      </c>
    </row>
    <row r="411" s="12" customFormat="1" ht="12" spans="1:10">
      <c r="A411" s="34"/>
      <c r="B411" s="44"/>
      <c r="C411" s="33" t="s">
        <v>3330</v>
      </c>
      <c r="D411" s="33" t="s">
        <v>3331</v>
      </c>
      <c r="E411" s="33" t="s">
        <v>4224</v>
      </c>
      <c r="F411" s="33" t="s">
        <v>3326</v>
      </c>
      <c r="G411" s="545" t="s">
        <v>4225</v>
      </c>
      <c r="H411" s="33" t="s">
        <v>3335</v>
      </c>
      <c r="I411" s="33" t="s">
        <v>3336</v>
      </c>
      <c r="J411" s="40" t="s">
        <v>4226</v>
      </c>
    </row>
    <row r="412" s="12" customFormat="1" ht="12" spans="1:10">
      <c r="A412" s="34"/>
      <c r="B412" s="44"/>
      <c r="C412" s="33" t="s">
        <v>3330</v>
      </c>
      <c r="D412" s="33" t="s">
        <v>3331</v>
      </c>
      <c r="E412" s="33" t="s">
        <v>4227</v>
      </c>
      <c r="F412" s="33" t="s">
        <v>3326</v>
      </c>
      <c r="G412" s="545" t="s">
        <v>4225</v>
      </c>
      <c r="H412" s="33" t="s">
        <v>3335</v>
      </c>
      <c r="I412" s="33" t="s">
        <v>3336</v>
      </c>
      <c r="J412" s="40" t="s">
        <v>4228</v>
      </c>
    </row>
    <row r="413" s="12" customFormat="1" ht="48" spans="1:10">
      <c r="A413" s="34"/>
      <c r="B413" s="44"/>
      <c r="C413" s="33" t="s">
        <v>3330</v>
      </c>
      <c r="D413" s="33" t="s">
        <v>3331</v>
      </c>
      <c r="E413" s="33" t="s">
        <v>4229</v>
      </c>
      <c r="F413" s="33" t="s">
        <v>3333</v>
      </c>
      <c r="G413" s="545" t="s">
        <v>4230</v>
      </c>
      <c r="H413" s="33" t="s">
        <v>3335</v>
      </c>
      <c r="I413" s="33" t="s">
        <v>3336</v>
      </c>
      <c r="J413" s="40" t="s">
        <v>4231</v>
      </c>
    </row>
    <row r="414" s="12" customFormat="1" ht="36" spans="1:10">
      <c r="A414" s="34"/>
      <c r="B414" s="44"/>
      <c r="C414" s="33" t="s">
        <v>3330</v>
      </c>
      <c r="D414" s="33" t="s">
        <v>3337</v>
      </c>
      <c r="E414" s="33" t="s">
        <v>4232</v>
      </c>
      <c r="F414" s="33" t="s">
        <v>3346</v>
      </c>
      <c r="G414" s="545" t="s">
        <v>3426</v>
      </c>
      <c r="H414" s="33" t="s">
        <v>3348</v>
      </c>
      <c r="I414" s="33" t="s">
        <v>3329</v>
      </c>
      <c r="J414" s="40" t="s">
        <v>4233</v>
      </c>
    </row>
    <row r="415" s="12" customFormat="1" ht="48" spans="1:10">
      <c r="A415" s="34"/>
      <c r="B415" s="44"/>
      <c r="C415" s="33" t="s">
        <v>3330</v>
      </c>
      <c r="D415" s="33" t="s">
        <v>3337</v>
      </c>
      <c r="E415" s="33" t="s">
        <v>4234</v>
      </c>
      <c r="F415" s="33" t="s">
        <v>3346</v>
      </c>
      <c r="G415" s="545" t="s">
        <v>3426</v>
      </c>
      <c r="H415" s="33" t="s">
        <v>3348</v>
      </c>
      <c r="I415" s="33" t="s">
        <v>3329</v>
      </c>
      <c r="J415" s="40" t="s">
        <v>4235</v>
      </c>
    </row>
    <row r="416" s="12" customFormat="1" ht="24" spans="1:10">
      <c r="A416" s="34"/>
      <c r="B416" s="44"/>
      <c r="C416" s="33" t="s">
        <v>3330</v>
      </c>
      <c r="D416" s="33" t="s">
        <v>3340</v>
      </c>
      <c r="E416" s="33" t="s">
        <v>4236</v>
      </c>
      <c r="F416" s="33" t="s">
        <v>3333</v>
      </c>
      <c r="G416" s="545" t="s">
        <v>4237</v>
      </c>
      <c r="H416" s="33" t="s">
        <v>3335</v>
      </c>
      <c r="I416" s="33" t="s">
        <v>3336</v>
      </c>
      <c r="J416" s="40" t="s">
        <v>4238</v>
      </c>
    </row>
    <row r="417" s="12" customFormat="1" ht="36" spans="1:10">
      <c r="A417" s="34"/>
      <c r="B417" s="44"/>
      <c r="C417" s="33" t="s">
        <v>3330</v>
      </c>
      <c r="D417" s="33" t="s">
        <v>3340</v>
      </c>
      <c r="E417" s="33" t="s">
        <v>4239</v>
      </c>
      <c r="F417" s="33" t="s">
        <v>3333</v>
      </c>
      <c r="G417" s="545" t="s">
        <v>4237</v>
      </c>
      <c r="H417" s="33" t="s">
        <v>3335</v>
      </c>
      <c r="I417" s="33" t="s">
        <v>3336</v>
      </c>
      <c r="J417" s="40" t="s">
        <v>4240</v>
      </c>
    </row>
    <row r="418" s="12" customFormat="1" ht="12" spans="1:10">
      <c r="A418" s="34"/>
      <c r="B418" s="44"/>
      <c r="C418" s="33" t="s">
        <v>3343</v>
      </c>
      <c r="D418" s="33" t="s">
        <v>3344</v>
      </c>
      <c r="E418" s="33" t="s">
        <v>4241</v>
      </c>
      <c r="F418" s="33" t="s">
        <v>3346</v>
      </c>
      <c r="G418" s="545" t="s">
        <v>3347</v>
      </c>
      <c r="H418" s="33" t="s">
        <v>3348</v>
      </c>
      <c r="I418" s="33" t="s">
        <v>3329</v>
      </c>
      <c r="J418" s="40" t="s">
        <v>3349</v>
      </c>
    </row>
    <row r="419" s="12" customFormat="1" ht="12" spans="1:10">
      <c r="A419" s="36"/>
      <c r="B419" s="45"/>
      <c r="C419" s="33" t="s">
        <v>3343</v>
      </c>
      <c r="D419" s="33" t="s">
        <v>3344</v>
      </c>
      <c r="E419" s="33" t="s">
        <v>4242</v>
      </c>
      <c r="F419" s="33" t="s">
        <v>3346</v>
      </c>
      <c r="G419" s="545" t="s">
        <v>3347</v>
      </c>
      <c r="H419" s="33" t="s">
        <v>3348</v>
      </c>
      <c r="I419" s="33" t="s">
        <v>3329</v>
      </c>
      <c r="J419" s="40" t="s">
        <v>4243</v>
      </c>
    </row>
    <row r="420" s="12" customFormat="1" ht="12" spans="1:10">
      <c r="A420" s="34" t="s">
        <v>4244</v>
      </c>
      <c r="B420" s="35" t="s">
        <v>4245</v>
      </c>
      <c r="C420" s="33" t="s">
        <v>3323</v>
      </c>
      <c r="D420" s="33" t="s">
        <v>3324</v>
      </c>
      <c r="E420" s="33" t="s">
        <v>4246</v>
      </c>
      <c r="F420" s="33" t="s">
        <v>3346</v>
      </c>
      <c r="G420" s="545" t="s">
        <v>4247</v>
      </c>
      <c r="H420" s="33" t="s">
        <v>3328</v>
      </c>
      <c r="I420" s="33" t="s">
        <v>3329</v>
      </c>
      <c r="J420" s="40" t="s">
        <v>4248</v>
      </c>
    </row>
    <row r="421" s="12" customFormat="1" ht="12" spans="1:10">
      <c r="A421" s="34"/>
      <c r="B421" s="35"/>
      <c r="C421" s="33" t="s">
        <v>3323</v>
      </c>
      <c r="D421" s="33" t="s">
        <v>3324</v>
      </c>
      <c r="E421" s="33" t="s">
        <v>4249</v>
      </c>
      <c r="F421" s="33" t="s">
        <v>3326</v>
      </c>
      <c r="G421" s="545" t="s">
        <v>3357</v>
      </c>
      <c r="H421" s="33" t="s">
        <v>3328</v>
      </c>
      <c r="I421" s="33" t="s">
        <v>3329</v>
      </c>
      <c r="J421" s="40" t="s">
        <v>4250</v>
      </c>
    </row>
    <row r="422" s="12" customFormat="1" ht="24" spans="1:10">
      <c r="A422" s="34"/>
      <c r="B422" s="35"/>
      <c r="C422" s="33" t="s">
        <v>3323</v>
      </c>
      <c r="D422" s="33" t="s">
        <v>3324</v>
      </c>
      <c r="E422" s="33" t="s">
        <v>4251</v>
      </c>
      <c r="F422" s="33" t="s">
        <v>3333</v>
      </c>
      <c r="G422" s="545" t="s">
        <v>3419</v>
      </c>
      <c r="H422" s="33" t="s">
        <v>3420</v>
      </c>
      <c r="I422" s="33" t="s">
        <v>3336</v>
      </c>
      <c r="J422" s="40" t="s">
        <v>4252</v>
      </c>
    </row>
    <row r="423" s="12" customFormat="1" ht="72" spans="1:10">
      <c r="A423" s="34"/>
      <c r="B423" s="35"/>
      <c r="C423" s="33" t="s">
        <v>3323</v>
      </c>
      <c r="D423" s="33" t="s">
        <v>3366</v>
      </c>
      <c r="E423" s="33" t="s">
        <v>4253</v>
      </c>
      <c r="F423" s="33" t="s">
        <v>3333</v>
      </c>
      <c r="G423" s="545" t="s">
        <v>4254</v>
      </c>
      <c r="H423" s="33" t="s">
        <v>3348</v>
      </c>
      <c r="I423" s="33" t="s">
        <v>3329</v>
      </c>
      <c r="J423" s="40" t="s">
        <v>4255</v>
      </c>
    </row>
    <row r="424" s="12" customFormat="1" ht="12" spans="1:10">
      <c r="A424" s="34"/>
      <c r="B424" s="35"/>
      <c r="C424" s="33" t="s">
        <v>3323</v>
      </c>
      <c r="D424" s="33" t="s">
        <v>3369</v>
      </c>
      <c r="E424" s="33" t="s">
        <v>4256</v>
      </c>
      <c r="F424" s="33" t="s">
        <v>3326</v>
      </c>
      <c r="G424" s="545" t="s">
        <v>3416</v>
      </c>
      <c r="H424" s="33" t="s">
        <v>3372</v>
      </c>
      <c r="I424" s="33" t="s">
        <v>3329</v>
      </c>
      <c r="J424" s="40" t="s">
        <v>4257</v>
      </c>
    </row>
    <row r="425" s="12" customFormat="1" ht="24" spans="1:10">
      <c r="A425" s="34"/>
      <c r="B425" s="35"/>
      <c r="C425" s="33" t="s">
        <v>3323</v>
      </c>
      <c r="D425" s="33" t="s">
        <v>3369</v>
      </c>
      <c r="E425" s="33" t="s">
        <v>4258</v>
      </c>
      <c r="F425" s="33" t="s">
        <v>3326</v>
      </c>
      <c r="G425" s="545" t="s">
        <v>3416</v>
      </c>
      <c r="H425" s="33" t="s">
        <v>3372</v>
      </c>
      <c r="I425" s="33" t="s">
        <v>3329</v>
      </c>
      <c r="J425" s="40" t="s">
        <v>4259</v>
      </c>
    </row>
    <row r="426" s="12" customFormat="1" ht="36" spans="1:10">
      <c r="A426" s="34"/>
      <c r="B426" s="35"/>
      <c r="C426" s="33" t="s">
        <v>3323</v>
      </c>
      <c r="D426" s="33" t="s">
        <v>3369</v>
      </c>
      <c r="E426" s="33" t="s">
        <v>4260</v>
      </c>
      <c r="F426" s="33" t="s">
        <v>3326</v>
      </c>
      <c r="G426" s="545" t="s">
        <v>3416</v>
      </c>
      <c r="H426" s="33" t="s">
        <v>3372</v>
      </c>
      <c r="I426" s="33" t="s">
        <v>3329</v>
      </c>
      <c r="J426" s="40" t="s">
        <v>4261</v>
      </c>
    </row>
    <row r="427" s="12" customFormat="1" ht="12" spans="1:10">
      <c r="A427" s="34"/>
      <c r="B427" s="35"/>
      <c r="C427" s="33" t="s">
        <v>3323</v>
      </c>
      <c r="D427" s="33" t="s">
        <v>3373</v>
      </c>
      <c r="E427" s="33" t="s">
        <v>3374</v>
      </c>
      <c r="F427" s="33" t="s">
        <v>3333</v>
      </c>
      <c r="G427" s="545" t="s">
        <v>4262</v>
      </c>
      <c r="H427" s="33" t="s">
        <v>3394</v>
      </c>
      <c r="I427" s="33" t="s">
        <v>3329</v>
      </c>
      <c r="J427" s="40" t="s">
        <v>4263</v>
      </c>
    </row>
    <row r="428" s="12" customFormat="1" ht="36" spans="1:10">
      <c r="A428" s="34"/>
      <c r="B428" s="35"/>
      <c r="C428" s="33" t="s">
        <v>3330</v>
      </c>
      <c r="D428" s="33" t="s">
        <v>3331</v>
      </c>
      <c r="E428" s="33" t="s">
        <v>4264</v>
      </c>
      <c r="F428" s="33" t="s">
        <v>3333</v>
      </c>
      <c r="G428" s="545" t="s">
        <v>3709</v>
      </c>
      <c r="H428" s="33" t="s">
        <v>3335</v>
      </c>
      <c r="I428" s="33" t="s">
        <v>3336</v>
      </c>
      <c r="J428" s="40" t="s">
        <v>4265</v>
      </c>
    </row>
    <row r="429" s="12" customFormat="1" ht="24" spans="1:10">
      <c r="A429" s="34"/>
      <c r="B429" s="35"/>
      <c r="C429" s="33" t="s">
        <v>3330</v>
      </c>
      <c r="D429" s="33" t="s">
        <v>3340</v>
      </c>
      <c r="E429" s="33" t="s">
        <v>4266</v>
      </c>
      <c r="F429" s="33" t="s">
        <v>3333</v>
      </c>
      <c r="G429" s="545" t="s">
        <v>3709</v>
      </c>
      <c r="H429" s="33" t="s">
        <v>3335</v>
      </c>
      <c r="I429" s="33" t="s">
        <v>3336</v>
      </c>
      <c r="J429" s="40" t="s">
        <v>4267</v>
      </c>
    </row>
    <row r="430" s="12" customFormat="1" ht="12" spans="1:10">
      <c r="A430" s="36"/>
      <c r="B430" s="37"/>
      <c r="C430" s="33" t="s">
        <v>3343</v>
      </c>
      <c r="D430" s="33" t="s">
        <v>3344</v>
      </c>
      <c r="E430" s="33" t="s">
        <v>3868</v>
      </c>
      <c r="F430" s="33" t="s">
        <v>3346</v>
      </c>
      <c r="G430" s="545" t="s">
        <v>3347</v>
      </c>
      <c r="H430" s="33" t="s">
        <v>3348</v>
      </c>
      <c r="I430" s="33" t="s">
        <v>3336</v>
      </c>
      <c r="J430" s="40" t="s">
        <v>3349</v>
      </c>
    </row>
    <row r="431" s="12" customFormat="1" ht="12" spans="1:10">
      <c r="A431" s="34" t="s">
        <v>4268</v>
      </c>
      <c r="B431" s="35" t="s">
        <v>4269</v>
      </c>
      <c r="C431" s="33" t="s">
        <v>3323</v>
      </c>
      <c r="D431" s="33" t="s">
        <v>3324</v>
      </c>
      <c r="E431" s="33" t="s">
        <v>4270</v>
      </c>
      <c r="F431" s="33" t="s">
        <v>3333</v>
      </c>
      <c r="G431" s="545" t="s">
        <v>3692</v>
      </c>
      <c r="H431" s="33" t="s">
        <v>3420</v>
      </c>
      <c r="I431" s="33" t="s">
        <v>3329</v>
      </c>
      <c r="J431" s="40" t="s">
        <v>4271</v>
      </c>
    </row>
    <row r="432" s="12" customFormat="1" ht="12" spans="1:10">
      <c r="A432" s="34"/>
      <c r="B432" s="35"/>
      <c r="C432" s="33" t="s">
        <v>3323</v>
      </c>
      <c r="D432" s="33" t="s">
        <v>3366</v>
      </c>
      <c r="E432" s="33" t="s">
        <v>4272</v>
      </c>
      <c r="F432" s="33" t="s">
        <v>3346</v>
      </c>
      <c r="G432" s="545" t="s">
        <v>4273</v>
      </c>
      <c r="H432" s="33" t="s">
        <v>3372</v>
      </c>
      <c r="I432" s="33" t="s">
        <v>3329</v>
      </c>
      <c r="J432" s="40" t="s">
        <v>4274</v>
      </c>
    </row>
    <row r="433" s="12" customFormat="1" ht="24" spans="1:10">
      <c r="A433" s="34"/>
      <c r="B433" s="35"/>
      <c r="C433" s="33" t="s">
        <v>3323</v>
      </c>
      <c r="D433" s="33" t="s">
        <v>3366</v>
      </c>
      <c r="E433" s="33" t="s">
        <v>4275</v>
      </c>
      <c r="F433" s="33" t="s">
        <v>3346</v>
      </c>
      <c r="G433" s="545" t="s">
        <v>4276</v>
      </c>
      <c r="H433" s="33" t="s">
        <v>3372</v>
      </c>
      <c r="I433" s="33" t="s">
        <v>3329</v>
      </c>
      <c r="J433" s="40" t="s">
        <v>4277</v>
      </c>
    </row>
    <row r="434" s="12" customFormat="1" ht="12" spans="1:10">
      <c r="A434" s="34"/>
      <c r="B434" s="35"/>
      <c r="C434" s="33" t="s">
        <v>3323</v>
      </c>
      <c r="D434" s="33" t="s">
        <v>3369</v>
      </c>
      <c r="E434" s="33" t="s">
        <v>3560</v>
      </c>
      <c r="F434" s="33" t="s">
        <v>3333</v>
      </c>
      <c r="G434" s="545" t="s">
        <v>3371</v>
      </c>
      <c r="H434" s="33" t="s">
        <v>3372</v>
      </c>
      <c r="I434" s="33" t="s">
        <v>3329</v>
      </c>
      <c r="J434" s="40" t="s">
        <v>4182</v>
      </c>
    </row>
    <row r="435" s="12" customFormat="1" ht="60" spans="1:10">
      <c r="A435" s="34"/>
      <c r="B435" s="35"/>
      <c r="C435" s="33" t="s">
        <v>3323</v>
      </c>
      <c r="D435" s="33" t="s">
        <v>3373</v>
      </c>
      <c r="E435" s="33" t="s">
        <v>3374</v>
      </c>
      <c r="F435" s="33" t="s">
        <v>3333</v>
      </c>
      <c r="G435" s="545" t="s">
        <v>4278</v>
      </c>
      <c r="H435" s="33" t="s">
        <v>3635</v>
      </c>
      <c r="I435" s="33" t="s">
        <v>3329</v>
      </c>
      <c r="J435" s="40" t="s">
        <v>4279</v>
      </c>
    </row>
    <row r="436" s="12" customFormat="1" ht="24" spans="1:10">
      <c r="A436" s="34"/>
      <c r="B436" s="35"/>
      <c r="C436" s="33" t="s">
        <v>3330</v>
      </c>
      <c r="D436" s="33" t="s">
        <v>3331</v>
      </c>
      <c r="E436" s="33" t="s">
        <v>4280</v>
      </c>
      <c r="F436" s="33" t="s">
        <v>3333</v>
      </c>
      <c r="G436" s="545" t="s">
        <v>4281</v>
      </c>
      <c r="H436" s="33" t="s">
        <v>3335</v>
      </c>
      <c r="I436" s="33" t="s">
        <v>3336</v>
      </c>
      <c r="J436" s="40" t="s">
        <v>4280</v>
      </c>
    </row>
    <row r="437" s="12" customFormat="1" ht="24" spans="1:10">
      <c r="A437" s="34"/>
      <c r="B437" s="35"/>
      <c r="C437" s="33" t="s">
        <v>3330</v>
      </c>
      <c r="D437" s="33" t="s">
        <v>3337</v>
      </c>
      <c r="E437" s="33" t="s">
        <v>4282</v>
      </c>
      <c r="F437" s="33" t="s">
        <v>3333</v>
      </c>
      <c r="G437" s="545" t="s">
        <v>4283</v>
      </c>
      <c r="H437" s="33" t="s">
        <v>3335</v>
      </c>
      <c r="I437" s="33" t="s">
        <v>3336</v>
      </c>
      <c r="J437" s="40" t="s">
        <v>4282</v>
      </c>
    </row>
    <row r="438" s="12" customFormat="1" ht="24" spans="1:10">
      <c r="A438" s="34"/>
      <c r="B438" s="35"/>
      <c r="C438" s="33" t="s">
        <v>3330</v>
      </c>
      <c r="D438" s="33" t="s">
        <v>3340</v>
      </c>
      <c r="E438" s="33" t="s">
        <v>4284</v>
      </c>
      <c r="F438" s="33" t="s">
        <v>3333</v>
      </c>
      <c r="G438" s="545" t="s">
        <v>4285</v>
      </c>
      <c r="H438" s="33" t="s">
        <v>4286</v>
      </c>
      <c r="I438" s="33" t="s">
        <v>3336</v>
      </c>
      <c r="J438" s="40" t="s">
        <v>4284</v>
      </c>
    </row>
    <row r="439" s="12" customFormat="1" ht="12" spans="1:10">
      <c r="A439" s="36"/>
      <c r="B439" s="37"/>
      <c r="C439" s="33" t="s">
        <v>3343</v>
      </c>
      <c r="D439" s="33" t="s">
        <v>3344</v>
      </c>
      <c r="E439" s="33" t="s">
        <v>3868</v>
      </c>
      <c r="F439" s="33" t="s">
        <v>3346</v>
      </c>
      <c r="G439" s="545" t="s">
        <v>3347</v>
      </c>
      <c r="H439" s="33" t="s">
        <v>3348</v>
      </c>
      <c r="I439" s="33" t="s">
        <v>3329</v>
      </c>
      <c r="J439" s="40" t="s">
        <v>3349</v>
      </c>
    </row>
    <row r="440" s="12" customFormat="1" ht="12" spans="1:10">
      <c r="A440" s="34" t="s">
        <v>4287</v>
      </c>
      <c r="B440" s="35" t="s">
        <v>4288</v>
      </c>
      <c r="C440" s="33" t="s">
        <v>3323</v>
      </c>
      <c r="D440" s="33" t="s">
        <v>3324</v>
      </c>
      <c r="E440" s="33" t="s">
        <v>4289</v>
      </c>
      <c r="F440" s="33" t="s">
        <v>3333</v>
      </c>
      <c r="G440" s="545" t="s">
        <v>4290</v>
      </c>
      <c r="H440" s="33" t="s">
        <v>3328</v>
      </c>
      <c r="I440" s="33" t="s">
        <v>3329</v>
      </c>
      <c r="J440" s="40" t="s">
        <v>4289</v>
      </c>
    </row>
    <row r="441" s="12" customFormat="1" ht="12" spans="1:10">
      <c r="A441" s="34"/>
      <c r="B441" s="35"/>
      <c r="C441" s="33" t="s">
        <v>3323</v>
      </c>
      <c r="D441" s="33" t="s">
        <v>3324</v>
      </c>
      <c r="E441" s="33" t="s">
        <v>4291</v>
      </c>
      <c r="F441" s="33" t="s">
        <v>3333</v>
      </c>
      <c r="G441" s="545" t="s">
        <v>4292</v>
      </c>
      <c r="H441" s="33" t="s">
        <v>3328</v>
      </c>
      <c r="I441" s="33" t="s">
        <v>3329</v>
      </c>
      <c r="J441" s="40" t="s">
        <v>4291</v>
      </c>
    </row>
    <row r="442" s="12" customFormat="1" ht="12" spans="1:10">
      <c r="A442" s="34"/>
      <c r="B442" s="35"/>
      <c r="C442" s="33" t="s">
        <v>3323</v>
      </c>
      <c r="D442" s="33" t="s">
        <v>3366</v>
      </c>
      <c r="E442" s="33" t="s">
        <v>4293</v>
      </c>
      <c r="F442" s="33" t="s">
        <v>3333</v>
      </c>
      <c r="G442" s="545" t="s">
        <v>3368</v>
      </c>
      <c r="H442" s="33" t="s">
        <v>3348</v>
      </c>
      <c r="I442" s="33" t="s">
        <v>3329</v>
      </c>
      <c r="J442" s="40" t="s">
        <v>4293</v>
      </c>
    </row>
    <row r="443" s="12" customFormat="1" ht="12" spans="1:10">
      <c r="A443" s="34"/>
      <c r="B443" s="35"/>
      <c r="C443" s="33" t="s">
        <v>3323</v>
      </c>
      <c r="D443" s="33" t="s">
        <v>3366</v>
      </c>
      <c r="E443" s="33" t="s">
        <v>4294</v>
      </c>
      <c r="F443" s="33" t="s">
        <v>3333</v>
      </c>
      <c r="G443" s="545" t="s">
        <v>3368</v>
      </c>
      <c r="H443" s="33" t="s">
        <v>3348</v>
      </c>
      <c r="I443" s="33" t="s">
        <v>3329</v>
      </c>
      <c r="J443" s="40" t="s">
        <v>4294</v>
      </c>
    </row>
    <row r="444" s="12" customFormat="1" ht="12" spans="1:10">
      <c r="A444" s="34"/>
      <c r="B444" s="35"/>
      <c r="C444" s="33" t="s">
        <v>3323</v>
      </c>
      <c r="D444" s="33" t="s">
        <v>3369</v>
      </c>
      <c r="E444" s="33" t="s">
        <v>4295</v>
      </c>
      <c r="F444" s="33" t="s">
        <v>3333</v>
      </c>
      <c r="G444" s="545" t="s">
        <v>3371</v>
      </c>
      <c r="H444" s="33" t="s">
        <v>3372</v>
      </c>
      <c r="I444" s="33" t="s">
        <v>3336</v>
      </c>
      <c r="J444" s="40" t="s">
        <v>4295</v>
      </c>
    </row>
    <row r="445" s="12" customFormat="1" ht="120" spans="1:10">
      <c r="A445" s="34"/>
      <c r="B445" s="35"/>
      <c r="C445" s="33" t="s">
        <v>3323</v>
      </c>
      <c r="D445" s="33" t="s">
        <v>3373</v>
      </c>
      <c r="E445" s="33" t="s">
        <v>3374</v>
      </c>
      <c r="F445" s="33" t="s">
        <v>3333</v>
      </c>
      <c r="G445" s="545" t="s">
        <v>4296</v>
      </c>
      <c r="H445" s="33" t="s">
        <v>3635</v>
      </c>
      <c r="I445" s="33" t="s">
        <v>3329</v>
      </c>
      <c r="J445" s="40" t="s">
        <v>4297</v>
      </c>
    </row>
    <row r="446" s="12" customFormat="1" ht="12" spans="1:10">
      <c r="A446" s="34"/>
      <c r="B446" s="35"/>
      <c r="C446" s="33" t="s">
        <v>3330</v>
      </c>
      <c r="D446" s="33" t="s">
        <v>3331</v>
      </c>
      <c r="E446" s="33" t="s">
        <v>4188</v>
      </c>
      <c r="F446" s="33" t="s">
        <v>3346</v>
      </c>
      <c r="G446" s="545" t="s">
        <v>3403</v>
      </c>
      <c r="H446" s="33" t="s">
        <v>3348</v>
      </c>
      <c r="I446" s="33" t="s">
        <v>3329</v>
      </c>
      <c r="J446" s="40" t="s">
        <v>4152</v>
      </c>
    </row>
    <row r="447" s="12" customFormat="1" ht="12" spans="1:10">
      <c r="A447" s="34"/>
      <c r="B447" s="35"/>
      <c r="C447" s="33" t="s">
        <v>3330</v>
      </c>
      <c r="D447" s="33" t="s">
        <v>3340</v>
      </c>
      <c r="E447" s="33" t="s">
        <v>4298</v>
      </c>
      <c r="F447" s="33" t="s">
        <v>3333</v>
      </c>
      <c r="G447" s="545" t="s">
        <v>4299</v>
      </c>
      <c r="H447" s="33" t="s">
        <v>3335</v>
      </c>
      <c r="I447" s="33" t="s">
        <v>3336</v>
      </c>
      <c r="J447" s="40" t="s">
        <v>4298</v>
      </c>
    </row>
    <row r="448" s="12" customFormat="1" ht="12" spans="1:10">
      <c r="A448" s="36"/>
      <c r="B448" s="37"/>
      <c r="C448" s="33" t="s">
        <v>3343</v>
      </c>
      <c r="D448" s="33" t="s">
        <v>3344</v>
      </c>
      <c r="E448" s="33" t="s">
        <v>4300</v>
      </c>
      <c r="F448" s="33" t="s">
        <v>3346</v>
      </c>
      <c r="G448" s="545" t="s">
        <v>3347</v>
      </c>
      <c r="H448" s="33" t="s">
        <v>3348</v>
      </c>
      <c r="I448" s="33" t="s">
        <v>3329</v>
      </c>
      <c r="J448" s="40" t="s">
        <v>4129</v>
      </c>
    </row>
    <row r="449" s="12" customFormat="1" ht="36" spans="1:10">
      <c r="A449" s="34" t="s">
        <v>4301</v>
      </c>
      <c r="B449" s="35" t="s">
        <v>4302</v>
      </c>
      <c r="C449" s="33" t="s">
        <v>3323</v>
      </c>
      <c r="D449" s="33" t="s">
        <v>3324</v>
      </c>
      <c r="E449" s="33" t="s">
        <v>4303</v>
      </c>
      <c r="F449" s="33" t="s">
        <v>3326</v>
      </c>
      <c r="G449" s="545" t="s">
        <v>4304</v>
      </c>
      <c r="H449" s="33" t="s">
        <v>3328</v>
      </c>
      <c r="I449" s="33" t="s">
        <v>3329</v>
      </c>
      <c r="J449" s="40" t="s">
        <v>4303</v>
      </c>
    </row>
    <row r="450" s="12" customFormat="1" ht="36" spans="1:10">
      <c r="A450" s="34"/>
      <c r="B450" s="35"/>
      <c r="C450" s="33" t="s">
        <v>3323</v>
      </c>
      <c r="D450" s="33" t="s">
        <v>3366</v>
      </c>
      <c r="E450" s="33" t="s">
        <v>4305</v>
      </c>
      <c r="F450" s="33" t="s">
        <v>3333</v>
      </c>
      <c r="G450" s="545" t="s">
        <v>3368</v>
      </c>
      <c r="H450" s="33" t="s">
        <v>3348</v>
      </c>
      <c r="I450" s="33" t="s">
        <v>3329</v>
      </c>
      <c r="J450" s="40" t="s">
        <v>4305</v>
      </c>
    </row>
    <row r="451" s="12" customFormat="1" ht="36" spans="1:10">
      <c r="A451" s="34"/>
      <c r="B451" s="35"/>
      <c r="C451" s="33" t="s">
        <v>3323</v>
      </c>
      <c r="D451" s="33" t="s">
        <v>3369</v>
      </c>
      <c r="E451" s="33" t="s">
        <v>4306</v>
      </c>
      <c r="F451" s="33" t="s">
        <v>3333</v>
      </c>
      <c r="G451" s="545" t="s">
        <v>3371</v>
      </c>
      <c r="H451" s="33" t="s">
        <v>3372</v>
      </c>
      <c r="I451" s="33" t="s">
        <v>3329</v>
      </c>
      <c r="J451" s="40" t="s">
        <v>4306</v>
      </c>
    </row>
    <row r="452" s="12" customFormat="1" ht="60" spans="1:10">
      <c r="A452" s="34"/>
      <c r="B452" s="35"/>
      <c r="C452" s="33" t="s">
        <v>3330</v>
      </c>
      <c r="D452" s="33" t="s">
        <v>3331</v>
      </c>
      <c r="E452" s="33" t="s">
        <v>4307</v>
      </c>
      <c r="F452" s="33" t="s">
        <v>3333</v>
      </c>
      <c r="G452" s="545" t="s">
        <v>3709</v>
      </c>
      <c r="H452" s="33" t="s">
        <v>3335</v>
      </c>
      <c r="I452" s="33" t="s">
        <v>3336</v>
      </c>
      <c r="J452" s="40" t="s">
        <v>4308</v>
      </c>
    </row>
    <row r="453" s="12" customFormat="1" ht="72" spans="1:10">
      <c r="A453" s="34"/>
      <c r="B453" s="35"/>
      <c r="C453" s="33" t="s">
        <v>3330</v>
      </c>
      <c r="D453" s="33" t="s">
        <v>3340</v>
      </c>
      <c r="E453" s="33" t="s">
        <v>4309</v>
      </c>
      <c r="F453" s="33" t="s">
        <v>3333</v>
      </c>
      <c r="G453" s="545" t="s">
        <v>4310</v>
      </c>
      <c r="H453" s="33" t="s">
        <v>3335</v>
      </c>
      <c r="I453" s="33" t="s">
        <v>3336</v>
      </c>
      <c r="J453" s="40" t="s">
        <v>4311</v>
      </c>
    </row>
    <row r="454" s="12" customFormat="1" ht="24" spans="1:10">
      <c r="A454" s="36"/>
      <c r="B454" s="37"/>
      <c r="C454" s="33" t="s">
        <v>3343</v>
      </c>
      <c r="D454" s="33" t="s">
        <v>3344</v>
      </c>
      <c r="E454" s="33" t="s">
        <v>4312</v>
      </c>
      <c r="F454" s="33" t="s">
        <v>3346</v>
      </c>
      <c r="G454" s="545" t="s">
        <v>3347</v>
      </c>
      <c r="H454" s="33" t="s">
        <v>3348</v>
      </c>
      <c r="I454" s="33" t="s">
        <v>3329</v>
      </c>
      <c r="J454" s="40" t="s">
        <v>4129</v>
      </c>
    </row>
    <row r="455" s="12" customFormat="1" ht="12" spans="1:10">
      <c r="A455" s="34" t="s">
        <v>4313</v>
      </c>
      <c r="B455" s="35" t="s">
        <v>4314</v>
      </c>
      <c r="C455" s="33" t="s">
        <v>3323</v>
      </c>
      <c r="D455" s="33" t="s">
        <v>3324</v>
      </c>
      <c r="E455" s="33" t="s">
        <v>4315</v>
      </c>
      <c r="F455" s="33" t="s">
        <v>3326</v>
      </c>
      <c r="G455" s="545" t="s">
        <v>4316</v>
      </c>
      <c r="H455" s="33" t="s">
        <v>3328</v>
      </c>
      <c r="I455" s="33" t="s">
        <v>3329</v>
      </c>
      <c r="J455" s="40" t="s">
        <v>4317</v>
      </c>
    </row>
    <row r="456" s="12" customFormat="1" ht="12" spans="1:10">
      <c r="A456" s="34"/>
      <c r="B456" s="35"/>
      <c r="C456" s="33" t="s">
        <v>3323</v>
      </c>
      <c r="D456" s="33" t="s">
        <v>3324</v>
      </c>
      <c r="E456" s="33" t="s">
        <v>4318</v>
      </c>
      <c r="F456" s="33" t="s">
        <v>3326</v>
      </c>
      <c r="G456" s="545" t="s">
        <v>3368</v>
      </c>
      <c r="H456" s="33" t="s">
        <v>4319</v>
      </c>
      <c r="I456" s="33" t="s">
        <v>3329</v>
      </c>
      <c r="J456" s="40" t="s">
        <v>4320</v>
      </c>
    </row>
    <row r="457" s="12" customFormat="1" ht="12" spans="1:10">
      <c r="A457" s="34"/>
      <c r="B457" s="35"/>
      <c r="C457" s="33" t="s">
        <v>3323</v>
      </c>
      <c r="D457" s="33" t="s">
        <v>3324</v>
      </c>
      <c r="E457" s="33" t="s">
        <v>4315</v>
      </c>
      <c r="F457" s="33" t="s">
        <v>3326</v>
      </c>
      <c r="G457" s="545" t="s">
        <v>4321</v>
      </c>
      <c r="H457" s="33" t="s">
        <v>3328</v>
      </c>
      <c r="I457" s="33" t="s">
        <v>3329</v>
      </c>
      <c r="J457" s="40" t="s">
        <v>4322</v>
      </c>
    </row>
    <row r="458" s="12" customFormat="1" ht="12" spans="1:10">
      <c r="A458" s="34"/>
      <c r="B458" s="35"/>
      <c r="C458" s="33" t="s">
        <v>3323</v>
      </c>
      <c r="D458" s="33" t="s">
        <v>3324</v>
      </c>
      <c r="E458" s="33" t="s">
        <v>4323</v>
      </c>
      <c r="F458" s="33" t="s">
        <v>3326</v>
      </c>
      <c r="G458" s="545" t="s">
        <v>3554</v>
      </c>
      <c r="H458" s="33" t="s">
        <v>3420</v>
      </c>
      <c r="I458" s="33" t="s">
        <v>3329</v>
      </c>
      <c r="J458" s="40" t="s">
        <v>4323</v>
      </c>
    </row>
    <row r="459" s="12" customFormat="1" ht="60" spans="1:10">
      <c r="A459" s="34"/>
      <c r="B459" s="35"/>
      <c r="C459" s="33" t="s">
        <v>3323</v>
      </c>
      <c r="D459" s="33" t="s">
        <v>3324</v>
      </c>
      <c r="E459" s="33" t="s">
        <v>4324</v>
      </c>
      <c r="F459" s="33" t="s">
        <v>3326</v>
      </c>
      <c r="G459" s="545" t="s">
        <v>4325</v>
      </c>
      <c r="H459" s="33" t="s">
        <v>4326</v>
      </c>
      <c r="I459" s="33" t="s">
        <v>3329</v>
      </c>
      <c r="J459" s="40" t="s">
        <v>4327</v>
      </c>
    </row>
    <row r="460" s="12" customFormat="1" ht="24" spans="1:10">
      <c r="A460" s="34"/>
      <c r="B460" s="35"/>
      <c r="C460" s="33" t="s">
        <v>3323</v>
      </c>
      <c r="D460" s="33" t="s">
        <v>3324</v>
      </c>
      <c r="E460" s="33" t="s">
        <v>4328</v>
      </c>
      <c r="F460" s="33" t="s">
        <v>3326</v>
      </c>
      <c r="G460" s="545" t="s">
        <v>4329</v>
      </c>
      <c r="H460" s="33" t="s">
        <v>4330</v>
      </c>
      <c r="I460" s="33" t="s">
        <v>3329</v>
      </c>
      <c r="J460" s="40" t="s">
        <v>4331</v>
      </c>
    </row>
    <row r="461" s="12" customFormat="1" ht="12" spans="1:10">
      <c r="A461" s="34"/>
      <c r="B461" s="35"/>
      <c r="C461" s="33" t="s">
        <v>3323</v>
      </c>
      <c r="D461" s="33" t="s">
        <v>3366</v>
      </c>
      <c r="E461" s="33" t="s">
        <v>4332</v>
      </c>
      <c r="F461" s="33" t="s">
        <v>3333</v>
      </c>
      <c r="G461" s="545" t="s">
        <v>3368</v>
      </c>
      <c r="H461" s="33" t="s">
        <v>3372</v>
      </c>
      <c r="I461" s="33" t="s">
        <v>3329</v>
      </c>
      <c r="J461" s="40" t="s">
        <v>4333</v>
      </c>
    </row>
    <row r="462" s="12" customFormat="1" ht="24" spans="1:10">
      <c r="A462" s="34"/>
      <c r="B462" s="35"/>
      <c r="C462" s="33" t="s">
        <v>3323</v>
      </c>
      <c r="D462" s="33" t="s">
        <v>3366</v>
      </c>
      <c r="E462" s="33" t="s">
        <v>4334</v>
      </c>
      <c r="F462" s="33" t="s">
        <v>3346</v>
      </c>
      <c r="G462" s="545" t="s">
        <v>4335</v>
      </c>
      <c r="H462" s="33" t="s">
        <v>3348</v>
      </c>
      <c r="I462" s="33" t="s">
        <v>3329</v>
      </c>
      <c r="J462" s="40" t="s">
        <v>4336</v>
      </c>
    </row>
    <row r="463" s="12" customFormat="1" ht="36" spans="1:10">
      <c r="A463" s="34"/>
      <c r="B463" s="35"/>
      <c r="C463" s="33" t="s">
        <v>3323</v>
      </c>
      <c r="D463" s="33" t="s">
        <v>3366</v>
      </c>
      <c r="E463" s="33" t="s">
        <v>4328</v>
      </c>
      <c r="F463" s="33" t="s">
        <v>3333</v>
      </c>
      <c r="G463" s="545" t="s">
        <v>4337</v>
      </c>
      <c r="H463" s="33" t="s">
        <v>3335</v>
      </c>
      <c r="I463" s="33" t="s">
        <v>3336</v>
      </c>
      <c r="J463" s="40" t="s">
        <v>4338</v>
      </c>
    </row>
    <row r="464" s="12" customFormat="1" ht="36" spans="1:10">
      <c r="A464" s="34"/>
      <c r="B464" s="35"/>
      <c r="C464" s="33" t="s">
        <v>3323</v>
      </c>
      <c r="D464" s="33" t="s">
        <v>3366</v>
      </c>
      <c r="E464" s="33" t="s">
        <v>4339</v>
      </c>
      <c r="F464" s="33" t="s">
        <v>3333</v>
      </c>
      <c r="G464" s="545" t="s">
        <v>3368</v>
      </c>
      <c r="H464" s="33" t="s">
        <v>3348</v>
      </c>
      <c r="I464" s="33" t="s">
        <v>3329</v>
      </c>
      <c r="J464" s="40" t="s">
        <v>4340</v>
      </c>
    </row>
    <row r="465" s="12" customFormat="1" ht="36" spans="1:10">
      <c r="A465" s="34"/>
      <c r="B465" s="35"/>
      <c r="C465" s="33" t="s">
        <v>3323</v>
      </c>
      <c r="D465" s="33" t="s">
        <v>3369</v>
      </c>
      <c r="E465" s="33" t="s">
        <v>4341</v>
      </c>
      <c r="F465" s="33" t="s">
        <v>3333</v>
      </c>
      <c r="G465" s="545" t="s">
        <v>3371</v>
      </c>
      <c r="H465" s="33" t="s">
        <v>3372</v>
      </c>
      <c r="I465" s="33" t="s">
        <v>3329</v>
      </c>
      <c r="J465" s="40" t="s">
        <v>4340</v>
      </c>
    </row>
    <row r="466" s="12" customFormat="1" ht="12" spans="1:10">
      <c r="A466" s="34"/>
      <c r="B466" s="35"/>
      <c r="C466" s="33" t="s">
        <v>3323</v>
      </c>
      <c r="D466" s="33" t="s">
        <v>3373</v>
      </c>
      <c r="E466" s="33" t="s">
        <v>3374</v>
      </c>
      <c r="F466" s="33" t="s">
        <v>3326</v>
      </c>
      <c r="G466" s="33" t="s">
        <v>4342</v>
      </c>
      <c r="H466" s="33" t="s">
        <v>3394</v>
      </c>
      <c r="I466" s="33" t="s">
        <v>3329</v>
      </c>
      <c r="J466" s="40" t="s">
        <v>4343</v>
      </c>
    </row>
    <row r="467" s="12" customFormat="1" ht="24" spans="1:10">
      <c r="A467" s="34"/>
      <c r="B467" s="35"/>
      <c r="C467" s="33" t="s">
        <v>3330</v>
      </c>
      <c r="D467" s="33" t="s">
        <v>3331</v>
      </c>
      <c r="E467" s="33" t="s">
        <v>4344</v>
      </c>
      <c r="F467" s="33" t="s">
        <v>3333</v>
      </c>
      <c r="G467" s="545" t="s">
        <v>4345</v>
      </c>
      <c r="H467" s="33" t="s">
        <v>3335</v>
      </c>
      <c r="I467" s="33" t="s">
        <v>3336</v>
      </c>
      <c r="J467" s="40" t="s">
        <v>4346</v>
      </c>
    </row>
    <row r="468" s="12" customFormat="1" ht="36" spans="1:10">
      <c r="A468" s="34"/>
      <c r="B468" s="35"/>
      <c r="C468" s="33" t="s">
        <v>3330</v>
      </c>
      <c r="D468" s="33" t="s">
        <v>3331</v>
      </c>
      <c r="E468" s="33" t="s">
        <v>4347</v>
      </c>
      <c r="F468" s="33" t="s">
        <v>3326</v>
      </c>
      <c r="G468" s="545" t="s">
        <v>4348</v>
      </c>
      <c r="H468" s="33" t="s">
        <v>3335</v>
      </c>
      <c r="I468" s="33" t="s">
        <v>3336</v>
      </c>
      <c r="J468" s="40" t="s">
        <v>4349</v>
      </c>
    </row>
    <row r="469" s="12" customFormat="1" ht="24" spans="1:10">
      <c r="A469" s="34"/>
      <c r="B469" s="35"/>
      <c r="C469" s="33" t="s">
        <v>3330</v>
      </c>
      <c r="D469" s="33" t="s">
        <v>3331</v>
      </c>
      <c r="E469" s="33" t="s">
        <v>4350</v>
      </c>
      <c r="F469" s="33" t="s">
        <v>3333</v>
      </c>
      <c r="G469" s="545" t="s">
        <v>4351</v>
      </c>
      <c r="H469" s="33" t="s">
        <v>3335</v>
      </c>
      <c r="I469" s="33" t="s">
        <v>3336</v>
      </c>
      <c r="J469" s="40" t="s">
        <v>4352</v>
      </c>
    </row>
    <row r="470" s="12" customFormat="1" ht="24" spans="1:10">
      <c r="A470" s="34"/>
      <c r="B470" s="35"/>
      <c r="C470" s="33" t="s">
        <v>3330</v>
      </c>
      <c r="D470" s="33" t="s">
        <v>3340</v>
      </c>
      <c r="E470" s="33" t="s">
        <v>4353</v>
      </c>
      <c r="F470" s="33" t="s">
        <v>3333</v>
      </c>
      <c r="G470" s="545" t="s">
        <v>4354</v>
      </c>
      <c r="H470" s="33" t="s">
        <v>3335</v>
      </c>
      <c r="I470" s="33" t="s">
        <v>3336</v>
      </c>
      <c r="J470" s="40" t="s">
        <v>4355</v>
      </c>
    </row>
    <row r="471" s="12" customFormat="1" ht="36" spans="1:10">
      <c r="A471" s="34"/>
      <c r="B471" s="35"/>
      <c r="C471" s="33" t="s">
        <v>3330</v>
      </c>
      <c r="D471" s="33" t="s">
        <v>3340</v>
      </c>
      <c r="E471" s="33" t="s">
        <v>4356</v>
      </c>
      <c r="F471" s="33" t="s">
        <v>3333</v>
      </c>
      <c r="G471" s="545" t="s">
        <v>4357</v>
      </c>
      <c r="H471" s="33" t="s">
        <v>3335</v>
      </c>
      <c r="I471" s="33" t="s">
        <v>3336</v>
      </c>
      <c r="J471" s="40" t="s">
        <v>4358</v>
      </c>
    </row>
    <row r="472" s="12" customFormat="1" ht="24" spans="1:10">
      <c r="A472" s="34"/>
      <c r="B472" s="35"/>
      <c r="C472" s="33" t="s">
        <v>3330</v>
      </c>
      <c r="D472" s="33" t="s">
        <v>3340</v>
      </c>
      <c r="E472" s="33" t="s">
        <v>4359</v>
      </c>
      <c r="F472" s="33" t="s">
        <v>3333</v>
      </c>
      <c r="G472" s="545" t="s">
        <v>4360</v>
      </c>
      <c r="H472" s="33" t="s">
        <v>3335</v>
      </c>
      <c r="I472" s="33" t="s">
        <v>3336</v>
      </c>
      <c r="J472" s="40" t="s">
        <v>4361</v>
      </c>
    </row>
    <row r="473" s="12" customFormat="1" ht="12" spans="1:10">
      <c r="A473" s="36"/>
      <c r="B473" s="37"/>
      <c r="C473" s="33" t="s">
        <v>3343</v>
      </c>
      <c r="D473" s="33" t="s">
        <v>3344</v>
      </c>
      <c r="E473" s="33" t="s">
        <v>4362</v>
      </c>
      <c r="F473" s="33" t="s">
        <v>3346</v>
      </c>
      <c r="G473" s="545" t="s">
        <v>3347</v>
      </c>
      <c r="H473" s="33" t="s">
        <v>3348</v>
      </c>
      <c r="I473" s="33" t="s">
        <v>3329</v>
      </c>
      <c r="J473" s="40" t="s">
        <v>4363</v>
      </c>
    </row>
    <row r="474" s="12" customFormat="1" ht="12" spans="1:10">
      <c r="A474" s="38" t="s">
        <v>4364</v>
      </c>
      <c r="B474" s="39"/>
      <c r="C474" s="28"/>
      <c r="D474" s="28"/>
      <c r="E474" s="28"/>
      <c r="F474" s="28"/>
      <c r="G474" s="28"/>
      <c r="H474" s="28"/>
      <c r="I474" s="28"/>
      <c r="J474" s="39"/>
    </row>
    <row r="475" s="12" customFormat="1" ht="24" spans="1:10">
      <c r="A475" s="31" t="s">
        <v>4365</v>
      </c>
      <c r="B475" s="32" t="s">
        <v>4366</v>
      </c>
      <c r="C475" s="33" t="s">
        <v>3323</v>
      </c>
      <c r="D475" s="33" t="s">
        <v>3324</v>
      </c>
      <c r="E475" s="33" t="s">
        <v>4367</v>
      </c>
      <c r="F475" s="33" t="s">
        <v>3333</v>
      </c>
      <c r="G475" s="545" t="s">
        <v>3661</v>
      </c>
      <c r="H475" s="33" t="s">
        <v>3348</v>
      </c>
      <c r="I475" s="33" t="s">
        <v>3329</v>
      </c>
      <c r="J475" s="40" t="s">
        <v>4368</v>
      </c>
    </row>
    <row r="476" s="12" customFormat="1" ht="24" spans="1:10">
      <c r="A476" s="34"/>
      <c r="B476" s="35"/>
      <c r="C476" s="33" t="s">
        <v>3323</v>
      </c>
      <c r="D476" s="33" t="s">
        <v>3366</v>
      </c>
      <c r="E476" s="33" t="s">
        <v>4369</v>
      </c>
      <c r="F476" s="33" t="s">
        <v>3333</v>
      </c>
      <c r="G476" s="545" t="s">
        <v>3368</v>
      </c>
      <c r="H476" s="33" t="s">
        <v>3348</v>
      </c>
      <c r="I476" s="33" t="s">
        <v>3329</v>
      </c>
      <c r="J476" s="40" t="s">
        <v>4370</v>
      </c>
    </row>
    <row r="477" s="12" customFormat="1" ht="36" spans="1:10">
      <c r="A477" s="34"/>
      <c r="B477" s="35"/>
      <c r="C477" s="33" t="s">
        <v>3323</v>
      </c>
      <c r="D477" s="33" t="s">
        <v>3369</v>
      </c>
      <c r="E477" s="33" t="s">
        <v>4371</v>
      </c>
      <c r="F477" s="33" t="s">
        <v>3333</v>
      </c>
      <c r="G477" s="545" t="s">
        <v>3368</v>
      </c>
      <c r="H477" s="33" t="s">
        <v>3348</v>
      </c>
      <c r="I477" s="33" t="s">
        <v>3329</v>
      </c>
      <c r="J477" s="40" t="s">
        <v>4372</v>
      </c>
    </row>
    <row r="478" s="12" customFormat="1" ht="12" spans="1:10">
      <c r="A478" s="34"/>
      <c r="B478" s="35"/>
      <c r="C478" s="33" t="s">
        <v>3323</v>
      </c>
      <c r="D478" s="33" t="s">
        <v>3373</v>
      </c>
      <c r="E478" s="33" t="s">
        <v>3374</v>
      </c>
      <c r="F478" s="33" t="s">
        <v>3333</v>
      </c>
      <c r="G478" s="33" t="s">
        <v>4373</v>
      </c>
      <c r="H478" s="33" t="s">
        <v>3394</v>
      </c>
      <c r="I478" s="33" t="s">
        <v>3329</v>
      </c>
      <c r="J478" s="40" t="s">
        <v>4374</v>
      </c>
    </row>
    <row r="479" s="12" customFormat="1" ht="24" spans="1:10">
      <c r="A479" s="34"/>
      <c r="B479" s="35"/>
      <c r="C479" s="33" t="s">
        <v>3330</v>
      </c>
      <c r="D479" s="33" t="s">
        <v>3331</v>
      </c>
      <c r="E479" s="33" t="s">
        <v>4375</v>
      </c>
      <c r="F479" s="33" t="s">
        <v>3333</v>
      </c>
      <c r="G479" s="545" t="s">
        <v>4376</v>
      </c>
      <c r="H479" s="33" t="s">
        <v>3335</v>
      </c>
      <c r="I479" s="33" t="s">
        <v>3336</v>
      </c>
      <c r="J479" s="40" t="s">
        <v>4377</v>
      </c>
    </row>
    <row r="480" s="12" customFormat="1" ht="12" spans="1:10">
      <c r="A480" s="36"/>
      <c r="B480" s="37"/>
      <c r="C480" s="33" t="s">
        <v>3343</v>
      </c>
      <c r="D480" s="33" t="s">
        <v>3344</v>
      </c>
      <c r="E480" s="33" t="s">
        <v>4378</v>
      </c>
      <c r="F480" s="33" t="s">
        <v>3346</v>
      </c>
      <c r="G480" s="33" t="s">
        <v>3347</v>
      </c>
      <c r="H480" s="33" t="s">
        <v>3348</v>
      </c>
      <c r="I480" s="33" t="s">
        <v>3329</v>
      </c>
      <c r="J480" s="40" t="s">
        <v>4379</v>
      </c>
    </row>
    <row r="481" s="12" customFormat="1" ht="12" spans="1:10">
      <c r="A481" s="34" t="s">
        <v>4380</v>
      </c>
      <c r="B481" s="44" t="s">
        <v>4381</v>
      </c>
      <c r="C481" s="33" t="s">
        <v>3323</v>
      </c>
      <c r="D481" s="33" t="s">
        <v>3324</v>
      </c>
      <c r="E481" s="33" t="s">
        <v>4382</v>
      </c>
      <c r="F481" s="33" t="s">
        <v>3333</v>
      </c>
      <c r="G481" s="545" t="s">
        <v>4383</v>
      </c>
      <c r="H481" s="33" t="s">
        <v>4201</v>
      </c>
      <c r="I481" s="33" t="s">
        <v>3329</v>
      </c>
      <c r="J481" s="40" t="s">
        <v>4384</v>
      </c>
    </row>
    <row r="482" s="12" customFormat="1" ht="24" spans="1:10">
      <c r="A482" s="34"/>
      <c r="B482" s="44"/>
      <c r="C482" s="33" t="s">
        <v>3323</v>
      </c>
      <c r="D482" s="33" t="s">
        <v>3366</v>
      </c>
      <c r="E482" s="33" t="s">
        <v>4385</v>
      </c>
      <c r="F482" s="33" t="s">
        <v>3333</v>
      </c>
      <c r="G482" s="545" t="s">
        <v>3368</v>
      </c>
      <c r="H482" s="33" t="s">
        <v>3348</v>
      </c>
      <c r="I482" s="33" t="s">
        <v>3329</v>
      </c>
      <c r="J482" s="40" t="s">
        <v>4386</v>
      </c>
    </row>
    <row r="483" s="12" customFormat="1" ht="36" spans="1:10">
      <c r="A483" s="34"/>
      <c r="B483" s="44"/>
      <c r="C483" s="33" t="s">
        <v>3323</v>
      </c>
      <c r="D483" s="33" t="s">
        <v>3369</v>
      </c>
      <c r="E483" s="33" t="s">
        <v>4371</v>
      </c>
      <c r="F483" s="33" t="s">
        <v>3333</v>
      </c>
      <c r="G483" s="545" t="s">
        <v>3368</v>
      </c>
      <c r="H483" s="33" t="s">
        <v>3348</v>
      </c>
      <c r="I483" s="33" t="s">
        <v>3329</v>
      </c>
      <c r="J483" s="40" t="s">
        <v>4372</v>
      </c>
    </row>
    <row r="484" s="12" customFormat="1" ht="12" spans="1:10">
      <c r="A484" s="34"/>
      <c r="B484" s="44"/>
      <c r="C484" s="33" t="s">
        <v>3323</v>
      </c>
      <c r="D484" s="33" t="s">
        <v>3373</v>
      </c>
      <c r="E484" s="33" t="s">
        <v>3374</v>
      </c>
      <c r="F484" s="33" t="s">
        <v>3326</v>
      </c>
      <c r="G484" s="33" t="s">
        <v>3669</v>
      </c>
      <c r="H484" s="33" t="s">
        <v>3394</v>
      </c>
      <c r="I484" s="33" t="s">
        <v>3329</v>
      </c>
      <c r="J484" s="40" t="s">
        <v>4374</v>
      </c>
    </row>
    <row r="485" s="12" customFormat="1" ht="12" spans="1:10">
      <c r="A485" s="34"/>
      <c r="B485" s="44"/>
      <c r="C485" s="33" t="s">
        <v>3330</v>
      </c>
      <c r="D485" s="33" t="s">
        <v>3331</v>
      </c>
      <c r="E485" s="33" t="s">
        <v>4387</v>
      </c>
      <c r="F485" s="33" t="s">
        <v>3333</v>
      </c>
      <c r="G485" s="545" t="s">
        <v>4388</v>
      </c>
      <c r="H485" s="33" t="s">
        <v>3335</v>
      </c>
      <c r="I485" s="33" t="s">
        <v>3336</v>
      </c>
      <c r="J485" s="40" t="s">
        <v>4389</v>
      </c>
    </row>
    <row r="486" s="12" customFormat="1" ht="12" spans="1:10">
      <c r="A486" s="36"/>
      <c r="B486" s="45"/>
      <c r="C486" s="33" t="s">
        <v>3343</v>
      </c>
      <c r="D486" s="33" t="s">
        <v>3344</v>
      </c>
      <c r="E486" s="33" t="s">
        <v>3345</v>
      </c>
      <c r="F486" s="33" t="s">
        <v>3346</v>
      </c>
      <c r="G486" s="33" t="s">
        <v>3347</v>
      </c>
      <c r="H486" s="33" t="s">
        <v>3348</v>
      </c>
      <c r="I486" s="33" t="s">
        <v>3329</v>
      </c>
      <c r="J486" s="40" t="s">
        <v>4390</v>
      </c>
    </row>
    <row r="487" s="13" customFormat="1" ht="24" spans="1:10">
      <c r="A487" s="34" t="s">
        <v>4391</v>
      </c>
      <c r="B487" s="35" t="s">
        <v>4392</v>
      </c>
      <c r="C487" s="33" t="s">
        <v>3323</v>
      </c>
      <c r="D487" s="33" t="s">
        <v>3324</v>
      </c>
      <c r="E487" s="33" t="s">
        <v>4393</v>
      </c>
      <c r="F487" s="33" t="s">
        <v>3333</v>
      </c>
      <c r="G487" s="545" t="s">
        <v>3661</v>
      </c>
      <c r="H487" s="33" t="s">
        <v>3348</v>
      </c>
      <c r="I487" s="33" t="s">
        <v>3329</v>
      </c>
      <c r="J487" s="40" t="s">
        <v>4394</v>
      </c>
    </row>
    <row r="488" s="13" customFormat="1" ht="24" spans="1:10">
      <c r="A488" s="34"/>
      <c r="B488" s="35"/>
      <c r="C488" s="33" t="s">
        <v>3323</v>
      </c>
      <c r="D488" s="33" t="s">
        <v>3366</v>
      </c>
      <c r="E488" s="33" t="s">
        <v>4395</v>
      </c>
      <c r="F488" s="33" t="s">
        <v>3333</v>
      </c>
      <c r="G488" s="545" t="s">
        <v>3368</v>
      </c>
      <c r="H488" s="33" t="s">
        <v>3348</v>
      </c>
      <c r="I488" s="33" t="s">
        <v>3329</v>
      </c>
      <c r="J488" s="40" t="s">
        <v>4396</v>
      </c>
    </row>
    <row r="489" s="13" customFormat="1" ht="36" spans="1:10">
      <c r="A489" s="34"/>
      <c r="B489" s="35"/>
      <c r="C489" s="33" t="s">
        <v>3323</v>
      </c>
      <c r="D489" s="33" t="s">
        <v>3369</v>
      </c>
      <c r="E489" s="33" t="s">
        <v>4371</v>
      </c>
      <c r="F489" s="33" t="s">
        <v>3333</v>
      </c>
      <c r="G489" s="545" t="s">
        <v>3368</v>
      </c>
      <c r="H489" s="33" t="s">
        <v>3348</v>
      </c>
      <c r="I489" s="33" t="s">
        <v>3329</v>
      </c>
      <c r="J489" s="40" t="s">
        <v>4372</v>
      </c>
    </row>
    <row r="490" s="13" customFormat="1" ht="12" spans="1:10">
      <c r="A490" s="34"/>
      <c r="B490" s="35"/>
      <c r="C490" s="33" t="s">
        <v>3323</v>
      </c>
      <c r="D490" s="33" t="s">
        <v>3373</v>
      </c>
      <c r="E490" s="33" t="s">
        <v>3374</v>
      </c>
      <c r="F490" s="33" t="s">
        <v>3326</v>
      </c>
      <c r="G490" s="33" t="s">
        <v>3393</v>
      </c>
      <c r="H490" s="33" t="s">
        <v>3394</v>
      </c>
      <c r="I490" s="33" t="s">
        <v>3329</v>
      </c>
      <c r="J490" s="40" t="s">
        <v>4374</v>
      </c>
    </row>
    <row r="491" s="13" customFormat="1" ht="24" spans="1:10">
      <c r="A491" s="34"/>
      <c r="B491" s="35"/>
      <c r="C491" s="33" t="s">
        <v>3330</v>
      </c>
      <c r="D491" s="33" t="s">
        <v>3331</v>
      </c>
      <c r="E491" s="33" t="s">
        <v>4397</v>
      </c>
      <c r="F491" s="33" t="s">
        <v>3333</v>
      </c>
      <c r="G491" s="545" t="s">
        <v>4376</v>
      </c>
      <c r="H491" s="33" t="s">
        <v>4398</v>
      </c>
      <c r="I491" s="33" t="s">
        <v>3336</v>
      </c>
      <c r="J491" s="40" t="s">
        <v>4399</v>
      </c>
    </row>
    <row r="492" s="13" customFormat="1" ht="24" spans="1:10">
      <c r="A492" s="36"/>
      <c r="B492" s="37"/>
      <c r="C492" s="33" t="s">
        <v>3343</v>
      </c>
      <c r="D492" s="33" t="s">
        <v>3344</v>
      </c>
      <c r="E492" s="33" t="s">
        <v>4400</v>
      </c>
      <c r="F492" s="33" t="s">
        <v>3346</v>
      </c>
      <c r="G492" s="33" t="s">
        <v>3347</v>
      </c>
      <c r="H492" s="33" t="s">
        <v>3348</v>
      </c>
      <c r="I492" s="33" t="s">
        <v>3329</v>
      </c>
      <c r="J492" s="40" t="s">
        <v>4401</v>
      </c>
    </row>
    <row r="493" s="8" customFormat="1" spans="1:10">
      <c r="A493" s="38" t="s">
        <v>4402</v>
      </c>
      <c r="B493" s="39"/>
      <c r="C493" s="28"/>
      <c r="D493" s="28"/>
      <c r="E493" s="28"/>
      <c r="F493" s="28"/>
      <c r="G493" s="28"/>
      <c r="H493" s="28"/>
      <c r="I493" s="28"/>
      <c r="J493" s="39"/>
    </row>
    <row r="494" s="12" customFormat="1" ht="24" spans="1:10">
      <c r="A494" s="31" t="s">
        <v>4403</v>
      </c>
      <c r="B494" s="32" t="s">
        <v>4404</v>
      </c>
      <c r="C494" s="33" t="s">
        <v>3323</v>
      </c>
      <c r="D494" s="33" t="s">
        <v>3324</v>
      </c>
      <c r="E494" s="33" t="s">
        <v>4405</v>
      </c>
      <c r="F494" s="33" t="s">
        <v>3346</v>
      </c>
      <c r="G494" s="545" t="s">
        <v>4292</v>
      </c>
      <c r="H494" s="33" t="s">
        <v>4406</v>
      </c>
      <c r="I494" s="33" t="s">
        <v>3329</v>
      </c>
      <c r="J494" s="40" t="s">
        <v>4407</v>
      </c>
    </row>
    <row r="495" s="12" customFormat="1" ht="12" spans="1:10">
      <c r="A495" s="34"/>
      <c r="B495" s="35"/>
      <c r="C495" s="33" t="s">
        <v>3323</v>
      </c>
      <c r="D495" s="33" t="s">
        <v>3324</v>
      </c>
      <c r="E495" s="33" t="s">
        <v>4408</v>
      </c>
      <c r="F495" s="33" t="s">
        <v>3326</v>
      </c>
      <c r="G495" s="545" t="s">
        <v>3357</v>
      </c>
      <c r="H495" s="33" t="s">
        <v>3358</v>
      </c>
      <c r="I495" s="33" t="s">
        <v>3329</v>
      </c>
      <c r="J495" s="40" t="s">
        <v>4409</v>
      </c>
    </row>
    <row r="496" s="12" customFormat="1" ht="12" spans="1:10">
      <c r="A496" s="34"/>
      <c r="B496" s="35"/>
      <c r="C496" s="33" t="s">
        <v>3323</v>
      </c>
      <c r="D496" s="33" t="s">
        <v>3324</v>
      </c>
      <c r="E496" s="33" t="s">
        <v>4410</v>
      </c>
      <c r="F496" s="33" t="s">
        <v>3326</v>
      </c>
      <c r="G496" s="545" t="s">
        <v>4411</v>
      </c>
      <c r="H496" s="33" t="s">
        <v>3358</v>
      </c>
      <c r="I496" s="33" t="s">
        <v>3329</v>
      </c>
      <c r="J496" s="40" t="s">
        <v>4412</v>
      </c>
    </row>
    <row r="497" s="12" customFormat="1" ht="24" spans="1:10">
      <c r="A497" s="34"/>
      <c r="B497" s="35"/>
      <c r="C497" s="33" t="s">
        <v>3323</v>
      </c>
      <c r="D497" s="33" t="s">
        <v>3324</v>
      </c>
      <c r="E497" s="33" t="s">
        <v>4413</v>
      </c>
      <c r="F497" s="33" t="s">
        <v>3326</v>
      </c>
      <c r="G497" s="545" t="s">
        <v>3661</v>
      </c>
      <c r="H497" s="33" t="s">
        <v>3358</v>
      </c>
      <c r="I497" s="33" t="s">
        <v>3329</v>
      </c>
      <c r="J497" s="40" t="s">
        <v>4414</v>
      </c>
    </row>
    <row r="498" s="12" customFormat="1" ht="24" spans="1:10">
      <c r="A498" s="34"/>
      <c r="B498" s="35"/>
      <c r="C498" s="33" t="s">
        <v>3323</v>
      </c>
      <c r="D498" s="33" t="s">
        <v>3324</v>
      </c>
      <c r="E498" s="33" t="s">
        <v>4415</v>
      </c>
      <c r="F498" s="33" t="s">
        <v>3326</v>
      </c>
      <c r="G498" s="545" t="s">
        <v>4416</v>
      </c>
      <c r="H498" s="33" t="s">
        <v>4201</v>
      </c>
      <c r="I498" s="33" t="s">
        <v>3329</v>
      </c>
      <c r="J498" s="40" t="s">
        <v>4417</v>
      </c>
    </row>
    <row r="499" s="12" customFormat="1" ht="36" spans="1:10">
      <c r="A499" s="34"/>
      <c r="B499" s="35"/>
      <c r="C499" s="33" t="s">
        <v>3323</v>
      </c>
      <c r="D499" s="33" t="s">
        <v>3324</v>
      </c>
      <c r="E499" s="33" t="s">
        <v>4418</v>
      </c>
      <c r="F499" s="33" t="s">
        <v>3326</v>
      </c>
      <c r="G499" s="545" t="s">
        <v>4419</v>
      </c>
      <c r="H499" s="33" t="s">
        <v>3358</v>
      </c>
      <c r="I499" s="33" t="s">
        <v>3329</v>
      </c>
      <c r="J499" s="40" t="s">
        <v>4419</v>
      </c>
    </row>
    <row r="500" s="12" customFormat="1" ht="12" spans="1:10">
      <c r="A500" s="34"/>
      <c r="B500" s="35"/>
      <c r="C500" s="33" t="s">
        <v>3323</v>
      </c>
      <c r="D500" s="33" t="s">
        <v>3366</v>
      </c>
      <c r="E500" s="33" t="s">
        <v>4420</v>
      </c>
      <c r="F500" s="33" t="s">
        <v>3333</v>
      </c>
      <c r="G500" s="545" t="s">
        <v>3368</v>
      </c>
      <c r="H500" s="33" t="s">
        <v>3348</v>
      </c>
      <c r="I500" s="33" t="s">
        <v>3329</v>
      </c>
      <c r="J500" s="40" t="s">
        <v>4420</v>
      </c>
    </row>
    <row r="501" s="12" customFormat="1" ht="24" spans="1:10">
      <c r="A501" s="34"/>
      <c r="B501" s="35"/>
      <c r="C501" s="33" t="s">
        <v>3323</v>
      </c>
      <c r="D501" s="33" t="s">
        <v>3366</v>
      </c>
      <c r="E501" s="33" t="s">
        <v>4421</v>
      </c>
      <c r="F501" s="33" t="s">
        <v>3333</v>
      </c>
      <c r="G501" s="545" t="s">
        <v>3368</v>
      </c>
      <c r="H501" s="33" t="s">
        <v>3348</v>
      </c>
      <c r="I501" s="33" t="s">
        <v>3329</v>
      </c>
      <c r="J501" s="40" t="s">
        <v>4421</v>
      </c>
    </row>
    <row r="502" s="12" customFormat="1" ht="12" spans="1:10">
      <c r="A502" s="34"/>
      <c r="B502" s="35"/>
      <c r="C502" s="33" t="s">
        <v>3323</v>
      </c>
      <c r="D502" s="33" t="s">
        <v>3366</v>
      </c>
      <c r="E502" s="33" t="s">
        <v>4422</v>
      </c>
      <c r="F502" s="33" t="s">
        <v>3333</v>
      </c>
      <c r="G502" s="545" t="s">
        <v>3368</v>
      </c>
      <c r="H502" s="33" t="s">
        <v>3348</v>
      </c>
      <c r="I502" s="33" t="s">
        <v>3329</v>
      </c>
      <c r="J502" s="40" t="s">
        <v>4422</v>
      </c>
    </row>
    <row r="503" s="12" customFormat="1" ht="12" spans="1:10">
      <c r="A503" s="34"/>
      <c r="B503" s="35"/>
      <c r="C503" s="33" t="s">
        <v>3323</v>
      </c>
      <c r="D503" s="33" t="s">
        <v>3366</v>
      </c>
      <c r="E503" s="33" t="s">
        <v>4423</v>
      </c>
      <c r="F503" s="33" t="s">
        <v>3333</v>
      </c>
      <c r="G503" s="545" t="s">
        <v>3368</v>
      </c>
      <c r="H503" s="33" t="s">
        <v>3348</v>
      </c>
      <c r="I503" s="33" t="s">
        <v>3329</v>
      </c>
      <c r="J503" s="40" t="s">
        <v>4423</v>
      </c>
    </row>
    <row r="504" s="12" customFormat="1" ht="12" spans="1:10">
      <c r="A504" s="34"/>
      <c r="B504" s="35"/>
      <c r="C504" s="33" t="s">
        <v>3323</v>
      </c>
      <c r="D504" s="33" t="s">
        <v>3369</v>
      </c>
      <c r="E504" s="33" t="s">
        <v>3560</v>
      </c>
      <c r="F504" s="33" t="s">
        <v>3333</v>
      </c>
      <c r="G504" s="545" t="s">
        <v>3371</v>
      </c>
      <c r="H504" s="33" t="s">
        <v>3372</v>
      </c>
      <c r="I504" s="33" t="s">
        <v>3329</v>
      </c>
      <c r="J504" s="40" t="s">
        <v>4182</v>
      </c>
    </row>
    <row r="505" s="12" customFormat="1" ht="12" spans="1:10">
      <c r="A505" s="34"/>
      <c r="B505" s="35"/>
      <c r="C505" s="33" t="s">
        <v>3323</v>
      </c>
      <c r="D505" s="33" t="s">
        <v>3373</v>
      </c>
      <c r="E505" s="33" t="s">
        <v>3374</v>
      </c>
      <c r="F505" s="33" t="s">
        <v>3326</v>
      </c>
      <c r="G505" s="33" t="s">
        <v>4424</v>
      </c>
      <c r="H505" s="33" t="s">
        <v>3394</v>
      </c>
      <c r="I505" s="33" t="s">
        <v>3329</v>
      </c>
      <c r="J505" s="40" t="s">
        <v>4425</v>
      </c>
    </row>
    <row r="506" s="12" customFormat="1" ht="12" spans="1:10">
      <c r="A506" s="34"/>
      <c r="B506" s="35"/>
      <c r="C506" s="33" t="s">
        <v>3330</v>
      </c>
      <c r="D506" s="33" t="s">
        <v>3331</v>
      </c>
      <c r="E506" s="33" t="s">
        <v>4426</v>
      </c>
      <c r="F506" s="33" t="s">
        <v>3333</v>
      </c>
      <c r="G506" s="545" t="s">
        <v>3709</v>
      </c>
      <c r="H506" s="33" t="s">
        <v>3335</v>
      </c>
      <c r="I506" s="33" t="s">
        <v>3336</v>
      </c>
      <c r="J506" s="40" t="s">
        <v>4426</v>
      </c>
    </row>
    <row r="507" s="12" customFormat="1" ht="12" spans="1:10">
      <c r="A507" s="36"/>
      <c r="B507" s="37"/>
      <c r="C507" s="33" t="s">
        <v>3343</v>
      </c>
      <c r="D507" s="33" t="s">
        <v>3344</v>
      </c>
      <c r="E507" s="33" t="s">
        <v>3345</v>
      </c>
      <c r="F507" s="33" t="s">
        <v>3346</v>
      </c>
      <c r="G507" s="545" t="s">
        <v>3347</v>
      </c>
      <c r="H507" s="33" t="s">
        <v>3348</v>
      </c>
      <c r="I507" s="33" t="s">
        <v>3329</v>
      </c>
      <c r="J507" s="40" t="s">
        <v>4427</v>
      </c>
    </row>
    <row r="508" s="12" customFormat="1" ht="24" spans="1:10">
      <c r="A508" s="31" t="s">
        <v>4428</v>
      </c>
      <c r="B508" s="32" t="s">
        <v>4429</v>
      </c>
      <c r="C508" s="33" t="s">
        <v>3323</v>
      </c>
      <c r="D508" s="33" t="s">
        <v>3324</v>
      </c>
      <c r="E508" s="33" t="s">
        <v>4430</v>
      </c>
      <c r="F508" s="33" t="s">
        <v>3326</v>
      </c>
      <c r="G508" s="545" t="s">
        <v>4431</v>
      </c>
      <c r="H508" s="33" t="s">
        <v>3328</v>
      </c>
      <c r="I508" s="33" t="s">
        <v>3329</v>
      </c>
      <c r="J508" s="40" t="s">
        <v>4431</v>
      </c>
    </row>
    <row r="509" s="12" customFormat="1" ht="12" spans="1:10">
      <c r="A509" s="34"/>
      <c r="B509" s="35"/>
      <c r="C509" s="33" t="s">
        <v>3323</v>
      </c>
      <c r="D509" s="33" t="s">
        <v>3366</v>
      </c>
      <c r="E509" s="33" t="s">
        <v>4432</v>
      </c>
      <c r="F509" s="33" t="s">
        <v>3333</v>
      </c>
      <c r="G509" s="545" t="s">
        <v>3391</v>
      </c>
      <c r="H509" s="33" t="s">
        <v>3348</v>
      </c>
      <c r="I509" s="33" t="s">
        <v>3329</v>
      </c>
      <c r="J509" s="40" t="s">
        <v>4433</v>
      </c>
    </row>
    <row r="510" s="12" customFormat="1" ht="24" spans="1:10">
      <c r="A510" s="34"/>
      <c r="B510" s="35"/>
      <c r="C510" s="33" t="s">
        <v>3323</v>
      </c>
      <c r="D510" s="33" t="s">
        <v>3369</v>
      </c>
      <c r="E510" s="33" t="s">
        <v>4434</v>
      </c>
      <c r="F510" s="33" t="s">
        <v>3333</v>
      </c>
      <c r="G510" s="545" t="s">
        <v>4435</v>
      </c>
      <c r="H510" s="33" t="s">
        <v>3372</v>
      </c>
      <c r="I510" s="33" t="s">
        <v>3329</v>
      </c>
      <c r="J510" s="40" t="s">
        <v>4435</v>
      </c>
    </row>
    <row r="511" s="12" customFormat="1" ht="250" customHeight="1" spans="1:10">
      <c r="A511" s="34"/>
      <c r="B511" s="35"/>
      <c r="C511" s="33" t="s">
        <v>3323</v>
      </c>
      <c r="D511" s="33" t="s">
        <v>3373</v>
      </c>
      <c r="E511" s="33" t="s">
        <v>3374</v>
      </c>
      <c r="F511" s="33" t="s">
        <v>3326</v>
      </c>
      <c r="G511" s="33" t="s">
        <v>4436</v>
      </c>
      <c r="H511" s="33" t="s">
        <v>3394</v>
      </c>
      <c r="I511" s="33" t="s">
        <v>3329</v>
      </c>
      <c r="J511" s="40" t="s">
        <v>4437</v>
      </c>
    </row>
    <row r="512" s="12" customFormat="1" ht="36" spans="1:10">
      <c r="A512" s="34"/>
      <c r="B512" s="35"/>
      <c r="C512" s="33" t="s">
        <v>3330</v>
      </c>
      <c r="D512" s="33" t="s">
        <v>3331</v>
      </c>
      <c r="E512" s="33" t="s">
        <v>4438</v>
      </c>
      <c r="F512" s="33" t="s">
        <v>3333</v>
      </c>
      <c r="G512" s="545" t="s">
        <v>4439</v>
      </c>
      <c r="H512" s="33" t="s">
        <v>3372</v>
      </c>
      <c r="I512" s="33" t="s">
        <v>3336</v>
      </c>
      <c r="J512" s="40" t="s">
        <v>4440</v>
      </c>
    </row>
    <row r="513" s="12" customFormat="1" ht="36" spans="1:10">
      <c r="A513" s="34"/>
      <c r="B513" s="35"/>
      <c r="C513" s="33" t="s">
        <v>3330</v>
      </c>
      <c r="D513" s="33" t="s">
        <v>3340</v>
      </c>
      <c r="E513" s="33" t="s">
        <v>4441</v>
      </c>
      <c r="F513" s="33" t="s">
        <v>3333</v>
      </c>
      <c r="G513" s="545" t="s">
        <v>4442</v>
      </c>
      <c r="H513" s="33" t="s">
        <v>3372</v>
      </c>
      <c r="I513" s="33" t="s">
        <v>3336</v>
      </c>
      <c r="J513" s="40" t="s">
        <v>4442</v>
      </c>
    </row>
    <row r="514" s="12" customFormat="1" ht="12" spans="1:10">
      <c r="A514" s="36"/>
      <c r="B514" s="37"/>
      <c r="C514" s="33" t="s">
        <v>3343</v>
      </c>
      <c r="D514" s="33" t="s">
        <v>3344</v>
      </c>
      <c r="E514" s="33" t="s">
        <v>4443</v>
      </c>
      <c r="F514" s="33" t="s">
        <v>3346</v>
      </c>
      <c r="G514" s="545" t="s">
        <v>4444</v>
      </c>
      <c r="H514" s="33" t="s">
        <v>3348</v>
      </c>
      <c r="I514" s="33" t="s">
        <v>3329</v>
      </c>
      <c r="J514" s="40" t="s">
        <v>4445</v>
      </c>
    </row>
    <row r="515" s="12" customFormat="1" ht="12" spans="1:10">
      <c r="A515" s="31" t="s">
        <v>4446</v>
      </c>
      <c r="B515" s="32" t="s">
        <v>4447</v>
      </c>
      <c r="C515" s="33" t="s">
        <v>3323</v>
      </c>
      <c r="D515" s="33" t="s">
        <v>3324</v>
      </c>
      <c r="E515" s="33" t="s">
        <v>4448</v>
      </c>
      <c r="F515" s="33" t="s">
        <v>3333</v>
      </c>
      <c r="G515" s="545" t="s">
        <v>4449</v>
      </c>
      <c r="H515" s="33" t="s">
        <v>3328</v>
      </c>
      <c r="I515" s="33" t="s">
        <v>3329</v>
      </c>
      <c r="J515" s="40" t="s">
        <v>4450</v>
      </c>
    </row>
    <row r="516" s="12" customFormat="1" ht="12" spans="1:10">
      <c r="A516" s="34"/>
      <c r="B516" s="35"/>
      <c r="C516" s="33" t="s">
        <v>3323</v>
      </c>
      <c r="D516" s="33" t="s">
        <v>3366</v>
      </c>
      <c r="E516" s="33" t="s">
        <v>4451</v>
      </c>
      <c r="F516" s="33" t="s">
        <v>3333</v>
      </c>
      <c r="G516" s="545" t="s">
        <v>3368</v>
      </c>
      <c r="H516" s="33" t="s">
        <v>3348</v>
      </c>
      <c r="I516" s="33" t="s">
        <v>3329</v>
      </c>
      <c r="J516" s="40" t="s">
        <v>4452</v>
      </c>
    </row>
    <row r="517" s="12" customFormat="1" ht="12" spans="1:10">
      <c r="A517" s="34"/>
      <c r="B517" s="35"/>
      <c r="C517" s="33" t="s">
        <v>3323</v>
      </c>
      <c r="D517" s="33" t="s">
        <v>3369</v>
      </c>
      <c r="E517" s="33" t="s">
        <v>3560</v>
      </c>
      <c r="F517" s="33" t="s">
        <v>3333</v>
      </c>
      <c r="G517" s="545" t="s">
        <v>3371</v>
      </c>
      <c r="H517" s="33" t="s">
        <v>3372</v>
      </c>
      <c r="I517" s="33" t="s">
        <v>3329</v>
      </c>
      <c r="J517" s="40" t="s">
        <v>4182</v>
      </c>
    </row>
    <row r="518" s="12" customFormat="1" ht="240" spans="1:10">
      <c r="A518" s="34"/>
      <c r="B518" s="35"/>
      <c r="C518" s="33" t="s">
        <v>3323</v>
      </c>
      <c r="D518" s="33" t="s">
        <v>3373</v>
      </c>
      <c r="E518" s="33" t="s">
        <v>3374</v>
      </c>
      <c r="F518" s="33" t="s">
        <v>3326</v>
      </c>
      <c r="G518" s="33" t="s">
        <v>4453</v>
      </c>
      <c r="H518" s="33" t="s">
        <v>3394</v>
      </c>
      <c r="I518" s="33" t="s">
        <v>3329</v>
      </c>
      <c r="J518" s="40" t="s">
        <v>4454</v>
      </c>
    </row>
    <row r="519" s="12" customFormat="1" ht="12" spans="1:10">
      <c r="A519" s="34"/>
      <c r="B519" s="35"/>
      <c r="C519" s="33" t="s">
        <v>3330</v>
      </c>
      <c r="D519" s="33" t="s">
        <v>3331</v>
      </c>
      <c r="E519" s="33" t="s">
        <v>4455</v>
      </c>
      <c r="F519" s="33" t="s">
        <v>3333</v>
      </c>
      <c r="G519" s="545" t="s">
        <v>3474</v>
      </c>
      <c r="H519" s="33" t="s">
        <v>3335</v>
      </c>
      <c r="I519" s="33" t="s">
        <v>3336</v>
      </c>
      <c r="J519" s="40" t="s">
        <v>4456</v>
      </c>
    </row>
    <row r="520" s="12" customFormat="1" ht="24" spans="1:10">
      <c r="A520" s="34"/>
      <c r="B520" s="35"/>
      <c r="C520" s="33" t="s">
        <v>3330</v>
      </c>
      <c r="D520" s="33" t="s">
        <v>3340</v>
      </c>
      <c r="E520" s="33" t="s">
        <v>4457</v>
      </c>
      <c r="F520" s="33" t="s">
        <v>3333</v>
      </c>
      <c r="G520" s="545" t="s">
        <v>4458</v>
      </c>
      <c r="H520" s="33" t="s">
        <v>3335</v>
      </c>
      <c r="I520" s="33" t="s">
        <v>3336</v>
      </c>
      <c r="J520" s="40" t="s">
        <v>4459</v>
      </c>
    </row>
    <row r="521" s="12" customFormat="1" ht="12" spans="1:10">
      <c r="A521" s="36"/>
      <c r="B521" s="37"/>
      <c r="C521" s="33" t="s">
        <v>3343</v>
      </c>
      <c r="D521" s="33" t="s">
        <v>3344</v>
      </c>
      <c r="E521" s="33" t="s">
        <v>3345</v>
      </c>
      <c r="F521" s="33" t="s">
        <v>3346</v>
      </c>
      <c r="G521" s="545" t="s">
        <v>3347</v>
      </c>
      <c r="H521" s="33" t="s">
        <v>3348</v>
      </c>
      <c r="I521" s="33" t="s">
        <v>3329</v>
      </c>
      <c r="J521" s="40" t="s">
        <v>4460</v>
      </c>
    </row>
    <row r="522" s="12" customFormat="1" ht="12" spans="1:10">
      <c r="A522" s="31" t="s">
        <v>4461</v>
      </c>
      <c r="B522" s="32" t="s">
        <v>4462</v>
      </c>
      <c r="C522" s="33" t="s">
        <v>3323</v>
      </c>
      <c r="D522" s="33" t="s">
        <v>3324</v>
      </c>
      <c r="E522" s="33" t="s">
        <v>4463</v>
      </c>
      <c r="F522" s="33" t="s">
        <v>3333</v>
      </c>
      <c r="G522" s="545" t="s">
        <v>4449</v>
      </c>
      <c r="H522" s="33" t="s">
        <v>3328</v>
      </c>
      <c r="I522" s="33" t="s">
        <v>3329</v>
      </c>
      <c r="J522" s="40" t="s">
        <v>4464</v>
      </c>
    </row>
    <row r="523" s="12" customFormat="1" ht="12" spans="1:10">
      <c r="A523" s="34"/>
      <c r="B523" s="35"/>
      <c r="C523" s="33" t="s">
        <v>3323</v>
      </c>
      <c r="D523" s="33" t="s">
        <v>3324</v>
      </c>
      <c r="E523" s="33" t="s">
        <v>4465</v>
      </c>
      <c r="F523" s="33" t="s">
        <v>3333</v>
      </c>
      <c r="G523" s="545" t="s">
        <v>4449</v>
      </c>
      <c r="H523" s="33" t="s">
        <v>3328</v>
      </c>
      <c r="I523" s="33" t="s">
        <v>3329</v>
      </c>
      <c r="J523" s="40" t="s">
        <v>4466</v>
      </c>
    </row>
    <row r="524" s="12" customFormat="1" ht="12" spans="1:10">
      <c r="A524" s="34"/>
      <c r="B524" s="35"/>
      <c r="C524" s="33" t="s">
        <v>3323</v>
      </c>
      <c r="D524" s="33" t="s">
        <v>3366</v>
      </c>
      <c r="E524" s="33" t="s">
        <v>4467</v>
      </c>
      <c r="F524" s="33" t="s">
        <v>3333</v>
      </c>
      <c r="G524" s="545" t="s">
        <v>3368</v>
      </c>
      <c r="H524" s="33" t="s">
        <v>3348</v>
      </c>
      <c r="I524" s="33" t="s">
        <v>3329</v>
      </c>
      <c r="J524" s="40" t="s">
        <v>4468</v>
      </c>
    </row>
    <row r="525" s="12" customFormat="1" ht="12" spans="1:10">
      <c r="A525" s="34"/>
      <c r="B525" s="35"/>
      <c r="C525" s="33" t="s">
        <v>3323</v>
      </c>
      <c r="D525" s="33" t="s">
        <v>3369</v>
      </c>
      <c r="E525" s="33" t="s">
        <v>3560</v>
      </c>
      <c r="F525" s="33" t="s">
        <v>3333</v>
      </c>
      <c r="G525" s="545" t="s">
        <v>3371</v>
      </c>
      <c r="H525" s="33" t="s">
        <v>4330</v>
      </c>
      <c r="I525" s="33" t="s">
        <v>3329</v>
      </c>
      <c r="J525" s="40" t="s">
        <v>4182</v>
      </c>
    </row>
    <row r="526" s="12" customFormat="1" ht="264" spans="1:10">
      <c r="A526" s="34"/>
      <c r="B526" s="35"/>
      <c r="C526" s="33" t="s">
        <v>3323</v>
      </c>
      <c r="D526" s="33" t="s">
        <v>3373</v>
      </c>
      <c r="E526" s="33" t="s">
        <v>3374</v>
      </c>
      <c r="F526" s="33" t="s">
        <v>3326</v>
      </c>
      <c r="G526" s="33" t="s">
        <v>4469</v>
      </c>
      <c r="H526" s="33" t="s">
        <v>3394</v>
      </c>
      <c r="I526" s="33" t="s">
        <v>3329</v>
      </c>
      <c r="J526" s="40" t="s">
        <v>4470</v>
      </c>
    </row>
    <row r="527" s="12" customFormat="1" ht="24" spans="1:10">
      <c r="A527" s="34"/>
      <c r="B527" s="35"/>
      <c r="C527" s="33" t="s">
        <v>3330</v>
      </c>
      <c r="D527" s="33" t="s">
        <v>3331</v>
      </c>
      <c r="E527" s="33" t="s">
        <v>4471</v>
      </c>
      <c r="F527" s="33" t="s">
        <v>3333</v>
      </c>
      <c r="G527" s="545" t="s">
        <v>3474</v>
      </c>
      <c r="H527" s="33" t="s">
        <v>3335</v>
      </c>
      <c r="I527" s="33" t="s">
        <v>3336</v>
      </c>
      <c r="J527" s="40" t="s">
        <v>4472</v>
      </c>
    </row>
    <row r="528" s="12" customFormat="1" ht="12" spans="1:10">
      <c r="A528" s="34"/>
      <c r="B528" s="35"/>
      <c r="C528" s="33" t="s">
        <v>3330</v>
      </c>
      <c r="D528" s="33" t="s">
        <v>3340</v>
      </c>
      <c r="E528" s="33" t="s">
        <v>4473</v>
      </c>
      <c r="F528" s="33" t="s">
        <v>3333</v>
      </c>
      <c r="G528" s="545" t="s">
        <v>4458</v>
      </c>
      <c r="H528" s="33" t="s">
        <v>3335</v>
      </c>
      <c r="I528" s="33" t="s">
        <v>3336</v>
      </c>
      <c r="J528" s="40" t="s">
        <v>4474</v>
      </c>
    </row>
    <row r="529" s="12" customFormat="1" ht="12" spans="1:10">
      <c r="A529" s="34"/>
      <c r="B529" s="37"/>
      <c r="C529" s="33" t="s">
        <v>3343</v>
      </c>
      <c r="D529" s="33" t="s">
        <v>3344</v>
      </c>
      <c r="E529" s="33" t="s">
        <v>3345</v>
      </c>
      <c r="F529" s="33" t="s">
        <v>3346</v>
      </c>
      <c r="G529" s="545" t="s">
        <v>3347</v>
      </c>
      <c r="H529" s="33" t="s">
        <v>3348</v>
      </c>
      <c r="I529" s="33" t="s">
        <v>3329</v>
      </c>
      <c r="J529" s="40" t="s">
        <v>4475</v>
      </c>
    </row>
    <row r="530" s="12" customFormat="1" ht="12" spans="1:10">
      <c r="A530" s="31" t="s">
        <v>4476</v>
      </c>
      <c r="B530" s="32" t="s">
        <v>4477</v>
      </c>
      <c r="C530" s="33" t="s">
        <v>3323</v>
      </c>
      <c r="D530" s="33" t="s">
        <v>3324</v>
      </c>
      <c r="E530" s="33" t="s">
        <v>4478</v>
      </c>
      <c r="F530" s="33" t="s">
        <v>3346</v>
      </c>
      <c r="G530" s="545" t="s">
        <v>3357</v>
      </c>
      <c r="H530" s="33" t="s">
        <v>3358</v>
      </c>
      <c r="I530" s="33" t="s">
        <v>3329</v>
      </c>
      <c r="J530" s="40" t="s">
        <v>4479</v>
      </c>
    </row>
    <row r="531" s="12" customFormat="1" ht="12" spans="1:10">
      <c r="A531" s="34"/>
      <c r="B531" s="35"/>
      <c r="C531" s="33" t="s">
        <v>3323</v>
      </c>
      <c r="D531" s="33" t="s">
        <v>3324</v>
      </c>
      <c r="E531" s="33" t="s">
        <v>4480</v>
      </c>
      <c r="F531" s="33" t="s">
        <v>3333</v>
      </c>
      <c r="G531" s="545" t="s">
        <v>4449</v>
      </c>
      <c r="H531" s="33" t="s">
        <v>3328</v>
      </c>
      <c r="I531" s="33" t="s">
        <v>3329</v>
      </c>
      <c r="J531" s="40" t="s">
        <v>4481</v>
      </c>
    </row>
    <row r="532" s="12" customFormat="1" ht="24" spans="1:10">
      <c r="A532" s="34"/>
      <c r="B532" s="35"/>
      <c r="C532" s="33" t="s">
        <v>3323</v>
      </c>
      <c r="D532" s="33" t="s">
        <v>3366</v>
      </c>
      <c r="E532" s="33" t="s">
        <v>4482</v>
      </c>
      <c r="F532" s="33" t="s">
        <v>3333</v>
      </c>
      <c r="G532" s="545" t="s">
        <v>3368</v>
      </c>
      <c r="H532" s="33" t="s">
        <v>3348</v>
      </c>
      <c r="I532" s="33" t="s">
        <v>3329</v>
      </c>
      <c r="J532" s="40" t="s">
        <v>4483</v>
      </c>
    </row>
    <row r="533" s="12" customFormat="1" ht="12" spans="1:10">
      <c r="A533" s="34"/>
      <c r="B533" s="35"/>
      <c r="C533" s="33" t="s">
        <v>3323</v>
      </c>
      <c r="D533" s="33" t="s">
        <v>3369</v>
      </c>
      <c r="E533" s="33" t="s">
        <v>3560</v>
      </c>
      <c r="F533" s="33" t="s">
        <v>3333</v>
      </c>
      <c r="G533" s="545" t="s">
        <v>3371</v>
      </c>
      <c r="H533" s="33" t="s">
        <v>3372</v>
      </c>
      <c r="I533" s="33" t="s">
        <v>3336</v>
      </c>
      <c r="J533" s="40" t="s">
        <v>4182</v>
      </c>
    </row>
    <row r="534" s="12" customFormat="1" ht="96" spans="1:10">
      <c r="A534" s="34"/>
      <c r="B534" s="35"/>
      <c r="C534" s="33" t="s">
        <v>3323</v>
      </c>
      <c r="D534" s="33" t="s">
        <v>3373</v>
      </c>
      <c r="E534" s="33" t="s">
        <v>3374</v>
      </c>
      <c r="F534" s="33" t="s">
        <v>3326</v>
      </c>
      <c r="G534" s="33" t="s">
        <v>4484</v>
      </c>
      <c r="H534" s="33" t="s">
        <v>3394</v>
      </c>
      <c r="I534" s="33" t="s">
        <v>3329</v>
      </c>
      <c r="J534" s="40" t="s">
        <v>4485</v>
      </c>
    </row>
    <row r="535" s="12" customFormat="1" ht="24" spans="1:10">
      <c r="A535" s="34"/>
      <c r="B535" s="35"/>
      <c r="C535" s="33" t="s">
        <v>3330</v>
      </c>
      <c r="D535" s="33" t="s">
        <v>3331</v>
      </c>
      <c r="E535" s="33" t="s">
        <v>4486</v>
      </c>
      <c r="F535" s="33" t="s">
        <v>3333</v>
      </c>
      <c r="G535" s="545" t="s">
        <v>3709</v>
      </c>
      <c r="H535" s="33" t="s">
        <v>3335</v>
      </c>
      <c r="I535" s="33" t="s">
        <v>3336</v>
      </c>
      <c r="J535" s="40" t="s">
        <v>4487</v>
      </c>
    </row>
    <row r="536" s="12" customFormat="1" ht="12" spans="1:10">
      <c r="A536" s="36"/>
      <c r="B536" s="37"/>
      <c r="C536" s="33" t="s">
        <v>3343</v>
      </c>
      <c r="D536" s="33" t="s">
        <v>3344</v>
      </c>
      <c r="E536" s="33" t="s">
        <v>3345</v>
      </c>
      <c r="F536" s="33" t="s">
        <v>3346</v>
      </c>
      <c r="G536" s="545" t="s">
        <v>3347</v>
      </c>
      <c r="H536" s="33" t="s">
        <v>3348</v>
      </c>
      <c r="I536" s="33" t="s">
        <v>3329</v>
      </c>
      <c r="J536" s="40" t="s">
        <v>4427</v>
      </c>
    </row>
    <row r="537" s="14" customFormat="1" ht="12" spans="1:11">
      <c r="A537" s="34" t="s">
        <v>4488</v>
      </c>
      <c r="B537" s="44" t="s">
        <v>4489</v>
      </c>
      <c r="C537" s="33" t="s">
        <v>3323</v>
      </c>
      <c r="D537" s="33" t="s">
        <v>3324</v>
      </c>
      <c r="E537" s="33" t="s">
        <v>4490</v>
      </c>
      <c r="F537" s="33" t="s">
        <v>3333</v>
      </c>
      <c r="G537" s="545" t="s">
        <v>4491</v>
      </c>
      <c r="H537" s="33" t="s">
        <v>3372</v>
      </c>
      <c r="I537" s="33" t="s">
        <v>3329</v>
      </c>
      <c r="J537" s="40" t="s">
        <v>4491</v>
      </c>
      <c r="K537" s="46"/>
    </row>
    <row r="538" s="14" customFormat="1" ht="12" spans="1:11">
      <c r="A538" s="34"/>
      <c r="B538" s="44"/>
      <c r="C538" s="33" t="s">
        <v>3323</v>
      </c>
      <c r="D538" s="33" t="s">
        <v>3324</v>
      </c>
      <c r="E538" s="33" t="s">
        <v>4492</v>
      </c>
      <c r="F538" s="33" t="s">
        <v>3333</v>
      </c>
      <c r="G538" s="545" t="s">
        <v>4493</v>
      </c>
      <c r="H538" s="33" t="s">
        <v>3372</v>
      </c>
      <c r="I538" s="33" t="s">
        <v>3329</v>
      </c>
      <c r="J538" s="40" t="s">
        <v>4493</v>
      </c>
      <c r="K538" s="46"/>
    </row>
    <row r="539" s="14" customFormat="1" ht="12" spans="1:11">
      <c r="A539" s="34"/>
      <c r="B539" s="44"/>
      <c r="C539" s="33" t="s">
        <v>3323</v>
      </c>
      <c r="D539" s="33" t="s">
        <v>3366</v>
      </c>
      <c r="E539" s="33" t="s">
        <v>4494</v>
      </c>
      <c r="F539" s="33" t="s">
        <v>3346</v>
      </c>
      <c r="G539" s="545" t="s">
        <v>4495</v>
      </c>
      <c r="H539" s="33" t="s">
        <v>3372</v>
      </c>
      <c r="I539" s="33" t="s">
        <v>3329</v>
      </c>
      <c r="J539" s="40" t="s">
        <v>4496</v>
      </c>
      <c r="K539" s="46"/>
    </row>
    <row r="540" s="14" customFormat="1" ht="24" spans="1:11">
      <c r="A540" s="34"/>
      <c r="B540" s="44"/>
      <c r="C540" s="33" t="s">
        <v>3323</v>
      </c>
      <c r="D540" s="33" t="s">
        <v>3369</v>
      </c>
      <c r="E540" s="33" t="s">
        <v>4497</v>
      </c>
      <c r="F540" s="33" t="s">
        <v>3333</v>
      </c>
      <c r="G540" s="545" t="s">
        <v>4498</v>
      </c>
      <c r="H540" s="33" t="s">
        <v>3372</v>
      </c>
      <c r="I540" s="33" t="s">
        <v>3329</v>
      </c>
      <c r="J540" s="40" t="s">
        <v>4498</v>
      </c>
      <c r="K540" s="46"/>
    </row>
    <row r="541" s="14" customFormat="1" ht="24" spans="1:11">
      <c r="A541" s="34"/>
      <c r="B541" s="44"/>
      <c r="C541" s="33" t="s">
        <v>3323</v>
      </c>
      <c r="D541" s="33" t="s">
        <v>3369</v>
      </c>
      <c r="E541" s="33" t="s">
        <v>4499</v>
      </c>
      <c r="F541" s="33" t="s">
        <v>3333</v>
      </c>
      <c r="G541" s="545" t="s">
        <v>4500</v>
      </c>
      <c r="H541" s="33" t="s">
        <v>3348</v>
      </c>
      <c r="I541" s="33" t="s">
        <v>3329</v>
      </c>
      <c r="J541" s="40" t="s">
        <v>4501</v>
      </c>
      <c r="K541" s="46"/>
    </row>
    <row r="542" s="14" customFormat="1" ht="12" spans="1:11">
      <c r="A542" s="34"/>
      <c r="B542" s="44"/>
      <c r="C542" s="33" t="s">
        <v>3323</v>
      </c>
      <c r="D542" s="33" t="s">
        <v>3373</v>
      </c>
      <c r="E542" s="33" t="s">
        <v>3374</v>
      </c>
      <c r="F542" s="33" t="s">
        <v>3326</v>
      </c>
      <c r="G542" s="33" t="s">
        <v>4502</v>
      </c>
      <c r="H542" s="33" t="s">
        <v>3394</v>
      </c>
      <c r="I542" s="33" t="s">
        <v>3329</v>
      </c>
      <c r="J542" s="40" t="s">
        <v>4503</v>
      </c>
      <c r="K542" s="46"/>
    </row>
    <row r="543" s="14" customFormat="1" ht="24" spans="1:11">
      <c r="A543" s="34"/>
      <c r="B543" s="44"/>
      <c r="C543" s="33" t="s">
        <v>3330</v>
      </c>
      <c r="D543" s="33" t="s">
        <v>3331</v>
      </c>
      <c r="E543" s="33" t="s">
        <v>4438</v>
      </c>
      <c r="F543" s="33" t="s">
        <v>3333</v>
      </c>
      <c r="G543" s="545" t="s">
        <v>4504</v>
      </c>
      <c r="H543" s="33" t="s">
        <v>3335</v>
      </c>
      <c r="I543" s="33" t="s">
        <v>3336</v>
      </c>
      <c r="J543" s="40" t="s">
        <v>4504</v>
      </c>
      <c r="K543" s="46"/>
    </row>
    <row r="544" s="14" customFormat="1" ht="24" spans="1:11">
      <c r="A544" s="34"/>
      <c r="B544" s="44"/>
      <c r="C544" s="33" t="s">
        <v>3330</v>
      </c>
      <c r="D544" s="33" t="s">
        <v>3331</v>
      </c>
      <c r="E544" s="33" t="s">
        <v>4505</v>
      </c>
      <c r="F544" s="33" t="s">
        <v>3333</v>
      </c>
      <c r="G544" s="545" t="s">
        <v>4506</v>
      </c>
      <c r="H544" s="33" t="s">
        <v>3335</v>
      </c>
      <c r="I544" s="33" t="s">
        <v>3336</v>
      </c>
      <c r="J544" s="40" t="s">
        <v>4507</v>
      </c>
      <c r="K544" s="46"/>
    </row>
    <row r="545" s="14" customFormat="1" ht="24" spans="1:11">
      <c r="A545" s="34"/>
      <c r="B545" s="44"/>
      <c r="C545" s="33" t="s">
        <v>3330</v>
      </c>
      <c r="D545" s="33" t="s">
        <v>3340</v>
      </c>
      <c r="E545" s="33" t="s">
        <v>4441</v>
      </c>
      <c r="F545" s="33" t="s">
        <v>3333</v>
      </c>
      <c r="G545" s="545" t="s">
        <v>4508</v>
      </c>
      <c r="H545" s="33" t="s">
        <v>3335</v>
      </c>
      <c r="I545" s="33" t="s">
        <v>3336</v>
      </c>
      <c r="J545" s="40" t="s">
        <v>4508</v>
      </c>
      <c r="K545" s="46"/>
    </row>
    <row r="546" s="14" customFormat="1" ht="12" spans="1:11">
      <c r="A546" s="36"/>
      <c r="B546" s="45"/>
      <c r="C546" s="33" t="s">
        <v>3343</v>
      </c>
      <c r="D546" s="33" t="s">
        <v>3344</v>
      </c>
      <c r="E546" s="33" t="s">
        <v>3345</v>
      </c>
      <c r="F546" s="33" t="s">
        <v>3346</v>
      </c>
      <c r="G546" s="33" t="s">
        <v>3403</v>
      </c>
      <c r="H546" s="33" t="s">
        <v>3348</v>
      </c>
      <c r="I546" s="33" t="s">
        <v>3329</v>
      </c>
      <c r="J546" s="40" t="s">
        <v>4509</v>
      </c>
      <c r="K546" s="46"/>
    </row>
    <row r="547" s="14" customFormat="1" ht="12" spans="1:11">
      <c r="A547" s="34" t="s">
        <v>4510</v>
      </c>
      <c r="B547" s="35" t="s">
        <v>4511</v>
      </c>
      <c r="C547" s="33" t="s">
        <v>3323</v>
      </c>
      <c r="D547" s="33" t="s">
        <v>3324</v>
      </c>
      <c r="E547" s="33" t="s">
        <v>4512</v>
      </c>
      <c r="F547" s="33" t="s">
        <v>3333</v>
      </c>
      <c r="G547" s="545" t="s">
        <v>4513</v>
      </c>
      <c r="H547" s="33" t="s">
        <v>3328</v>
      </c>
      <c r="I547" s="33" t="s">
        <v>3329</v>
      </c>
      <c r="J547" s="40" t="s">
        <v>4514</v>
      </c>
      <c r="K547" s="46"/>
    </row>
    <row r="548" s="14" customFormat="1" ht="12" spans="1:11">
      <c r="A548" s="34"/>
      <c r="B548" s="35"/>
      <c r="C548" s="33" t="s">
        <v>3323</v>
      </c>
      <c r="D548" s="33" t="s">
        <v>3366</v>
      </c>
      <c r="E548" s="33" t="s">
        <v>4515</v>
      </c>
      <c r="F548" s="33" t="s">
        <v>3333</v>
      </c>
      <c r="G548" s="545" t="s">
        <v>3368</v>
      </c>
      <c r="H548" s="33" t="s">
        <v>3348</v>
      </c>
      <c r="I548" s="33" t="s">
        <v>3329</v>
      </c>
      <c r="J548" s="40" t="s">
        <v>4515</v>
      </c>
      <c r="K548" s="46"/>
    </row>
    <row r="549" s="14" customFormat="1" ht="12" spans="1:11">
      <c r="A549" s="34"/>
      <c r="B549" s="35"/>
      <c r="C549" s="33" t="s">
        <v>3323</v>
      </c>
      <c r="D549" s="33" t="s">
        <v>3369</v>
      </c>
      <c r="E549" s="33" t="s">
        <v>3560</v>
      </c>
      <c r="F549" s="33" t="s">
        <v>3333</v>
      </c>
      <c r="G549" s="545" t="s">
        <v>3371</v>
      </c>
      <c r="H549" s="33" t="s">
        <v>3372</v>
      </c>
      <c r="I549" s="33" t="s">
        <v>3336</v>
      </c>
      <c r="J549" s="40" t="s">
        <v>3560</v>
      </c>
      <c r="K549" s="46"/>
    </row>
    <row r="550" s="14" customFormat="1" ht="108" spans="1:11">
      <c r="A550" s="34"/>
      <c r="B550" s="35"/>
      <c r="C550" s="33" t="s">
        <v>3323</v>
      </c>
      <c r="D550" s="33" t="s">
        <v>3373</v>
      </c>
      <c r="E550" s="33" t="s">
        <v>3374</v>
      </c>
      <c r="F550" s="33" t="s">
        <v>3326</v>
      </c>
      <c r="G550" s="33" t="s">
        <v>4516</v>
      </c>
      <c r="H550" s="33" t="s">
        <v>3394</v>
      </c>
      <c r="I550" s="33" t="s">
        <v>3329</v>
      </c>
      <c r="J550" s="40" t="s">
        <v>4517</v>
      </c>
      <c r="K550" s="46"/>
    </row>
    <row r="551" s="14" customFormat="1" ht="36" spans="1:11">
      <c r="A551" s="34"/>
      <c r="B551" s="35"/>
      <c r="C551" s="33" t="s">
        <v>3330</v>
      </c>
      <c r="D551" s="33" t="s">
        <v>3331</v>
      </c>
      <c r="E551" s="33" t="s">
        <v>4518</v>
      </c>
      <c r="F551" s="33" t="s">
        <v>3333</v>
      </c>
      <c r="G551" s="545" t="s">
        <v>4069</v>
      </c>
      <c r="H551" s="33" t="s">
        <v>3335</v>
      </c>
      <c r="I551" s="33" t="s">
        <v>3336</v>
      </c>
      <c r="J551" s="40" t="s">
        <v>4518</v>
      </c>
      <c r="K551" s="46"/>
    </row>
    <row r="552" s="14" customFormat="1" ht="12" spans="1:11">
      <c r="A552" s="36"/>
      <c r="B552" s="37"/>
      <c r="C552" s="33" t="s">
        <v>3343</v>
      </c>
      <c r="D552" s="33" t="s">
        <v>3344</v>
      </c>
      <c r="E552" s="33" t="s">
        <v>3345</v>
      </c>
      <c r="F552" s="33" t="s">
        <v>3346</v>
      </c>
      <c r="G552" s="545" t="s">
        <v>3347</v>
      </c>
      <c r="H552" s="33" t="s">
        <v>3348</v>
      </c>
      <c r="I552" s="33" t="s">
        <v>3329</v>
      </c>
      <c r="J552" s="40" t="s">
        <v>4427</v>
      </c>
      <c r="K552" s="46"/>
    </row>
    <row r="553" s="14" customFormat="1" ht="36" spans="1:11">
      <c r="A553" s="34" t="s">
        <v>4519</v>
      </c>
      <c r="B553" s="35" t="s">
        <v>4520</v>
      </c>
      <c r="C553" s="33" t="s">
        <v>3323</v>
      </c>
      <c r="D553" s="33" t="s">
        <v>3324</v>
      </c>
      <c r="E553" s="33" t="s">
        <v>4521</v>
      </c>
      <c r="F553" s="33" t="s">
        <v>3333</v>
      </c>
      <c r="G553" s="545" t="s">
        <v>4522</v>
      </c>
      <c r="H553" s="33" t="s">
        <v>3328</v>
      </c>
      <c r="I553" s="33" t="s">
        <v>3329</v>
      </c>
      <c r="J553" s="40" t="s">
        <v>4523</v>
      </c>
      <c r="K553" s="46"/>
    </row>
    <row r="554" s="14" customFormat="1" ht="12" spans="1:11">
      <c r="A554" s="34"/>
      <c r="B554" s="35"/>
      <c r="C554" s="33" t="s">
        <v>3323</v>
      </c>
      <c r="D554" s="33" t="s">
        <v>3366</v>
      </c>
      <c r="E554" s="33" t="s">
        <v>4524</v>
      </c>
      <c r="F554" s="33" t="s">
        <v>3333</v>
      </c>
      <c r="G554" s="545" t="s">
        <v>3391</v>
      </c>
      <c r="H554" s="33" t="s">
        <v>3348</v>
      </c>
      <c r="I554" s="33" t="s">
        <v>3329</v>
      </c>
      <c r="J554" s="40" t="s">
        <v>4525</v>
      </c>
      <c r="K554" s="46"/>
    </row>
    <row r="555" s="14" customFormat="1" ht="24" spans="1:11">
      <c r="A555" s="34"/>
      <c r="B555" s="35"/>
      <c r="C555" s="33" t="s">
        <v>3323</v>
      </c>
      <c r="D555" s="33" t="s">
        <v>3369</v>
      </c>
      <c r="E555" s="33" t="s">
        <v>4526</v>
      </c>
      <c r="F555" s="33" t="s">
        <v>3333</v>
      </c>
      <c r="G555" s="545" t="s">
        <v>4527</v>
      </c>
      <c r="H555" s="33" t="s">
        <v>3372</v>
      </c>
      <c r="I555" s="33" t="s">
        <v>3329</v>
      </c>
      <c r="J555" s="40" t="s">
        <v>4527</v>
      </c>
      <c r="K555" s="46"/>
    </row>
    <row r="556" s="14" customFormat="1" ht="108" spans="1:11">
      <c r="A556" s="34"/>
      <c r="B556" s="35"/>
      <c r="C556" s="33" t="s">
        <v>3323</v>
      </c>
      <c r="D556" s="33" t="s">
        <v>3373</v>
      </c>
      <c r="E556" s="33" t="s">
        <v>3374</v>
      </c>
      <c r="F556" s="33" t="s">
        <v>3326</v>
      </c>
      <c r="G556" s="33" t="s">
        <v>4528</v>
      </c>
      <c r="H556" s="33" t="s">
        <v>3394</v>
      </c>
      <c r="I556" s="33" t="s">
        <v>3329</v>
      </c>
      <c r="J556" s="40" t="s">
        <v>4529</v>
      </c>
      <c r="K556" s="46"/>
    </row>
    <row r="557" s="14" customFormat="1" ht="12" spans="1:11">
      <c r="A557" s="34"/>
      <c r="B557" s="35"/>
      <c r="C557" s="33" t="s">
        <v>3330</v>
      </c>
      <c r="D557" s="33" t="s">
        <v>3331</v>
      </c>
      <c r="E557" s="33" t="s">
        <v>4530</v>
      </c>
      <c r="F557" s="33" t="s">
        <v>3333</v>
      </c>
      <c r="G557" s="545" t="s">
        <v>3709</v>
      </c>
      <c r="H557" s="33" t="s">
        <v>3335</v>
      </c>
      <c r="I557" s="33" t="s">
        <v>3336</v>
      </c>
      <c r="J557" s="40" t="s">
        <v>4530</v>
      </c>
      <c r="K557" s="46"/>
    </row>
    <row r="558" s="14" customFormat="1" ht="12" spans="1:11">
      <c r="A558" s="36"/>
      <c r="B558" s="37"/>
      <c r="C558" s="33" t="s">
        <v>3343</v>
      </c>
      <c r="D558" s="33" t="s">
        <v>3344</v>
      </c>
      <c r="E558" s="33" t="s">
        <v>4531</v>
      </c>
      <c r="F558" s="33" t="s">
        <v>3346</v>
      </c>
      <c r="G558" s="33" t="s">
        <v>3403</v>
      </c>
      <c r="H558" s="33" t="s">
        <v>3348</v>
      </c>
      <c r="I558" s="33" t="s">
        <v>3329</v>
      </c>
      <c r="J558" s="40" t="s">
        <v>4532</v>
      </c>
      <c r="K558" s="46"/>
    </row>
    <row r="559" s="14" customFormat="1" ht="64" customHeight="1" spans="1:11">
      <c r="A559" s="34" t="s">
        <v>4533</v>
      </c>
      <c r="B559" s="35" t="s">
        <v>4534</v>
      </c>
      <c r="C559" s="33" t="s">
        <v>3323</v>
      </c>
      <c r="D559" s="33" t="s">
        <v>3324</v>
      </c>
      <c r="E559" s="33" t="s">
        <v>4535</v>
      </c>
      <c r="F559" s="33" t="s">
        <v>3346</v>
      </c>
      <c r="G559" s="545" t="s">
        <v>4536</v>
      </c>
      <c r="H559" s="33" t="s">
        <v>3328</v>
      </c>
      <c r="I559" s="33" t="s">
        <v>3329</v>
      </c>
      <c r="J559" s="40" t="s">
        <v>4537</v>
      </c>
      <c r="K559" s="46"/>
    </row>
    <row r="560" s="14" customFormat="1" ht="64" customHeight="1" spans="1:11">
      <c r="A560" s="34"/>
      <c r="B560" s="35"/>
      <c r="C560" s="33" t="s">
        <v>3323</v>
      </c>
      <c r="D560" s="33" t="s">
        <v>3324</v>
      </c>
      <c r="E560" s="33" t="s">
        <v>4538</v>
      </c>
      <c r="F560" s="33" t="s">
        <v>3346</v>
      </c>
      <c r="G560" s="545" t="s">
        <v>4539</v>
      </c>
      <c r="H560" s="33" t="s">
        <v>3328</v>
      </c>
      <c r="I560" s="33" t="s">
        <v>3329</v>
      </c>
      <c r="J560" s="40" t="s">
        <v>4540</v>
      </c>
      <c r="K560" s="46"/>
    </row>
    <row r="561" s="14" customFormat="1" ht="64" customHeight="1" spans="1:11">
      <c r="A561" s="34"/>
      <c r="B561" s="35"/>
      <c r="C561" s="33" t="s">
        <v>3323</v>
      </c>
      <c r="D561" s="33" t="s">
        <v>3324</v>
      </c>
      <c r="E561" s="33" t="s">
        <v>4541</v>
      </c>
      <c r="F561" s="33" t="s">
        <v>3346</v>
      </c>
      <c r="G561" s="545" t="s">
        <v>4542</v>
      </c>
      <c r="H561" s="33" t="s">
        <v>3328</v>
      </c>
      <c r="I561" s="33" t="s">
        <v>3329</v>
      </c>
      <c r="J561" s="40" t="s">
        <v>4543</v>
      </c>
      <c r="K561" s="46"/>
    </row>
    <row r="562" s="14" customFormat="1" ht="64" customHeight="1" spans="1:11">
      <c r="A562" s="34"/>
      <c r="B562" s="35"/>
      <c r="C562" s="33" t="s">
        <v>3323</v>
      </c>
      <c r="D562" s="33" t="s">
        <v>3366</v>
      </c>
      <c r="E562" s="33" t="s">
        <v>4544</v>
      </c>
      <c r="F562" s="33" t="s">
        <v>3333</v>
      </c>
      <c r="G562" s="545" t="s">
        <v>4545</v>
      </c>
      <c r="H562" s="33" t="s">
        <v>3335</v>
      </c>
      <c r="I562" s="33" t="s">
        <v>3336</v>
      </c>
      <c r="J562" s="40" t="s">
        <v>4546</v>
      </c>
      <c r="K562" s="46"/>
    </row>
    <row r="563" s="14" customFormat="1" ht="64" customHeight="1" spans="1:11">
      <c r="A563" s="34"/>
      <c r="B563" s="35"/>
      <c r="C563" s="33" t="s">
        <v>3323</v>
      </c>
      <c r="D563" s="33" t="s">
        <v>3366</v>
      </c>
      <c r="E563" s="33" t="s">
        <v>4547</v>
      </c>
      <c r="F563" s="33" t="s">
        <v>3333</v>
      </c>
      <c r="G563" s="545" t="s">
        <v>4548</v>
      </c>
      <c r="H563" s="33" t="s">
        <v>3335</v>
      </c>
      <c r="I563" s="33" t="s">
        <v>3336</v>
      </c>
      <c r="J563" s="40" t="s">
        <v>4546</v>
      </c>
      <c r="K563" s="46"/>
    </row>
    <row r="564" s="14" customFormat="1" ht="64" customHeight="1" spans="1:11">
      <c r="A564" s="34"/>
      <c r="B564" s="35"/>
      <c r="C564" s="33" t="s">
        <v>3323</v>
      </c>
      <c r="D564" s="33" t="s">
        <v>3369</v>
      </c>
      <c r="E564" s="33" t="s">
        <v>4549</v>
      </c>
      <c r="F564" s="33" t="s">
        <v>3333</v>
      </c>
      <c r="G564" s="545" t="s">
        <v>4550</v>
      </c>
      <c r="H564" s="33" t="s">
        <v>3372</v>
      </c>
      <c r="I564" s="33" t="s">
        <v>3329</v>
      </c>
      <c r="J564" s="40" t="s">
        <v>4546</v>
      </c>
      <c r="K564" s="46"/>
    </row>
    <row r="565" s="14" customFormat="1" ht="64" customHeight="1" spans="1:11">
      <c r="A565" s="34"/>
      <c r="B565" s="35"/>
      <c r="C565" s="33" t="s">
        <v>3323</v>
      </c>
      <c r="D565" s="33" t="s">
        <v>3369</v>
      </c>
      <c r="E565" s="33" t="s">
        <v>3997</v>
      </c>
      <c r="F565" s="33" t="s">
        <v>3333</v>
      </c>
      <c r="G565" s="545" t="s">
        <v>3371</v>
      </c>
      <c r="H565" s="33" t="s">
        <v>3372</v>
      </c>
      <c r="I565" s="33" t="s">
        <v>3329</v>
      </c>
      <c r="J565" s="40" t="s">
        <v>4181</v>
      </c>
      <c r="K565" s="46"/>
    </row>
    <row r="566" s="14" customFormat="1" ht="64" customHeight="1" spans="1:11">
      <c r="A566" s="34"/>
      <c r="B566" s="35"/>
      <c r="C566" s="33" t="s">
        <v>3323</v>
      </c>
      <c r="D566" s="33" t="s">
        <v>3373</v>
      </c>
      <c r="E566" s="33" t="s">
        <v>3374</v>
      </c>
      <c r="F566" s="33" t="s">
        <v>3326</v>
      </c>
      <c r="G566" s="33" t="s">
        <v>4551</v>
      </c>
      <c r="H566" s="33" t="s">
        <v>3394</v>
      </c>
      <c r="I566" s="33" t="s">
        <v>3329</v>
      </c>
      <c r="J566" s="40" t="s">
        <v>4552</v>
      </c>
      <c r="K566" s="46"/>
    </row>
    <row r="567" s="14" customFormat="1" ht="64" customHeight="1" spans="1:11">
      <c r="A567" s="34"/>
      <c r="B567" s="35"/>
      <c r="C567" s="33" t="s">
        <v>3330</v>
      </c>
      <c r="D567" s="33" t="s">
        <v>3340</v>
      </c>
      <c r="E567" s="33" t="s">
        <v>4553</v>
      </c>
      <c r="F567" s="33" t="s">
        <v>3333</v>
      </c>
      <c r="G567" s="545" t="s">
        <v>4553</v>
      </c>
      <c r="H567" s="33" t="s">
        <v>3335</v>
      </c>
      <c r="I567" s="33" t="s">
        <v>3329</v>
      </c>
      <c r="J567" s="40" t="s">
        <v>4553</v>
      </c>
      <c r="K567" s="46"/>
    </row>
    <row r="568" s="14" customFormat="1" ht="64" customHeight="1" spans="1:11">
      <c r="A568" s="36"/>
      <c r="B568" s="37"/>
      <c r="C568" s="33" t="s">
        <v>3343</v>
      </c>
      <c r="D568" s="33" t="s">
        <v>3344</v>
      </c>
      <c r="E568" s="33" t="s">
        <v>3344</v>
      </c>
      <c r="F568" s="33" t="s">
        <v>3333</v>
      </c>
      <c r="G568" s="545" t="s">
        <v>3403</v>
      </c>
      <c r="H568" s="33" t="s">
        <v>3348</v>
      </c>
      <c r="I568" s="33" t="s">
        <v>3336</v>
      </c>
      <c r="J568" s="40" t="s">
        <v>4554</v>
      </c>
      <c r="K568" s="46"/>
    </row>
    <row r="569" s="8" customFormat="1" spans="1:11">
      <c r="A569" s="38" t="s">
        <v>4555</v>
      </c>
      <c r="B569" s="39"/>
      <c r="C569" s="33"/>
      <c r="D569" s="33"/>
      <c r="E569" s="33"/>
      <c r="F569" s="33"/>
      <c r="G569" s="33"/>
      <c r="H569" s="33"/>
      <c r="I569" s="33"/>
      <c r="J569" s="40"/>
      <c r="K569" s="47"/>
    </row>
    <row r="570" s="12" customFormat="1" ht="24" spans="1:10">
      <c r="A570" s="31" t="s">
        <v>4556</v>
      </c>
      <c r="B570" s="32" t="s">
        <v>4557</v>
      </c>
      <c r="C570" s="33" t="s">
        <v>3323</v>
      </c>
      <c r="D570" s="33" t="s">
        <v>3324</v>
      </c>
      <c r="E570" s="33" t="s">
        <v>4558</v>
      </c>
      <c r="F570" s="33" t="s">
        <v>3346</v>
      </c>
      <c r="G570" s="545" t="s">
        <v>4559</v>
      </c>
      <c r="H570" s="33" t="s">
        <v>3328</v>
      </c>
      <c r="I570" s="33" t="s">
        <v>3329</v>
      </c>
      <c r="J570" s="40" t="s">
        <v>4560</v>
      </c>
    </row>
    <row r="571" s="12" customFormat="1" ht="36" spans="1:10">
      <c r="A571" s="34"/>
      <c r="B571" s="35"/>
      <c r="C571" s="33" t="s">
        <v>3323</v>
      </c>
      <c r="D571" s="33" t="s">
        <v>3324</v>
      </c>
      <c r="E571" s="33" t="s">
        <v>4561</v>
      </c>
      <c r="F571" s="33" t="s">
        <v>3346</v>
      </c>
      <c r="G571" s="545" t="s">
        <v>4559</v>
      </c>
      <c r="H571" s="33" t="s">
        <v>3328</v>
      </c>
      <c r="I571" s="33" t="s">
        <v>3329</v>
      </c>
      <c r="J571" s="40" t="s">
        <v>4562</v>
      </c>
    </row>
    <row r="572" s="12" customFormat="1" ht="24" spans="1:10">
      <c r="A572" s="34"/>
      <c r="B572" s="35"/>
      <c r="C572" s="33" t="s">
        <v>3323</v>
      </c>
      <c r="D572" s="33" t="s">
        <v>3324</v>
      </c>
      <c r="E572" s="33" t="s">
        <v>4563</v>
      </c>
      <c r="F572" s="33" t="s">
        <v>3346</v>
      </c>
      <c r="G572" s="545" t="s">
        <v>4564</v>
      </c>
      <c r="H572" s="33" t="s">
        <v>3328</v>
      </c>
      <c r="I572" s="33" t="s">
        <v>3329</v>
      </c>
      <c r="J572" s="40" t="s">
        <v>4563</v>
      </c>
    </row>
    <row r="573" s="12" customFormat="1" ht="12" spans="1:10">
      <c r="A573" s="34"/>
      <c r="B573" s="35"/>
      <c r="C573" s="33" t="s">
        <v>3323</v>
      </c>
      <c r="D573" s="33" t="s">
        <v>3366</v>
      </c>
      <c r="E573" s="33" t="s">
        <v>4565</v>
      </c>
      <c r="F573" s="33" t="s">
        <v>3346</v>
      </c>
      <c r="G573" s="545" t="s">
        <v>4002</v>
      </c>
      <c r="H573" s="33" t="s">
        <v>3348</v>
      </c>
      <c r="I573" s="33" t="s">
        <v>3329</v>
      </c>
      <c r="J573" s="40" t="s">
        <v>4566</v>
      </c>
    </row>
    <row r="574" s="12" customFormat="1" ht="12" spans="1:10">
      <c r="A574" s="34"/>
      <c r="B574" s="35"/>
      <c r="C574" s="33" t="s">
        <v>3323</v>
      </c>
      <c r="D574" s="33" t="s">
        <v>3366</v>
      </c>
      <c r="E574" s="33" t="s">
        <v>4567</v>
      </c>
      <c r="F574" s="33" t="s">
        <v>3346</v>
      </c>
      <c r="G574" s="545" t="s">
        <v>4002</v>
      </c>
      <c r="H574" s="33" t="s">
        <v>3348</v>
      </c>
      <c r="I574" s="33" t="s">
        <v>3329</v>
      </c>
      <c r="J574" s="40" t="s">
        <v>4566</v>
      </c>
    </row>
    <row r="575" s="12" customFormat="1" ht="24" spans="1:10">
      <c r="A575" s="34"/>
      <c r="B575" s="35"/>
      <c r="C575" s="33" t="s">
        <v>3323</v>
      </c>
      <c r="D575" s="33" t="s">
        <v>3366</v>
      </c>
      <c r="E575" s="33" t="s">
        <v>4568</v>
      </c>
      <c r="F575" s="33" t="s">
        <v>3346</v>
      </c>
      <c r="G575" s="545" t="s">
        <v>4002</v>
      </c>
      <c r="H575" s="33" t="s">
        <v>3348</v>
      </c>
      <c r="I575" s="33" t="s">
        <v>3329</v>
      </c>
      <c r="J575" s="40" t="s">
        <v>4566</v>
      </c>
    </row>
    <row r="576" s="12" customFormat="1" ht="36" spans="1:10">
      <c r="A576" s="34"/>
      <c r="B576" s="35"/>
      <c r="C576" s="33" t="s">
        <v>3323</v>
      </c>
      <c r="D576" s="33" t="s">
        <v>3366</v>
      </c>
      <c r="E576" s="33" t="s">
        <v>4569</v>
      </c>
      <c r="F576" s="33" t="s">
        <v>3333</v>
      </c>
      <c r="G576" s="545" t="s">
        <v>4570</v>
      </c>
      <c r="H576" s="33" t="s">
        <v>3348</v>
      </c>
      <c r="I576" s="33" t="s">
        <v>3336</v>
      </c>
      <c r="J576" s="40" t="s">
        <v>4571</v>
      </c>
    </row>
    <row r="577" s="12" customFormat="1" ht="12" spans="1:10">
      <c r="A577" s="34"/>
      <c r="B577" s="35"/>
      <c r="C577" s="33" t="s">
        <v>3323</v>
      </c>
      <c r="D577" s="33" t="s">
        <v>3369</v>
      </c>
      <c r="E577" s="33" t="s">
        <v>3560</v>
      </c>
      <c r="F577" s="33" t="s">
        <v>3326</v>
      </c>
      <c r="G577" s="545" t="s">
        <v>4572</v>
      </c>
      <c r="H577" s="33" t="s">
        <v>3354</v>
      </c>
      <c r="I577" s="33" t="s">
        <v>3329</v>
      </c>
      <c r="J577" s="40" t="s">
        <v>4573</v>
      </c>
    </row>
    <row r="578" s="12" customFormat="1" ht="12" spans="1:10">
      <c r="A578" s="34"/>
      <c r="B578" s="35"/>
      <c r="C578" s="33" t="s">
        <v>3323</v>
      </c>
      <c r="D578" s="33" t="s">
        <v>3373</v>
      </c>
      <c r="E578" s="33" t="s">
        <v>3374</v>
      </c>
      <c r="F578" s="33" t="s">
        <v>3326</v>
      </c>
      <c r="G578" s="33" t="s">
        <v>4574</v>
      </c>
      <c r="H578" s="33" t="s">
        <v>3394</v>
      </c>
      <c r="I578" s="33" t="s">
        <v>3329</v>
      </c>
      <c r="J578" s="40" t="s">
        <v>3704</v>
      </c>
    </row>
    <row r="579" s="12" customFormat="1" ht="12" spans="1:10">
      <c r="A579" s="34"/>
      <c r="B579" s="35"/>
      <c r="C579" s="33" t="s">
        <v>3330</v>
      </c>
      <c r="D579" s="33" t="s">
        <v>3395</v>
      </c>
      <c r="E579" s="33" t="s">
        <v>4575</v>
      </c>
      <c r="F579" s="33" t="s">
        <v>3346</v>
      </c>
      <c r="G579" s="545" t="s">
        <v>4576</v>
      </c>
      <c r="H579" s="33" t="s">
        <v>3328</v>
      </c>
      <c r="I579" s="33" t="s">
        <v>3329</v>
      </c>
      <c r="J579" s="40" t="s">
        <v>4577</v>
      </c>
    </row>
    <row r="580" s="12" customFormat="1" ht="12" spans="1:10">
      <c r="A580" s="34"/>
      <c r="B580" s="35"/>
      <c r="C580" s="33" t="s">
        <v>3330</v>
      </c>
      <c r="D580" s="33" t="s">
        <v>3395</v>
      </c>
      <c r="E580" s="33" t="s">
        <v>4578</v>
      </c>
      <c r="F580" s="33" t="s">
        <v>3346</v>
      </c>
      <c r="G580" s="545" t="s">
        <v>4162</v>
      </c>
      <c r="H580" s="33" t="s">
        <v>3328</v>
      </c>
      <c r="I580" s="33" t="s">
        <v>3329</v>
      </c>
      <c r="J580" s="40" t="s">
        <v>4579</v>
      </c>
    </row>
    <row r="581" s="12" customFormat="1" ht="12" spans="1:10">
      <c r="A581" s="34"/>
      <c r="B581" s="35"/>
      <c r="C581" s="33" t="s">
        <v>3330</v>
      </c>
      <c r="D581" s="33" t="s">
        <v>3395</v>
      </c>
      <c r="E581" s="33" t="s">
        <v>4580</v>
      </c>
      <c r="F581" s="33" t="s">
        <v>3346</v>
      </c>
      <c r="G581" s="545" t="s">
        <v>4581</v>
      </c>
      <c r="H581" s="33" t="s">
        <v>3328</v>
      </c>
      <c r="I581" s="33" t="s">
        <v>3329</v>
      </c>
      <c r="J581" s="40" t="s">
        <v>4582</v>
      </c>
    </row>
    <row r="582" s="12" customFormat="1" ht="12" spans="1:10">
      <c r="A582" s="34"/>
      <c r="B582" s="35"/>
      <c r="C582" s="33" t="s">
        <v>3330</v>
      </c>
      <c r="D582" s="33" t="s">
        <v>3395</v>
      </c>
      <c r="E582" s="33" t="s">
        <v>4583</v>
      </c>
      <c r="F582" s="33" t="s">
        <v>3326</v>
      </c>
      <c r="G582" s="545" t="s">
        <v>3554</v>
      </c>
      <c r="H582" s="33" t="s">
        <v>3348</v>
      </c>
      <c r="I582" s="33" t="s">
        <v>3329</v>
      </c>
      <c r="J582" s="40" t="s">
        <v>4584</v>
      </c>
    </row>
    <row r="583" s="12" customFormat="1" ht="12" spans="1:10">
      <c r="A583" s="34"/>
      <c r="B583" s="35"/>
      <c r="C583" s="33" t="s">
        <v>3330</v>
      </c>
      <c r="D583" s="33" t="s">
        <v>3395</v>
      </c>
      <c r="E583" s="33" t="s">
        <v>4585</v>
      </c>
      <c r="F583" s="33" t="s">
        <v>3333</v>
      </c>
      <c r="G583" s="545" t="s">
        <v>4586</v>
      </c>
      <c r="H583" s="33" t="s">
        <v>3335</v>
      </c>
      <c r="I583" s="33" t="s">
        <v>3336</v>
      </c>
      <c r="J583" s="40" t="s">
        <v>4587</v>
      </c>
    </row>
    <row r="584" s="12" customFormat="1" ht="12" spans="1:10">
      <c r="A584" s="34"/>
      <c r="B584" s="35"/>
      <c r="C584" s="33" t="s">
        <v>3330</v>
      </c>
      <c r="D584" s="33" t="s">
        <v>3331</v>
      </c>
      <c r="E584" s="33" t="s">
        <v>4588</v>
      </c>
      <c r="F584" s="33" t="s">
        <v>3346</v>
      </c>
      <c r="G584" s="545" t="s">
        <v>3426</v>
      </c>
      <c r="H584" s="33" t="s">
        <v>3348</v>
      </c>
      <c r="I584" s="33" t="s">
        <v>3329</v>
      </c>
      <c r="J584" s="40" t="s">
        <v>4588</v>
      </c>
    </row>
    <row r="585" s="12" customFormat="1" ht="24" spans="1:10">
      <c r="A585" s="34"/>
      <c r="B585" s="35"/>
      <c r="C585" s="33" t="s">
        <v>3330</v>
      </c>
      <c r="D585" s="33" t="s">
        <v>3331</v>
      </c>
      <c r="E585" s="33" t="s">
        <v>4589</v>
      </c>
      <c r="F585" s="33" t="s">
        <v>3333</v>
      </c>
      <c r="G585" s="545" t="s">
        <v>3712</v>
      </c>
      <c r="H585" s="33" t="s">
        <v>4590</v>
      </c>
      <c r="I585" s="33" t="s">
        <v>3329</v>
      </c>
      <c r="J585" s="40" t="s">
        <v>4589</v>
      </c>
    </row>
    <row r="586" s="12" customFormat="1" ht="24" spans="1:10">
      <c r="A586" s="36"/>
      <c r="B586" s="37"/>
      <c r="C586" s="33" t="s">
        <v>3343</v>
      </c>
      <c r="D586" s="33" t="s">
        <v>3344</v>
      </c>
      <c r="E586" s="33" t="s">
        <v>4591</v>
      </c>
      <c r="F586" s="33" t="s">
        <v>3346</v>
      </c>
      <c r="G586" s="545" t="s">
        <v>3347</v>
      </c>
      <c r="H586" s="33" t="s">
        <v>3348</v>
      </c>
      <c r="I586" s="33" t="s">
        <v>3329</v>
      </c>
      <c r="J586" s="40" t="s">
        <v>4592</v>
      </c>
    </row>
    <row r="587" s="8" customFormat="1" ht="21.6" customHeight="1" spans="1:10">
      <c r="A587" s="31" t="s">
        <v>4593</v>
      </c>
      <c r="B587" s="32" t="s">
        <v>4594</v>
      </c>
      <c r="C587" s="33" t="s">
        <v>3323</v>
      </c>
      <c r="D587" s="33" t="s">
        <v>3324</v>
      </c>
      <c r="E587" s="33" t="s">
        <v>4595</v>
      </c>
      <c r="F587" s="33" t="s">
        <v>3333</v>
      </c>
      <c r="G587" s="545" t="s">
        <v>4596</v>
      </c>
      <c r="H587" s="33" t="s">
        <v>3358</v>
      </c>
      <c r="I587" s="33" t="s">
        <v>3329</v>
      </c>
      <c r="J587" s="40" t="s">
        <v>4597</v>
      </c>
    </row>
    <row r="588" s="8" customFormat="1" ht="21.6" customHeight="1" spans="1:10">
      <c r="A588" s="34"/>
      <c r="B588" s="35"/>
      <c r="C588" s="33" t="s">
        <v>3323</v>
      </c>
      <c r="D588" s="33" t="s">
        <v>3324</v>
      </c>
      <c r="E588" s="33" t="s">
        <v>4598</v>
      </c>
      <c r="F588" s="33" t="s">
        <v>3346</v>
      </c>
      <c r="G588" s="545" t="s">
        <v>4599</v>
      </c>
      <c r="H588" s="33" t="s">
        <v>3328</v>
      </c>
      <c r="I588" s="33" t="s">
        <v>3329</v>
      </c>
      <c r="J588" s="40" t="s">
        <v>4600</v>
      </c>
    </row>
    <row r="589" s="8" customFormat="1" ht="21.6" customHeight="1" spans="1:10">
      <c r="A589" s="34"/>
      <c r="B589" s="35"/>
      <c r="C589" s="33" t="s">
        <v>3323</v>
      </c>
      <c r="D589" s="33" t="s">
        <v>3366</v>
      </c>
      <c r="E589" s="33" t="s">
        <v>4601</v>
      </c>
      <c r="F589" s="33" t="s">
        <v>3346</v>
      </c>
      <c r="G589" s="545" t="s">
        <v>3347</v>
      </c>
      <c r="H589" s="33" t="s">
        <v>3348</v>
      </c>
      <c r="I589" s="33" t="s">
        <v>3329</v>
      </c>
      <c r="J589" s="40" t="s">
        <v>4602</v>
      </c>
    </row>
    <row r="590" s="8" customFormat="1" ht="21.6" customHeight="1" spans="1:10">
      <c r="A590" s="34"/>
      <c r="B590" s="35"/>
      <c r="C590" s="33" t="s">
        <v>3323</v>
      </c>
      <c r="D590" s="33" t="s">
        <v>3369</v>
      </c>
      <c r="E590" s="33" t="s">
        <v>4603</v>
      </c>
      <c r="F590" s="33" t="s">
        <v>3326</v>
      </c>
      <c r="G590" s="545" t="s">
        <v>3440</v>
      </c>
      <c r="H590" s="33" t="s">
        <v>4604</v>
      </c>
      <c r="I590" s="33" t="s">
        <v>3329</v>
      </c>
      <c r="J590" s="40" t="s">
        <v>4605</v>
      </c>
    </row>
    <row r="591" s="8" customFormat="1" ht="21.6" customHeight="1" spans="1:10">
      <c r="A591" s="34"/>
      <c r="B591" s="35"/>
      <c r="C591" s="33" t="s">
        <v>3323</v>
      </c>
      <c r="D591" s="33" t="s">
        <v>3373</v>
      </c>
      <c r="E591" s="33" t="s">
        <v>3374</v>
      </c>
      <c r="F591" s="33" t="s">
        <v>3326</v>
      </c>
      <c r="G591" s="33" t="s">
        <v>4606</v>
      </c>
      <c r="H591" s="33" t="s">
        <v>3394</v>
      </c>
      <c r="I591" s="33" t="s">
        <v>3329</v>
      </c>
      <c r="J591" s="40" t="s">
        <v>4607</v>
      </c>
    </row>
    <row r="592" s="8" customFormat="1" ht="21.6" customHeight="1" spans="1:10">
      <c r="A592" s="34"/>
      <c r="B592" s="35"/>
      <c r="C592" s="33" t="s">
        <v>3330</v>
      </c>
      <c r="D592" s="33" t="s">
        <v>3395</v>
      </c>
      <c r="E592" s="33" t="s">
        <v>4608</v>
      </c>
      <c r="F592" s="33" t="s">
        <v>3346</v>
      </c>
      <c r="G592" s="48">
        <v>40</v>
      </c>
      <c r="H592" s="33" t="s">
        <v>3328</v>
      </c>
      <c r="I592" s="33" t="s">
        <v>3329</v>
      </c>
      <c r="J592" s="40" t="s">
        <v>4609</v>
      </c>
    </row>
    <row r="593" s="8" customFormat="1" ht="21.6" customHeight="1" spans="1:10">
      <c r="A593" s="34"/>
      <c r="B593" s="35"/>
      <c r="C593" s="33" t="s">
        <v>3330</v>
      </c>
      <c r="D593" s="33" t="s">
        <v>3331</v>
      </c>
      <c r="E593" s="33" t="s">
        <v>4610</v>
      </c>
      <c r="F593" s="33" t="s">
        <v>3346</v>
      </c>
      <c r="G593" s="545" t="s">
        <v>4599</v>
      </c>
      <c r="H593" s="33" t="s">
        <v>3328</v>
      </c>
      <c r="I593" s="33" t="s">
        <v>3329</v>
      </c>
      <c r="J593" s="40" t="s">
        <v>4611</v>
      </c>
    </row>
    <row r="594" s="8" customFormat="1" ht="21.6" customHeight="1" spans="1:10">
      <c r="A594" s="36"/>
      <c r="B594" s="37"/>
      <c r="C594" s="33" t="s">
        <v>3343</v>
      </c>
      <c r="D594" s="33" t="s">
        <v>3344</v>
      </c>
      <c r="E594" s="33" t="s">
        <v>4612</v>
      </c>
      <c r="F594" s="33" t="s">
        <v>3346</v>
      </c>
      <c r="G594" s="545" t="s">
        <v>3347</v>
      </c>
      <c r="H594" s="33" t="s">
        <v>3348</v>
      </c>
      <c r="I594" s="33" t="s">
        <v>3329</v>
      </c>
      <c r="J594" s="40" t="s">
        <v>4613</v>
      </c>
    </row>
    <row r="595" s="12" customFormat="1" ht="48" spans="1:10">
      <c r="A595" s="31" t="s">
        <v>4614</v>
      </c>
      <c r="B595" s="32" t="s">
        <v>4615</v>
      </c>
      <c r="C595" s="33" t="s">
        <v>3323</v>
      </c>
      <c r="D595" s="33" t="s">
        <v>3324</v>
      </c>
      <c r="E595" s="33" t="s">
        <v>4616</v>
      </c>
      <c r="F595" s="33" t="s">
        <v>3333</v>
      </c>
      <c r="G595" s="545" t="s">
        <v>3368</v>
      </c>
      <c r="H595" s="33" t="s">
        <v>3348</v>
      </c>
      <c r="I595" s="33" t="s">
        <v>3329</v>
      </c>
      <c r="J595" s="40" t="s">
        <v>4617</v>
      </c>
    </row>
    <row r="596" s="12" customFormat="1" ht="84" spans="1:10">
      <c r="A596" s="34"/>
      <c r="B596" s="35"/>
      <c r="C596" s="33" t="s">
        <v>3323</v>
      </c>
      <c r="D596" s="33" t="s">
        <v>3366</v>
      </c>
      <c r="E596" s="33" t="s">
        <v>4618</v>
      </c>
      <c r="F596" s="33" t="s">
        <v>3333</v>
      </c>
      <c r="G596" s="545" t="s">
        <v>3368</v>
      </c>
      <c r="H596" s="33" t="s">
        <v>3348</v>
      </c>
      <c r="I596" s="33" t="s">
        <v>3336</v>
      </c>
      <c r="J596" s="40" t="s">
        <v>4619</v>
      </c>
    </row>
    <row r="597" s="12" customFormat="1" ht="36" spans="1:10">
      <c r="A597" s="34"/>
      <c r="B597" s="35"/>
      <c r="C597" s="33" t="s">
        <v>3323</v>
      </c>
      <c r="D597" s="33" t="s">
        <v>3369</v>
      </c>
      <c r="E597" s="33" t="s">
        <v>4620</v>
      </c>
      <c r="F597" s="33" t="s">
        <v>3333</v>
      </c>
      <c r="G597" s="545" t="s">
        <v>3368</v>
      </c>
      <c r="H597" s="33" t="s">
        <v>3348</v>
      </c>
      <c r="I597" s="33" t="s">
        <v>3336</v>
      </c>
      <c r="J597" s="40" t="s">
        <v>4620</v>
      </c>
    </row>
    <row r="598" s="12" customFormat="1" ht="96" spans="1:10">
      <c r="A598" s="34"/>
      <c r="B598" s="35"/>
      <c r="C598" s="33" t="s">
        <v>3330</v>
      </c>
      <c r="D598" s="33" t="s">
        <v>3395</v>
      </c>
      <c r="E598" s="33" t="s">
        <v>4621</v>
      </c>
      <c r="F598" s="33" t="s">
        <v>3333</v>
      </c>
      <c r="G598" s="545" t="s">
        <v>3368</v>
      </c>
      <c r="H598" s="33" t="s">
        <v>3348</v>
      </c>
      <c r="I598" s="33" t="s">
        <v>3336</v>
      </c>
      <c r="J598" s="40" t="s">
        <v>4621</v>
      </c>
    </row>
    <row r="599" s="12" customFormat="1" ht="60" spans="1:10">
      <c r="A599" s="34"/>
      <c r="B599" s="35"/>
      <c r="C599" s="33" t="s">
        <v>3330</v>
      </c>
      <c r="D599" s="33" t="s">
        <v>3331</v>
      </c>
      <c r="E599" s="33" t="s">
        <v>4622</v>
      </c>
      <c r="F599" s="33" t="s">
        <v>3333</v>
      </c>
      <c r="G599" s="545" t="s">
        <v>3368</v>
      </c>
      <c r="H599" s="33" t="s">
        <v>3348</v>
      </c>
      <c r="I599" s="33" t="s">
        <v>3336</v>
      </c>
      <c r="J599" s="40" t="s">
        <v>4622</v>
      </c>
    </row>
    <row r="600" s="12" customFormat="1" ht="60" spans="1:10">
      <c r="A600" s="34"/>
      <c r="B600" s="35"/>
      <c r="C600" s="33" t="s">
        <v>3330</v>
      </c>
      <c r="D600" s="33" t="s">
        <v>3337</v>
      </c>
      <c r="E600" s="33" t="s">
        <v>4623</v>
      </c>
      <c r="F600" s="33" t="s">
        <v>3333</v>
      </c>
      <c r="G600" s="545" t="s">
        <v>3368</v>
      </c>
      <c r="H600" s="33" t="s">
        <v>3348</v>
      </c>
      <c r="I600" s="33" t="s">
        <v>3336</v>
      </c>
      <c r="J600" s="40" t="s">
        <v>4623</v>
      </c>
    </row>
    <row r="601" s="12" customFormat="1" ht="84" spans="1:10">
      <c r="A601" s="34"/>
      <c r="B601" s="35"/>
      <c r="C601" s="33" t="s">
        <v>3330</v>
      </c>
      <c r="D601" s="33" t="s">
        <v>3340</v>
      </c>
      <c r="E601" s="33" t="s">
        <v>4624</v>
      </c>
      <c r="F601" s="33" t="s">
        <v>3333</v>
      </c>
      <c r="G601" s="545" t="s">
        <v>3368</v>
      </c>
      <c r="H601" s="33" t="s">
        <v>3348</v>
      </c>
      <c r="I601" s="33" t="s">
        <v>3336</v>
      </c>
      <c r="J601" s="40" t="s">
        <v>4624</v>
      </c>
    </row>
    <row r="602" s="12" customFormat="1" ht="48" spans="1:10">
      <c r="A602" s="36"/>
      <c r="B602" s="37"/>
      <c r="C602" s="33" t="s">
        <v>3343</v>
      </c>
      <c r="D602" s="33" t="s">
        <v>3344</v>
      </c>
      <c r="E602" s="33" t="s">
        <v>4625</v>
      </c>
      <c r="F602" s="33" t="s">
        <v>3333</v>
      </c>
      <c r="G602" s="545" t="s">
        <v>3368</v>
      </c>
      <c r="H602" s="33" t="s">
        <v>3348</v>
      </c>
      <c r="I602" s="33" t="s">
        <v>3336</v>
      </c>
      <c r="J602" s="40" t="s">
        <v>4625</v>
      </c>
    </row>
    <row r="603" s="14" customFormat="1" ht="12" spans="1:12">
      <c r="A603" s="34" t="s">
        <v>4626</v>
      </c>
      <c r="B603" s="35" t="s">
        <v>4627</v>
      </c>
      <c r="C603" s="33" t="s">
        <v>3323</v>
      </c>
      <c r="D603" s="33" t="s">
        <v>3324</v>
      </c>
      <c r="E603" s="33" t="s">
        <v>4628</v>
      </c>
      <c r="F603" s="33" t="s">
        <v>3346</v>
      </c>
      <c r="G603" s="545" t="s">
        <v>4292</v>
      </c>
      <c r="H603" s="33" t="s">
        <v>3328</v>
      </c>
      <c r="I603" s="33" t="s">
        <v>3329</v>
      </c>
      <c r="J603" s="40" t="s">
        <v>4629</v>
      </c>
      <c r="K603" s="12"/>
      <c r="L603" s="12"/>
    </row>
    <row r="604" s="14" customFormat="1" ht="12" spans="1:12">
      <c r="A604" s="34"/>
      <c r="B604" s="35"/>
      <c r="C604" s="33" t="s">
        <v>3323</v>
      </c>
      <c r="D604" s="33" t="s">
        <v>3324</v>
      </c>
      <c r="E604" s="33" t="s">
        <v>4630</v>
      </c>
      <c r="F604" s="33" t="s">
        <v>3346</v>
      </c>
      <c r="G604" s="545" t="s">
        <v>3368</v>
      </c>
      <c r="H604" s="33" t="s">
        <v>3328</v>
      </c>
      <c r="I604" s="33" t="s">
        <v>3329</v>
      </c>
      <c r="J604" s="40" t="s">
        <v>4631</v>
      </c>
      <c r="K604" s="12"/>
      <c r="L604" s="12"/>
    </row>
    <row r="605" s="14" customFormat="1" ht="24" spans="1:12">
      <c r="A605" s="34"/>
      <c r="B605" s="35"/>
      <c r="C605" s="33" t="s">
        <v>3323</v>
      </c>
      <c r="D605" s="33" t="s">
        <v>3324</v>
      </c>
      <c r="E605" s="33" t="s">
        <v>4632</v>
      </c>
      <c r="F605" s="33" t="s">
        <v>3346</v>
      </c>
      <c r="G605" s="545" t="s">
        <v>4539</v>
      </c>
      <c r="H605" s="33" t="s">
        <v>3328</v>
      </c>
      <c r="I605" s="33" t="s">
        <v>3329</v>
      </c>
      <c r="J605" s="40" t="s">
        <v>4633</v>
      </c>
      <c r="K605" s="12"/>
      <c r="L605" s="12"/>
    </row>
    <row r="606" s="14" customFormat="1" ht="12" spans="1:12">
      <c r="A606" s="34"/>
      <c r="B606" s="35"/>
      <c r="C606" s="33" t="s">
        <v>3323</v>
      </c>
      <c r="D606" s="33" t="s">
        <v>3366</v>
      </c>
      <c r="E606" s="33" t="s">
        <v>4634</v>
      </c>
      <c r="F606" s="33" t="s">
        <v>3346</v>
      </c>
      <c r="G606" s="545" t="s">
        <v>3347</v>
      </c>
      <c r="H606" s="33" t="s">
        <v>3348</v>
      </c>
      <c r="I606" s="33" t="s">
        <v>3329</v>
      </c>
      <c r="J606" s="40" t="s">
        <v>4566</v>
      </c>
      <c r="K606" s="12"/>
      <c r="L606" s="12"/>
    </row>
    <row r="607" s="14" customFormat="1" ht="12" spans="1:12">
      <c r="A607" s="34"/>
      <c r="B607" s="35"/>
      <c r="C607" s="33" t="s">
        <v>3323</v>
      </c>
      <c r="D607" s="33" t="s">
        <v>3369</v>
      </c>
      <c r="E607" s="33" t="s">
        <v>3560</v>
      </c>
      <c r="F607" s="33" t="s">
        <v>3326</v>
      </c>
      <c r="G607" s="545" t="s">
        <v>3371</v>
      </c>
      <c r="H607" s="33" t="s">
        <v>3354</v>
      </c>
      <c r="I607" s="33" t="s">
        <v>3329</v>
      </c>
      <c r="J607" s="40" t="s">
        <v>4573</v>
      </c>
      <c r="K607" s="12"/>
      <c r="L607" s="12"/>
    </row>
    <row r="608" s="14" customFormat="1" ht="12" spans="1:12">
      <c r="A608" s="34"/>
      <c r="B608" s="35"/>
      <c r="C608" s="33" t="s">
        <v>3323</v>
      </c>
      <c r="D608" s="33" t="s">
        <v>3373</v>
      </c>
      <c r="E608" s="33" t="s">
        <v>3374</v>
      </c>
      <c r="F608" s="33" t="s">
        <v>3333</v>
      </c>
      <c r="G608" s="545" t="s">
        <v>4635</v>
      </c>
      <c r="H608" s="33" t="s">
        <v>3348</v>
      </c>
      <c r="I608" s="33" t="s">
        <v>3329</v>
      </c>
      <c r="J608" s="40" t="s">
        <v>3704</v>
      </c>
      <c r="K608" s="12"/>
      <c r="L608" s="12"/>
    </row>
    <row r="609" s="14" customFormat="1" ht="24" spans="1:12">
      <c r="A609" s="34"/>
      <c r="B609" s="35"/>
      <c r="C609" s="33" t="s">
        <v>3330</v>
      </c>
      <c r="D609" s="33" t="s">
        <v>3395</v>
      </c>
      <c r="E609" s="33" t="s">
        <v>4636</v>
      </c>
      <c r="F609" s="33" t="s">
        <v>3346</v>
      </c>
      <c r="G609" s="545" t="s">
        <v>4329</v>
      </c>
      <c r="H609" s="33" t="s">
        <v>3635</v>
      </c>
      <c r="I609" s="33" t="s">
        <v>3329</v>
      </c>
      <c r="J609" s="40" t="s">
        <v>4637</v>
      </c>
      <c r="K609" s="12"/>
      <c r="L609" s="12"/>
    </row>
    <row r="610" s="14" customFormat="1" ht="12" spans="1:12">
      <c r="A610" s="34"/>
      <c r="B610" s="35"/>
      <c r="C610" s="33" t="s">
        <v>3330</v>
      </c>
      <c r="D610" s="33" t="s">
        <v>3331</v>
      </c>
      <c r="E610" s="33" t="s">
        <v>4638</v>
      </c>
      <c r="F610" s="33" t="s">
        <v>3346</v>
      </c>
      <c r="G610" s="545" t="s">
        <v>4539</v>
      </c>
      <c r="H610" s="33" t="s">
        <v>3328</v>
      </c>
      <c r="I610" s="33" t="s">
        <v>3329</v>
      </c>
      <c r="J610" s="40" t="s">
        <v>4639</v>
      </c>
      <c r="K610" s="12"/>
      <c r="L610" s="12"/>
    </row>
    <row r="611" s="14" customFormat="1" ht="24" spans="1:12">
      <c r="A611" s="34"/>
      <c r="B611" s="35"/>
      <c r="C611" s="33" t="s">
        <v>3330</v>
      </c>
      <c r="D611" s="33" t="s">
        <v>3340</v>
      </c>
      <c r="E611" s="33" t="s">
        <v>4640</v>
      </c>
      <c r="F611" s="33" t="s">
        <v>3333</v>
      </c>
      <c r="G611" s="545" t="s">
        <v>4640</v>
      </c>
      <c r="H611" s="33" t="s">
        <v>3335</v>
      </c>
      <c r="I611" s="33" t="s">
        <v>3336</v>
      </c>
      <c r="J611" s="40" t="s">
        <v>4641</v>
      </c>
      <c r="K611" s="12"/>
      <c r="L611" s="12"/>
    </row>
    <row r="612" s="14" customFormat="1" ht="36" spans="1:12">
      <c r="A612" s="36"/>
      <c r="B612" s="37"/>
      <c r="C612" s="33" t="s">
        <v>3343</v>
      </c>
      <c r="D612" s="33" t="s">
        <v>3344</v>
      </c>
      <c r="E612" s="33" t="s">
        <v>4642</v>
      </c>
      <c r="F612" s="33" t="s">
        <v>3346</v>
      </c>
      <c r="G612" s="545" t="s">
        <v>3347</v>
      </c>
      <c r="H612" s="33" t="s">
        <v>3348</v>
      </c>
      <c r="I612" s="33" t="s">
        <v>3329</v>
      </c>
      <c r="J612" s="40" t="s">
        <v>4643</v>
      </c>
      <c r="K612" s="12"/>
      <c r="L612" s="12"/>
    </row>
    <row r="613" s="14" customFormat="1" ht="12" spans="1:12">
      <c r="A613" s="36" t="s">
        <v>4644</v>
      </c>
      <c r="B613" s="37"/>
      <c r="C613" s="33"/>
      <c r="D613" s="33"/>
      <c r="E613" s="33"/>
      <c r="F613" s="33"/>
      <c r="G613" s="33"/>
      <c r="H613" s="33"/>
      <c r="I613" s="33"/>
      <c r="J613" s="51"/>
      <c r="K613" s="12"/>
      <c r="L613" s="12"/>
    </row>
    <row r="614" s="14" customFormat="1" ht="48" spans="1:12">
      <c r="A614" s="34" t="s">
        <v>4645</v>
      </c>
      <c r="B614" s="35" t="s">
        <v>4646</v>
      </c>
      <c r="C614" s="33" t="s">
        <v>3323</v>
      </c>
      <c r="D614" s="33" t="s">
        <v>3366</v>
      </c>
      <c r="E614" s="33" t="s">
        <v>4647</v>
      </c>
      <c r="F614" s="33" t="s">
        <v>3346</v>
      </c>
      <c r="G614" s="545" t="s">
        <v>3368</v>
      </c>
      <c r="H614" s="33" t="s">
        <v>3348</v>
      </c>
      <c r="I614" s="33" t="s">
        <v>3329</v>
      </c>
      <c r="J614" s="40" t="s">
        <v>4648</v>
      </c>
      <c r="K614" s="12"/>
      <c r="L614" s="12"/>
    </row>
    <row r="615" s="14" customFormat="1" ht="24" spans="1:12">
      <c r="A615" s="34"/>
      <c r="B615" s="35"/>
      <c r="C615" s="33" t="s">
        <v>3323</v>
      </c>
      <c r="D615" s="33" t="s">
        <v>3369</v>
      </c>
      <c r="E615" s="33" t="s">
        <v>4649</v>
      </c>
      <c r="F615" s="33" t="s">
        <v>3957</v>
      </c>
      <c r="G615" s="545" t="s">
        <v>3388</v>
      </c>
      <c r="H615" s="33" t="s">
        <v>3354</v>
      </c>
      <c r="I615" s="33" t="s">
        <v>3329</v>
      </c>
      <c r="J615" s="40" t="s">
        <v>4650</v>
      </c>
      <c r="K615" s="12"/>
      <c r="L615" s="12"/>
    </row>
    <row r="616" s="14" customFormat="1" ht="12" spans="1:12">
      <c r="A616" s="34"/>
      <c r="B616" s="35"/>
      <c r="C616" s="33" t="s">
        <v>3323</v>
      </c>
      <c r="D616" s="33" t="s">
        <v>3373</v>
      </c>
      <c r="E616" s="33" t="s">
        <v>3374</v>
      </c>
      <c r="F616" s="33" t="s">
        <v>3326</v>
      </c>
      <c r="G616" s="545" t="s">
        <v>4651</v>
      </c>
      <c r="H616" s="33" t="s">
        <v>3394</v>
      </c>
      <c r="I616" s="33" t="s">
        <v>3329</v>
      </c>
      <c r="J616" s="40" t="s">
        <v>4652</v>
      </c>
      <c r="K616" s="12"/>
      <c r="L616" s="12"/>
    </row>
    <row r="617" s="14" customFormat="1" ht="24" spans="1:12">
      <c r="A617" s="34"/>
      <c r="B617" s="35"/>
      <c r="C617" s="33" t="s">
        <v>3330</v>
      </c>
      <c r="D617" s="33" t="s">
        <v>3331</v>
      </c>
      <c r="E617" s="33" t="s">
        <v>4653</v>
      </c>
      <c r="F617" s="33" t="s">
        <v>3333</v>
      </c>
      <c r="G617" s="545" t="s">
        <v>3368</v>
      </c>
      <c r="H617" s="33" t="s">
        <v>3348</v>
      </c>
      <c r="I617" s="33" t="s">
        <v>3329</v>
      </c>
      <c r="J617" s="40" t="s">
        <v>4654</v>
      </c>
      <c r="K617" s="12"/>
      <c r="L617" s="12"/>
    </row>
    <row r="618" s="14" customFormat="1" ht="12" spans="1:12">
      <c r="A618" s="36"/>
      <c r="B618" s="37"/>
      <c r="C618" s="33" t="s">
        <v>3343</v>
      </c>
      <c r="D618" s="33" t="s">
        <v>3344</v>
      </c>
      <c r="E618" s="33" t="s">
        <v>4655</v>
      </c>
      <c r="F618" s="33" t="s">
        <v>3346</v>
      </c>
      <c r="G618" s="545" t="s">
        <v>3347</v>
      </c>
      <c r="H618" s="33" t="s">
        <v>3348</v>
      </c>
      <c r="I618" s="33" t="s">
        <v>3329</v>
      </c>
      <c r="J618" s="40" t="s">
        <v>4656</v>
      </c>
      <c r="K618" s="12"/>
      <c r="L618" s="12"/>
    </row>
    <row r="619" s="14" customFormat="1" ht="12" spans="1:12">
      <c r="A619" s="34" t="s">
        <v>4657</v>
      </c>
      <c r="B619" s="35" t="s">
        <v>4658</v>
      </c>
      <c r="C619" s="33" t="s">
        <v>3323</v>
      </c>
      <c r="D619" s="33" t="s">
        <v>3324</v>
      </c>
      <c r="E619" s="33" t="s">
        <v>4659</v>
      </c>
      <c r="F619" s="33" t="s">
        <v>3346</v>
      </c>
      <c r="G619" s="545" t="s">
        <v>4660</v>
      </c>
      <c r="H619" s="33" t="s">
        <v>4330</v>
      </c>
      <c r="I619" s="33" t="s">
        <v>3329</v>
      </c>
      <c r="J619" s="40" t="s">
        <v>4661</v>
      </c>
      <c r="K619" s="12"/>
      <c r="L619" s="12"/>
    </row>
    <row r="620" s="14" customFormat="1" ht="12" spans="1:12">
      <c r="A620" s="34"/>
      <c r="B620" s="35"/>
      <c r="C620" s="33" t="s">
        <v>3323</v>
      </c>
      <c r="D620" s="33" t="s">
        <v>3324</v>
      </c>
      <c r="E620" s="33" t="s">
        <v>4662</v>
      </c>
      <c r="F620" s="33" t="s">
        <v>3333</v>
      </c>
      <c r="G620" s="545" t="s">
        <v>3416</v>
      </c>
      <c r="H620" s="33" t="s">
        <v>3328</v>
      </c>
      <c r="I620" s="33" t="s">
        <v>3329</v>
      </c>
      <c r="J620" s="40" t="s">
        <v>4661</v>
      </c>
      <c r="K620" s="12"/>
      <c r="L620" s="12"/>
    </row>
    <row r="621" s="14" customFormat="1" ht="12" spans="1:12">
      <c r="A621" s="34"/>
      <c r="B621" s="35"/>
      <c r="C621" s="33" t="s">
        <v>3323</v>
      </c>
      <c r="D621" s="33" t="s">
        <v>3366</v>
      </c>
      <c r="E621" s="33" t="s">
        <v>4663</v>
      </c>
      <c r="F621" s="33" t="s">
        <v>3333</v>
      </c>
      <c r="G621" s="545" t="s">
        <v>3368</v>
      </c>
      <c r="H621" s="33" t="s">
        <v>3348</v>
      </c>
      <c r="I621" s="33" t="s">
        <v>3329</v>
      </c>
      <c r="J621" s="40" t="s">
        <v>4664</v>
      </c>
      <c r="K621" s="12"/>
      <c r="L621" s="12"/>
    </row>
    <row r="622" s="14" customFormat="1" ht="12" spans="1:12">
      <c r="A622" s="34"/>
      <c r="B622" s="35"/>
      <c r="C622" s="33" t="s">
        <v>3323</v>
      </c>
      <c r="D622" s="33" t="s">
        <v>3369</v>
      </c>
      <c r="E622" s="33" t="s">
        <v>3560</v>
      </c>
      <c r="F622" s="33" t="s">
        <v>3333</v>
      </c>
      <c r="G622" s="545" t="s">
        <v>3371</v>
      </c>
      <c r="H622" s="33" t="s">
        <v>3372</v>
      </c>
      <c r="I622" s="33" t="s">
        <v>3329</v>
      </c>
      <c r="J622" s="40" t="s">
        <v>4665</v>
      </c>
      <c r="K622" s="12"/>
      <c r="L622" s="12"/>
    </row>
    <row r="623" s="14" customFormat="1" ht="12" spans="1:12">
      <c r="A623" s="34"/>
      <c r="B623" s="35"/>
      <c r="C623" s="33" t="s">
        <v>3323</v>
      </c>
      <c r="D623" s="33" t="s">
        <v>3373</v>
      </c>
      <c r="E623" s="33" t="s">
        <v>3374</v>
      </c>
      <c r="F623" s="33" t="s">
        <v>3326</v>
      </c>
      <c r="G623" s="545" t="s">
        <v>4066</v>
      </c>
      <c r="H623" s="33" t="s">
        <v>3394</v>
      </c>
      <c r="I623" s="33" t="s">
        <v>3329</v>
      </c>
      <c r="J623" s="40" t="s">
        <v>4666</v>
      </c>
      <c r="K623" s="12"/>
      <c r="L623" s="12"/>
    </row>
    <row r="624" s="14" customFormat="1" ht="36" spans="1:12">
      <c r="A624" s="34"/>
      <c r="B624" s="35"/>
      <c r="C624" s="33" t="s">
        <v>3330</v>
      </c>
      <c r="D624" s="33" t="s">
        <v>3331</v>
      </c>
      <c r="E624" s="33" t="s">
        <v>4667</v>
      </c>
      <c r="F624" s="33" t="s">
        <v>3333</v>
      </c>
      <c r="G624" s="545" t="s">
        <v>3425</v>
      </c>
      <c r="H624" s="33" t="s">
        <v>3335</v>
      </c>
      <c r="I624" s="33" t="s">
        <v>3336</v>
      </c>
      <c r="J624" s="40" t="s">
        <v>4668</v>
      </c>
      <c r="K624" s="12"/>
      <c r="L624" s="12"/>
    </row>
    <row r="625" s="14" customFormat="1" ht="24" spans="1:12">
      <c r="A625" s="34"/>
      <c r="B625" s="35"/>
      <c r="C625" s="33" t="s">
        <v>3330</v>
      </c>
      <c r="D625" s="33" t="s">
        <v>3340</v>
      </c>
      <c r="E625" s="33" t="s">
        <v>4669</v>
      </c>
      <c r="F625" s="33" t="s">
        <v>3333</v>
      </c>
      <c r="G625" s="545" t="s">
        <v>3425</v>
      </c>
      <c r="H625" s="33" t="s">
        <v>3335</v>
      </c>
      <c r="I625" s="33" t="s">
        <v>3336</v>
      </c>
      <c r="J625" s="40" t="s">
        <v>4670</v>
      </c>
      <c r="K625" s="12"/>
      <c r="L625" s="12"/>
    </row>
    <row r="626" s="14" customFormat="1" ht="12" spans="1:12">
      <c r="A626" s="36"/>
      <c r="B626" s="37"/>
      <c r="C626" s="33" t="s">
        <v>3343</v>
      </c>
      <c r="D626" s="33" t="s">
        <v>3344</v>
      </c>
      <c r="E626" s="33" t="s">
        <v>4671</v>
      </c>
      <c r="F626" s="33" t="s">
        <v>3346</v>
      </c>
      <c r="G626" s="545" t="s">
        <v>3347</v>
      </c>
      <c r="H626" s="33" t="s">
        <v>3348</v>
      </c>
      <c r="I626" s="33" t="s">
        <v>3329</v>
      </c>
      <c r="J626" s="40" t="s">
        <v>4672</v>
      </c>
      <c r="K626" s="12"/>
      <c r="L626" s="12"/>
    </row>
    <row r="627" s="8" customFormat="1" spans="1:10">
      <c r="A627" s="28" t="s">
        <v>4673</v>
      </c>
      <c r="B627" s="39"/>
      <c r="C627" s="28"/>
      <c r="D627" s="28"/>
      <c r="E627" s="28"/>
      <c r="F627" s="28"/>
      <c r="G627" s="28"/>
      <c r="H627" s="28"/>
      <c r="I627" s="28"/>
      <c r="J627" s="52"/>
    </row>
    <row r="628" s="12" customFormat="1" ht="24" spans="1:10">
      <c r="A628" s="42" t="s">
        <v>4674</v>
      </c>
      <c r="B628" s="32" t="s">
        <v>4675</v>
      </c>
      <c r="C628" s="33" t="s">
        <v>3323</v>
      </c>
      <c r="D628" s="33" t="s">
        <v>3324</v>
      </c>
      <c r="E628" s="33" t="s">
        <v>4676</v>
      </c>
      <c r="F628" s="33" t="s">
        <v>3346</v>
      </c>
      <c r="G628" s="545" t="s">
        <v>4214</v>
      </c>
      <c r="H628" s="33" t="s">
        <v>3328</v>
      </c>
      <c r="I628" s="33" t="s">
        <v>3329</v>
      </c>
      <c r="J628" s="40" t="s">
        <v>4677</v>
      </c>
    </row>
    <row r="629" s="12" customFormat="1" ht="12" spans="1:10">
      <c r="A629" s="49"/>
      <c r="B629" s="35"/>
      <c r="C629" s="33" t="s">
        <v>3323</v>
      </c>
      <c r="D629" s="33" t="s">
        <v>3324</v>
      </c>
      <c r="E629" s="33" t="s">
        <v>4678</v>
      </c>
      <c r="F629" s="33" t="s">
        <v>3346</v>
      </c>
      <c r="G629" s="545" t="s">
        <v>3416</v>
      </c>
      <c r="H629" s="33" t="s">
        <v>3328</v>
      </c>
      <c r="I629" s="33" t="s">
        <v>3329</v>
      </c>
      <c r="J629" s="40" t="s">
        <v>4679</v>
      </c>
    </row>
    <row r="630" s="12" customFormat="1" ht="12" spans="1:10">
      <c r="A630" s="49"/>
      <c r="B630" s="35"/>
      <c r="C630" s="33" t="s">
        <v>3323</v>
      </c>
      <c r="D630" s="33" t="s">
        <v>3324</v>
      </c>
      <c r="E630" s="33" t="s">
        <v>4680</v>
      </c>
      <c r="F630" s="33" t="s">
        <v>3346</v>
      </c>
      <c r="G630" s="545" t="s">
        <v>4599</v>
      </c>
      <c r="H630" s="33" t="s">
        <v>3328</v>
      </c>
      <c r="I630" s="33" t="s">
        <v>3329</v>
      </c>
      <c r="J630" s="40" t="s">
        <v>4681</v>
      </c>
    </row>
    <row r="631" s="12" customFormat="1" ht="36" spans="1:10">
      <c r="A631" s="49"/>
      <c r="B631" s="35"/>
      <c r="C631" s="33" t="s">
        <v>3323</v>
      </c>
      <c r="D631" s="33" t="s">
        <v>3366</v>
      </c>
      <c r="E631" s="33" t="s">
        <v>4682</v>
      </c>
      <c r="F631" s="33" t="s">
        <v>3346</v>
      </c>
      <c r="G631" s="545" t="s">
        <v>3347</v>
      </c>
      <c r="H631" s="33" t="s">
        <v>3348</v>
      </c>
      <c r="I631" s="33" t="s">
        <v>3329</v>
      </c>
      <c r="J631" s="40" t="s">
        <v>4683</v>
      </c>
    </row>
    <row r="632" s="12" customFormat="1" ht="24" spans="1:10">
      <c r="A632" s="49"/>
      <c r="B632" s="35"/>
      <c r="C632" s="33" t="s">
        <v>3323</v>
      </c>
      <c r="D632" s="33" t="s">
        <v>3366</v>
      </c>
      <c r="E632" s="33" t="s">
        <v>4684</v>
      </c>
      <c r="F632" s="33" t="s">
        <v>3346</v>
      </c>
      <c r="G632" s="545" t="s">
        <v>4095</v>
      </c>
      <c r="H632" s="33" t="s">
        <v>3348</v>
      </c>
      <c r="I632" s="33" t="s">
        <v>3329</v>
      </c>
      <c r="J632" s="40" t="s">
        <v>4685</v>
      </c>
    </row>
    <row r="633" s="12" customFormat="1" ht="12" spans="1:10">
      <c r="A633" s="49"/>
      <c r="B633" s="35"/>
      <c r="C633" s="33" t="s">
        <v>3323</v>
      </c>
      <c r="D633" s="33" t="s">
        <v>3366</v>
      </c>
      <c r="E633" s="33" t="s">
        <v>4686</v>
      </c>
      <c r="F633" s="33" t="s">
        <v>3346</v>
      </c>
      <c r="G633" s="545" t="s">
        <v>4095</v>
      </c>
      <c r="H633" s="33" t="s">
        <v>3348</v>
      </c>
      <c r="I633" s="33" t="s">
        <v>3329</v>
      </c>
      <c r="J633" s="40" t="s">
        <v>4687</v>
      </c>
    </row>
    <row r="634" s="12" customFormat="1" ht="24" spans="1:10">
      <c r="A634" s="49"/>
      <c r="B634" s="35"/>
      <c r="C634" s="33" t="s">
        <v>3323</v>
      </c>
      <c r="D634" s="33" t="s">
        <v>3366</v>
      </c>
      <c r="E634" s="33" t="s">
        <v>4688</v>
      </c>
      <c r="F634" s="33" t="s">
        <v>3346</v>
      </c>
      <c r="G634" s="545" t="s">
        <v>3347</v>
      </c>
      <c r="H634" s="33" t="s">
        <v>3348</v>
      </c>
      <c r="I634" s="33" t="s">
        <v>3329</v>
      </c>
      <c r="J634" s="40" t="s">
        <v>4689</v>
      </c>
    </row>
    <row r="635" s="12" customFormat="1" ht="12" spans="1:10">
      <c r="A635" s="49"/>
      <c r="B635" s="35"/>
      <c r="C635" s="33" t="s">
        <v>3323</v>
      </c>
      <c r="D635" s="33" t="s">
        <v>3369</v>
      </c>
      <c r="E635" s="33" t="s">
        <v>3560</v>
      </c>
      <c r="F635" s="33" t="s">
        <v>3333</v>
      </c>
      <c r="G635" s="545" t="s">
        <v>3371</v>
      </c>
      <c r="H635" s="33" t="s">
        <v>3372</v>
      </c>
      <c r="I635" s="33" t="s">
        <v>3329</v>
      </c>
      <c r="J635" s="40" t="s">
        <v>4690</v>
      </c>
    </row>
    <row r="636" s="12" customFormat="1" ht="12" spans="1:10">
      <c r="A636" s="49"/>
      <c r="B636" s="35"/>
      <c r="C636" s="33" t="s">
        <v>3323</v>
      </c>
      <c r="D636" s="33" t="s">
        <v>3373</v>
      </c>
      <c r="E636" s="33" t="s">
        <v>4691</v>
      </c>
      <c r="F636" s="33" t="s">
        <v>3326</v>
      </c>
      <c r="G636" s="33" t="s">
        <v>4692</v>
      </c>
      <c r="H636" s="33" t="s">
        <v>3394</v>
      </c>
      <c r="I636" s="33" t="s">
        <v>3329</v>
      </c>
      <c r="J636" s="40" t="s">
        <v>4693</v>
      </c>
    </row>
    <row r="637" s="12" customFormat="1" ht="36" spans="1:10">
      <c r="A637" s="49"/>
      <c r="B637" s="35"/>
      <c r="C637" s="33" t="s">
        <v>3330</v>
      </c>
      <c r="D637" s="33" t="s">
        <v>3331</v>
      </c>
      <c r="E637" s="33" t="s">
        <v>4694</v>
      </c>
      <c r="F637" s="33" t="s">
        <v>3333</v>
      </c>
      <c r="G637" s="545" t="s">
        <v>3709</v>
      </c>
      <c r="H637" s="33" t="s">
        <v>3335</v>
      </c>
      <c r="I637" s="33" t="s">
        <v>3336</v>
      </c>
      <c r="J637" s="40" t="s">
        <v>4694</v>
      </c>
    </row>
    <row r="638" s="12" customFormat="1" ht="36" spans="1:10">
      <c r="A638" s="49"/>
      <c r="B638" s="35"/>
      <c r="C638" s="33" t="s">
        <v>3330</v>
      </c>
      <c r="D638" s="33" t="s">
        <v>3331</v>
      </c>
      <c r="E638" s="33" t="s">
        <v>4695</v>
      </c>
      <c r="F638" s="33" t="s">
        <v>3333</v>
      </c>
      <c r="G638" s="545" t="s">
        <v>3709</v>
      </c>
      <c r="H638" s="33" t="s">
        <v>3335</v>
      </c>
      <c r="I638" s="33" t="s">
        <v>3336</v>
      </c>
      <c r="J638" s="40" t="s">
        <v>4695</v>
      </c>
    </row>
    <row r="639" s="12" customFormat="1" ht="24" spans="1:10">
      <c r="A639" s="49"/>
      <c r="B639" s="35"/>
      <c r="C639" s="33" t="s">
        <v>3330</v>
      </c>
      <c r="D639" s="33" t="s">
        <v>3331</v>
      </c>
      <c r="E639" s="33" t="s">
        <v>4696</v>
      </c>
      <c r="F639" s="33" t="s">
        <v>3333</v>
      </c>
      <c r="G639" s="545" t="s">
        <v>4055</v>
      </c>
      <c r="H639" s="33" t="s">
        <v>3335</v>
      </c>
      <c r="I639" s="33" t="s">
        <v>3336</v>
      </c>
      <c r="J639" s="40" t="s">
        <v>4696</v>
      </c>
    </row>
    <row r="640" s="12" customFormat="1" ht="12" spans="1:10">
      <c r="A640" s="50"/>
      <c r="B640" s="37"/>
      <c r="C640" s="33" t="s">
        <v>3343</v>
      </c>
      <c r="D640" s="33" t="s">
        <v>3344</v>
      </c>
      <c r="E640" s="33" t="s">
        <v>4697</v>
      </c>
      <c r="F640" s="33" t="s">
        <v>3346</v>
      </c>
      <c r="G640" s="545" t="s">
        <v>3347</v>
      </c>
      <c r="H640" s="33" t="s">
        <v>3348</v>
      </c>
      <c r="I640" s="33" t="s">
        <v>3329</v>
      </c>
      <c r="J640" s="40" t="s">
        <v>4698</v>
      </c>
    </row>
    <row r="641" s="12" customFormat="1" ht="24" spans="1:10">
      <c r="A641" s="34" t="s">
        <v>4699</v>
      </c>
      <c r="B641" s="35" t="s">
        <v>4700</v>
      </c>
      <c r="C641" s="33" t="s">
        <v>3323</v>
      </c>
      <c r="D641" s="33" t="s">
        <v>3324</v>
      </c>
      <c r="E641" s="33" t="s">
        <v>4701</v>
      </c>
      <c r="F641" s="33" t="s">
        <v>3346</v>
      </c>
      <c r="G641" s="545" t="s">
        <v>3353</v>
      </c>
      <c r="H641" s="33" t="s">
        <v>3328</v>
      </c>
      <c r="I641" s="33" t="s">
        <v>3329</v>
      </c>
      <c r="J641" s="40" t="s">
        <v>4702</v>
      </c>
    </row>
    <row r="642" s="12" customFormat="1" ht="24" spans="1:10">
      <c r="A642" s="34"/>
      <c r="B642" s="35"/>
      <c r="C642" s="33" t="s">
        <v>3323</v>
      </c>
      <c r="D642" s="33" t="s">
        <v>3324</v>
      </c>
      <c r="E642" s="33" t="s">
        <v>4703</v>
      </c>
      <c r="F642" s="33" t="s">
        <v>3346</v>
      </c>
      <c r="G642" s="545" t="s">
        <v>4214</v>
      </c>
      <c r="H642" s="33" t="s">
        <v>3328</v>
      </c>
      <c r="I642" s="33" t="s">
        <v>3329</v>
      </c>
      <c r="J642" s="40" t="s">
        <v>4704</v>
      </c>
    </row>
    <row r="643" s="12" customFormat="1" ht="12" spans="1:10">
      <c r="A643" s="34"/>
      <c r="B643" s="35"/>
      <c r="C643" s="33" t="s">
        <v>3323</v>
      </c>
      <c r="D643" s="33" t="s">
        <v>3366</v>
      </c>
      <c r="E643" s="33" t="s">
        <v>4705</v>
      </c>
      <c r="F643" s="33" t="s">
        <v>3346</v>
      </c>
      <c r="G643" s="545" t="s">
        <v>3368</v>
      </c>
      <c r="H643" s="33" t="s">
        <v>3348</v>
      </c>
      <c r="I643" s="33" t="s">
        <v>3329</v>
      </c>
      <c r="J643" s="40" t="s">
        <v>4706</v>
      </c>
    </row>
    <row r="644" s="12" customFormat="1" ht="24" spans="1:10">
      <c r="A644" s="34"/>
      <c r="B644" s="35"/>
      <c r="C644" s="33" t="s">
        <v>3323</v>
      </c>
      <c r="D644" s="33" t="s">
        <v>3366</v>
      </c>
      <c r="E644" s="33" t="s">
        <v>4707</v>
      </c>
      <c r="F644" s="33" t="s">
        <v>3346</v>
      </c>
      <c r="G644" s="545" t="s">
        <v>3368</v>
      </c>
      <c r="H644" s="33" t="s">
        <v>3348</v>
      </c>
      <c r="I644" s="33" t="s">
        <v>3329</v>
      </c>
      <c r="J644" s="40" t="s">
        <v>4708</v>
      </c>
    </row>
    <row r="645" s="12" customFormat="1" ht="12" spans="1:10">
      <c r="A645" s="34"/>
      <c r="B645" s="35"/>
      <c r="C645" s="33" t="s">
        <v>3323</v>
      </c>
      <c r="D645" s="33" t="s">
        <v>3369</v>
      </c>
      <c r="E645" s="33" t="s">
        <v>4709</v>
      </c>
      <c r="F645" s="33" t="s">
        <v>3326</v>
      </c>
      <c r="G645" s="545" t="s">
        <v>4710</v>
      </c>
      <c r="H645" s="33" t="s">
        <v>3394</v>
      </c>
      <c r="I645" s="33" t="s">
        <v>3329</v>
      </c>
      <c r="J645" s="40" t="s">
        <v>4711</v>
      </c>
    </row>
    <row r="646" s="12" customFormat="1" ht="24" spans="1:10">
      <c r="A646" s="34"/>
      <c r="B646" s="35"/>
      <c r="C646" s="33" t="s">
        <v>3323</v>
      </c>
      <c r="D646" s="33" t="s">
        <v>3369</v>
      </c>
      <c r="E646" s="33" t="s">
        <v>4712</v>
      </c>
      <c r="F646" s="33" t="s">
        <v>3326</v>
      </c>
      <c r="G646" s="545" t="s">
        <v>4710</v>
      </c>
      <c r="H646" s="33" t="s">
        <v>3394</v>
      </c>
      <c r="I646" s="33" t="s">
        <v>3329</v>
      </c>
      <c r="J646" s="40" t="s">
        <v>4713</v>
      </c>
    </row>
    <row r="647" s="12" customFormat="1" ht="12" spans="1:10">
      <c r="A647" s="34"/>
      <c r="B647" s="35"/>
      <c r="C647" s="33" t="s">
        <v>3323</v>
      </c>
      <c r="D647" s="33" t="s">
        <v>3373</v>
      </c>
      <c r="E647" s="33" t="s">
        <v>4691</v>
      </c>
      <c r="F647" s="33" t="s">
        <v>3326</v>
      </c>
      <c r="G647" s="545" t="s">
        <v>4011</v>
      </c>
      <c r="H647" s="33" t="s">
        <v>3394</v>
      </c>
      <c r="I647" s="33" t="s">
        <v>3329</v>
      </c>
      <c r="J647" s="40" t="s">
        <v>4714</v>
      </c>
    </row>
    <row r="648" s="12" customFormat="1" ht="12" spans="1:10">
      <c r="A648" s="34"/>
      <c r="B648" s="35"/>
      <c r="C648" s="33" t="s">
        <v>3330</v>
      </c>
      <c r="D648" s="33" t="s">
        <v>3331</v>
      </c>
      <c r="E648" s="33" t="s">
        <v>4715</v>
      </c>
      <c r="F648" s="33" t="s">
        <v>3333</v>
      </c>
      <c r="G648" s="545" t="s">
        <v>4055</v>
      </c>
      <c r="H648" s="33" t="s">
        <v>3394</v>
      </c>
      <c r="I648" s="33" t="s">
        <v>3336</v>
      </c>
      <c r="J648" s="40" t="s">
        <v>4716</v>
      </c>
    </row>
    <row r="649" s="12" customFormat="1" ht="24" spans="1:10">
      <c r="A649" s="34"/>
      <c r="B649" s="35"/>
      <c r="C649" s="33" t="s">
        <v>3330</v>
      </c>
      <c r="D649" s="33" t="s">
        <v>3331</v>
      </c>
      <c r="E649" s="33" t="s">
        <v>4717</v>
      </c>
      <c r="F649" s="33" t="s">
        <v>3333</v>
      </c>
      <c r="G649" s="545" t="s">
        <v>4055</v>
      </c>
      <c r="H649" s="33" t="s">
        <v>3394</v>
      </c>
      <c r="I649" s="33" t="s">
        <v>3336</v>
      </c>
      <c r="J649" s="40" t="s">
        <v>4718</v>
      </c>
    </row>
    <row r="650" s="12" customFormat="1" ht="24" spans="1:10">
      <c r="A650" s="36"/>
      <c r="B650" s="37"/>
      <c r="C650" s="33" t="s">
        <v>3343</v>
      </c>
      <c r="D650" s="33" t="s">
        <v>3344</v>
      </c>
      <c r="E650" s="33" t="s">
        <v>4719</v>
      </c>
      <c r="F650" s="33" t="s">
        <v>3346</v>
      </c>
      <c r="G650" s="545" t="s">
        <v>3426</v>
      </c>
      <c r="H650" s="33" t="s">
        <v>3348</v>
      </c>
      <c r="I650" s="33" t="s">
        <v>3329</v>
      </c>
      <c r="J650" s="40" t="s">
        <v>4720</v>
      </c>
    </row>
    <row r="651" s="12" customFormat="1" ht="12" spans="1:10">
      <c r="A651" s="38" t="s">
        <v>4721</v>
      </c>
      <c r="B651" s="39"/>
      <c r="C651" s="28"/>
      <c r="D651" s="28"/>
      <c r="E651" s="28"/>
      <c r="F651" s="28"/>
      <c r="G651" s="28"/>
      <c r="H651" s="28"/>
      <c r="I651" s="28"/>
      <c r="J651" s="39"/>
    </row>
    <row r="652" s="12" customFormat="1" ht="12" spans="1:10">
      <c r="A652" s="31" t="s">
        <v>4722</v>
      </c>
      <c r="B652" s="32" t="s">
        <v>4723</v>
      </c>
      <c r="C652" s="33" t="s">
        <v>3323</v>
      </c>
      <c r="D652" s="33" t="s">
        <v>3324</v>
      </c>
      <c r="E652" s="33" t="s">
        <v>4724</v>
      </c>
      <c r="F652" s="33" t="s">
        <v>3346</v>
      </c>
      <c r="G652" s="545" t="s">
        <v>3419</v>
      </c>
      <c r="H652" s="33" t="s">
        <v>3420</v>
      </c>
      <c r="I652" s="33" t="s">
        <v>3329</v>
      </c>
      <c r="J652" s="40" t="s">
        <v>4725</v>
      </c>
    </row>
    <row r="653" s="12" customFormat="1" ht="12" spans="1:10">
      <c r="A653" s="34"/>
      <c r="B653" s="35"/>
      <c r="C653" s="33" t="s">
        <v>3323</v>
      </c>
      <c r="D653" s="33" t="s">
        <v>3324</v>
      </c>
      <c r="E653" s="33" t="s">
        <v>4726</v>
      </c>
      <c r="F653" s="33" t="s">
        <v>3346</v>
      </c>
      <c r="G653" s="545" t="s">
        <v>3419</v>
      </c>
      <c r="H653" s="33" t="s">
        <v>4727</v>
      </c>
      <c r="I653" s="33" t="s">
        <v>3329</v>
      </c>
      <c r="J653" s="40" t="s">
        <v>4728</v>
      </c>
    </row>
    <row r="654" s="12" customFormat="1" ht="12" spans="1:10">
      <c r="A654" s="34"/>
      <c r="B654" s="35"/>
      <c r="C654" s="33" t="s">
        <v>3323</v>
      </c>
      <c r="D654" s="33" t="s">
        <v>3324</v>
      </c>
      <c r="E654" s="33" t="s">
        <v>4729</v>
      </c>
      <c r="F654" s="33" t="s">
        <v>3346</v>
      </c>
      <c r="G654" s="545" t="s">
        <v>3419</v>
      </c>
      <c r="H654" s="33" t="s">
        <v>3420</v>
      </c>
      <c r="I654" s="33" t="s">
        <v>3329</v>
      </c>
      <c r="J654" s="40" t="s">
        <v>4730</v>
      </c>
    </row>
    <row r="655" s="12" customFormat="1" ht="12" spans="1:10">
      <c r="A655" s="34"/>
      <c r="B655" s="35"/>
      <c r="C655" s="33" t="s">
        <v>3323</v>
      </c>
      <c r="D655" s="33" t="s">
        <v>3324</v>
      </c>
      <c r="E655" s="33" t="s">
        <v>4731</v>
      </c>
      <c r="F655" s="33" t="s">
        <v>3333</v>
      </c>
      <c r="G655" s="545" t="s">
        <v>3419</v>
      </c>
      <c r="H655" s="33" t="s">
        <v>3420</v>
      </c>
      <c r="I655" s="33" t="s">
        <v>3329</v>
      </c>
      <c r="J655" s="40" t="s">
        <v>4732</v>
      </c>
    </row>
    <row r="656" s="12" customFormat="1" ht="12" spans="1:10">
      <c r="A656" s="34"/>
      <c r="B656" s="35"/>
      <c r="C656" s="33" t="s">
        <v>3323</v>
      </c>
      <c r="D656" s="33" t="s">
        <v>3366</v>
      </c>
      <c r="E656" s="33" t="s">
        <v>4733</v>
      </c>
      <c r="F656" s="33" t="s">
        <v>3333</v>
      </c>
      <c r="G656" s="545" t="s">
        <v>4734</v>
      </c>
      <c r="H656" s="33" t="s">
        <v>3358</v>
      </c>
      <c r="I656" s="33" t="s">
        <v>3329</v>
      </c>
      <c r="J656" s="40" t="s">
        <v>4735</v>
      </c>
    </row>
    <row r="657" s="12" customFormat="1" ht="12" spans="1:10">
      <c r="A657" s="34"/>
      <c r="B657" s="35"/>
      <c r="C657" s="33" t="s">
        <v>3323</v>
      </c>
      <c r="D657" s="33" t="s">
        <v>3366</v>
      </c>
      <c r="E657" s="33" t="s">
        <v>4736</v>
      </c>
      <c r="F657" s="33" t="s">
        <v>3333</v>
      </c>
      <c r="G657" s="545" t="s">
        <v>3368</v>
      </c>
      <c r="H657" s="33" t="s">
        <v>3348</v>
      </c>
      <c r="I657" s="33" t="s">
        <v>3329</v>
      </c>
      <c r="J657" s="40" t="s">
        <v>4737</v>
      </c>
    </row>
    <row r="658" s="12" customFormat="1" ht="12" spans="1:10">
      <c r="A658" s="34"/>
      <c r="B658" s="35"/>
      <c r="C658" s="33" t="s">
        <v>3323</v>
      </c>
      <c r="D658" s="33" t="s">
        <v>3366</v>
      </c>
      <c r="E658" s="33" t="s">
        <v>4738</v>
      </c>
      <c r="F658" s="33" t="s">
        <v>3346</v>
      </c>
      <c r="G658" s="545" t="s">
        <v>3426</v>
      </c>
      <c r="H658" s="33" t="s">
        <v>3372</v>
      </c>
      <c r="I658" s="33" t="s">
        <v>3329</v>
      </c>
      <c r="J658" s="40" t="s">
        <v>4739</v>
      </c>
    </row>
    <row r="659" s="12" customFormat="1" ht="12" spans="1:10">
      <c r="A659" s="34"/>
      <c r="B659" s="35"/>
      <c r="C659" s="33" t="s">
        <v>3323</v>
      </c>
      <c r="D659" s="33" t="s">
        <v>3366</v>
      </c>
      <c r="E659" s="33" t="s">
        <v>4740</v>
      </c>
      <c r="F659" s="33" t="s">
        <v>3333</v>
      </c>
      <c r="G659" s="545" t="s">
        <v>3368</v>
      </c>
      <c r="H659" s="33" t="s">
        <v>3372</v>
      </c>
      <c r="I659" s="33" t="s">
        <v>3329</v>
      </c>
      <c r="J659" s="40" t="s">
        <v>4741</v>
      </c>
    </row>
    <row r="660" s="12" customFormat="1" ht="12" spans="1:10">
      <c r="A660" s="34"/>
      <c r="B660" s="35"/>
      <c r="C660" s="33" t="s">
        <v>3323</v>
      </c>
      <c r="D660" s="33" t="s">
        <v>3369</v>
      </c>
      <c r="E660" s="33" t="s">
        <v>3560</v>
      </c>
      <c r="F660" s="33" t="s">
        <v>3333</v>
      </c>
      <c r="G660" s="545" t="s">
        <v>3371</v>
      </c>
      <c r="H660" s="33" t="s">
        <v>3372</v>
      </c>
      <c r="I660" s="33" t="s">
        <v>3336</v>
      </c>
      <c r="J660" s="40" t="s">
        <v>4690</v>
      </c>
    </row>
    <row r="661" s="12" customFormat="1" ht="12" spans="1:10">
      <c r="A661" s="34"/>
      <c r="B661" s="35"/>
      <c r="C661" s="33" t="s">
        <v>3323</v>
      </c>
      <c r="D661" s="33" t="s">
        <v>3373</v>
      </c>
      <c r="E661" s="33" t="s">
        <v>3374</v>
      </c>
      <c r="F661" s="33" t="s">
        <v>3333</v>
      </c>
      <c r="G661" s="545" t="s">
        <v>4742</v>
      </c>
      <c r="H661" s="33" t="s">
        <v>3635</v>
      </c>
      <c r="I661" s="33" t="s">
        <v>3329</v>
      </c>
      <c r="J661" s="40" t="s">
        <v>4743</v>
      </c>
    </row>
    <row r="662" s="12" customFormat="1" ht="24" spans="1:10">
      <c r="A662" s="34"/>
      <c r="B662" s="35"/>
      <c r="C662" s="33" t="s">
        <v>3330</v>
      </c>
      <c r="D662" s="33" t="s">
        <v>3395</v>
      </c>
      <c r="E662" s="33" t="s">
        <v>4744</v>
      </c>
      <c r="F662" s="33" t="s">
        <v>3326</v>
      </c>
      <c r="G662" s="545" t="s">
        <v>4745</v>
      </c>
      <c r="H662" s="33" t="s">
        <v>3348</v>
      </c>
      <c r="I662" s="33" t="s">
        <v>3329</v>
      </c>
      <c r="J662" s="40" t="s">
        <v>4746</v>
      </c>
    </row>
    <row r="663" s="12" customFormat="1" ht="12" spans="1:10">
      <c r="A663" s="34"/>
      <c r="B663" s="35"/>
      <c r="C663" s="33" t="s">
        <v>3330</v>
      </c>
      <c r="D663" s="33" t="s">
        <v>3331</v>
      </c>
      <c r="E663" s="33" t="s">
        <v>4747</v>
      </c>
      <c r="F663" s="33" t="s">
        <v>3333</v>
      </c>
      <c r="G663" s="545" t="s">
        <v>3712</v>
      </c>
      <c r="H663" s="33" t="s">
        <v>3348</v>
      </c>
      <c r="I663" s="33" t="s">
        <v>3329</v>
      </c>
      <c r="J663" s="40" t="s">
        <v>4748</v>
      </c>
    </row>
    <row r="664" s="12" customFormat="1" ht="12" spans="1:10">
      <c r="A664" s="34"/>
      <c r="B664" s="35"/>
      <c r="C664" s="33" t="s">
        <v>3330</v>
      </c>
      <c r="D664" s="33" t="s">
        <v>3337</v>
      </c>
      <c r="E664" s="33" t="s">
        <v>4749</v>
      </c>
      <c r="F664" s="33" t="s">
        <v>3957</v>
      </c>
      <c r="G664" s="545" t="s">
        <v>4745</v>
      </c>
      <c r="H664" s="33" t="s">
        <v>3348</v>
      </c>
      <c r="I664" s="33" t="s">
        <v>3329</v>
      </c>
      <c r="J664" s="40" t="s">
        <v>4750</v>
      </c>
    </row>
    <row r="665" s="12" customFormat="1" ht="48" spans="1:10">
      <c r="A665" s="34"/>
      <c r="B665" s="35"/>
      <c r="C665" s="33" t="s">
        <v>3330</v>
      </c>
      <c r="D665" s="33" t="s">
        <v>3340</v>
      </c>
      <c r="E665" s="33" t="s">
        <v>4751</v>
      </c>
      <c r="F665" s="33" t="s">
        <v>3333</v>
      </c>
      <c r="G665" s="545" t="s">
        <v>3939</v>
      </c>
      <c r="H665" s="33" t="s">
        <v>3335</v>
      </c>
      <c r="I665" s="33" t="s">
        <v>3336</v>
      </c>
      <c r="J665" s="40" t="s">
        <v>4752</v>
      </c>
    </row>
    <row r="666" s="12" customFormat="1" ht="12" spans="1:10">
      <c r="A666" s="36"/>
      <c r="B666" s="37"/>
      <c r="C666" s="33" t="s">
        <v>3343</v>
      </c>
      <c r="D666" s="33" t="s">
        <v>3344</v>
      </c>
      <c r="E666" s="33" t="s">
        <v>4753</v>
      </c>
      <c r="F666" s="33" t="s">
        <v>3346</v>
      </c>
      <c r="G666" s="545" t="s">
        <v>3347</v>
      </c>
      <c r="H666" s="33" t="s">
        <v>3348</v>
      </c>
      <c r="I666" s="33" t="s">
        <v>3329</v>
      </c>
      <c r="J666" s="40" t="s">
        <v>4754</v>
      </c>
    </row>
    <row r="667" s="12" customFormat="1" ht="36" spans="1:10">
      <c r="A667" s="31" t="s">
        <v>4755</v>
      </c>
      <c r="B667" s="32" t="s">
        <v>4756</v>
      </c>
      <c r="C667" s="33" t="s">
        <v>3323</v>
      </c>
      <c r="D667" s="33" t="s">
        <v>3324</v>
      </c>
      <c r="E667" s="33" t="s">
        <v>4757</v>
      </c>
      <c r="F667" s="33" t="s">
        <v>3333</v>
      </c>
      <c r="G667" s="545" t="s">
        <v>4758</v>
      </c>
      <c r="H667" s="33" t="s">
        <v>3358</v>
      </c>
      <c r="I667" s="33" t="s">
        <v>3329</v>
      </c>
      <c r="J667" s="40" t="s">
        <v>4759</v>
      </c>
    </row>
    <row r="668" s="12" customFormat="1" ht="12" spans="1:10">
      <c r="A668" s="34"/>
      <c r="B668" s="35"/>
      <c r="C668" s="33" t="s">
        <v>3323</v>
      </c>
      <c r="D668" s="33" t="s">
        <v>3366</v>
      </c>
      <c r="E668" s="33" t="s">
        <v>4760</v>
      </c>
      <c r="F668" s="33" t="s">
        <v>3333</v>
      </c>
      <c r="G668" s="545" t="s">
        <v>4761</v>
      </c>
      <c r="H668" s="33" t="s">
        <v>3348</v>
      </c>
      <c r="I668" s="33" t="s">
        <v>3336</v>
      </c>
      <c r="J668" s="40" t="s">
        <v>4760</v>
      </c>
    </row>
    <row r="669" s="12" customFormat="1" ht="24" spans="1:10">
      <c r="A669" s="34"/>
      <c r="B669" s="35"/>
      <c r="C669" s="33" t="s">
        <v>3323</v>
      </c>
      <c r="D669" s="33" t="s">
        <v>3366</v>
      </c>
      <c r="E669" s="33" t="s">
        <v>4762</v>
      </c>
      <c r="F669" s="33" t="s">
        <v>3333</v>
      </c>
      <c r="G669" s="545" t="s">
        <v>3368</v>
      </c>
      <c r="H669" s="33" t="s">
        <v>3348</v>
      </c>
      <c r="I669" s="33" t="s">
        <v>3329</v>
      </c>
      <c r="J669" s="40" t="s">
        <v>4762</v>
      </c>
    </row>
    <row r="670" s="12" customFormat="1" ht="24" spans="1:10">
      <c r="A670" s="34"/>
      <c r="B670" s="35"/>
      <c r="C670" s="33" t="s">
        <v>3323</v>
      </c>
      <c r="D670" s="33" t="s">
        <v>3366</v>
      </c>
      <c r="E670" s="33" t="s">
        <v>4763</v>
      </c>
      <c r="F670" s="33" t="s">
        <v>3333</v>
      </c>
      <c r="G670" s="545" t="s">
        <v>4764</v>
      </c>
      <c r="H670" s="33" t="s">
        <v>3348</v>
      </c>
      <c r="I670" s="33" t="s">
        <v>3336</v>
      </c>
      <c r="J670" s="40" t="s">
        <v>4763</v>
      </c>
    </row>
    <row r="671" s="12" customFormat="1" ht="12" spans="1:10">
      <c r="A671" s="34"/>
      <c r="B671" s="35"/>
      <c r="C671" s="33" t="s">
        <v>3323</v>
      </c>
      <c r="D671" s="33" t="s">
        <v>3369</v>
      </c>
      <c r="E671" s="33" t="s">
        <v>3560</v>
      </c>
      <c r="F671" s="33" t="s">
        <v>3333</v>
      </c>
      <c r="G671" s="545" t="s">
        <v>4765</v>
      </c>
      <c r="H671" s="33" t="s">
        <v>3372</v>
      </c>
      <c r="I671" s="33" t="s">
        <v>3329</v>
      </c>
      <c r="J671" s="40" t="s">
        <v>4573</v>
      </c>
    </row>
    <row r="672" s="12" customFormat="1" ht="12" spans="1:10">
      <c r="A672" s="34"/>
      <c r="B672" s="35"/>
      <c r="C672" s="33" t="s">
        <v>3323</v>
      </c>
      <c r="D672" s="33" t="s">
        <v>3373</v>
      </c>
      <c r="E672" s="33" t="s">
        <v>3374</v>
      </c>
      <c r="F672" s="33" t="s">
        <v>3333</v>
      </c>
      <c r="G672" s="545" t="s">
        <v>4660</v>
      </c>
      <c r="H672" s="33" t="s">
        <v>3635</v>
      </c>
      <c r="I672" s="33" t="s">
        <v>3329</v>
      </c>
      <c r="J672" s="40" t="s">
        <v>4766</v>
      </c>
    </row>
    <row r="673" s="12" customFormat="1" ht="36" spans="1:10">
      <c r="A673" s="34"/>
      <c r="B673" s="35"/>
      <c r="C673" s="33" t="s">
        <v>3330</v>
      </c>
      <c r="D673" s="33" t="s">
        <v>3395</v>
      </c>
      <c r="E673" s="33" t="s">
        <v>4767</v>
      </c>
      <c r="F673" s="33" t="s">
        <v>3333</v>
      </c>
      <c r="G673" s="545" t="s">
        <v>4768</v>
      </c>
      <c r="H673" s="33" t="s">
        <v>3828</v>
      </c>
      <c r="I673" s="33" t="s">
        <v>3336</v>
      </c>
      <c r="J673" s="40" t="s">
        <v>4769</v>
      </c>
    </row>
    <row r="674" s="12" customFormat="1" ht="24" spans="1:10">
      <c r="A674" s="34"/>
      <c r="B674" s="35"/>
      <c r="C674" s="33" t="s">
        <v>3330</v>
      </c>
      <c r="D674" s="33" t="s">
        <v>3331</v>
      </c>
      <c r="E674" s="33" t="s">
        <v>4770</v>
      </c>
      <c r="F674" s="33" t="s">
        <v>3333</v>
      </c>
      <c r="G674" s="545" t="s">
        <v>4771</v>
      </c>
      <c r="H674" s="33" t="s">
        <v>3828</v>
      </c>
      <c r="I674" s="33" t="s">
        <v>3336</v>
      </c>
      <c r="J674" s="40" t="s">
        <v>4772</v>
      </c>
    </row>
    <row r="675" s="12" customFormat="1" ht="36" spans="1:10">
      <c r="A675" s="34"/>
      <c r="B675" s="35"/>
      <c r="C675" s="33" t="s">
        <v>3330</v>
      </c>
      <c r="D675" s="33" t="s">
        <v>3337</v>
      </c>
      <c r="E675" s="33" t="s">
        <v>4773</v>
      </c>
      <c r="F675" s="33" t="s">
        <v>3333</v>
      </c>
      <c r="G675" s="545" t="s">
        <v>4376</v>
      </c>
      <c r="H675" s="33" t="s">
        <v>3828</v>
      </c>
      <c r="I675" s="33" t="s">
        <v>3336</v>
      </c>
      <c r="J675" s="40" t="s">
        <v>4774</v>
      </c>
    </row>
    <row r="676" s="12" customFormat="1" ht="36" spans="1:10">
      <c r="A676" s="34"/>
      <c r="B676" s="35"/>
      <c r="C676" s="33" t="s">
        <v>3330</v>
      </c>
      <c r="D676" s="33" t="s">
        <v>3340</v>
      </c>
      <c r="E676" s="33" t="s">
        <v>4775</v>
      </c>
      <c r="F676" s="33" t="s">
        <v>3333</v>
      </c>
      <c r="G676" s="545" t="s">
        <v>3939</v>
      </c>
      <c r="H676" s="33" t="s">
        <v>3358</v>
      </c>
      <c r="I676" s="33" t="s">
        <v>3336</v>
      </c>
      <c r="J676" s="40" t="s">
        <v>4776</v>
      </c>
    </row>
    <row r="677" s="12" customFormat="1" ht="12" spans="1:10">
      <c r="A677" s="36"/>
      <c r="B677" s="37"/>
      <c r="C677" s="33" t="s">
        <v>3343</v>
      </c>
      <c r="D677" s="33" t="s">
        <v>3344</v>
      </c>
      <c r="E677" s="33" t="s">
        <v>4777</v>
      </c>
      <c r="F677" s="33" t="s">
        <v>3346</v>
      </c>
      <c r="G677" s="545" t="s">
        <v>3347</v>
      </c>
      <c r="H677" s="33" t="s">
        <v>3348</v>
      </c>
      <c r="I677" s="33" t="s">
        <v>3329</v>
      </c>
      <c r="J677" s="40" t="s">
        <v>4778</v>
      </c>
    </row>
    <row r="678" s="12" customFormat="1" ht="22" customHeight="1" spans="1:10">
      <c r="A678" s="31" t="s">
        <v>4779</v>
      </c>
      <c r="B678" s="32" t="s">
        <v>4780</v>
      </c>
      <c r="C678" s="33" t="s">
        <v>3323</v>
      </c>
      <c r="D678" s="33" t="s">
        <v>3324</v>
      </c>
      <c r="E678" s="33" t="s">
        <v>4781</v>
      </c>
      <c r="F678" s="33" t="s">
        <v>3333</v>
      </c>
      <c r="G678" s="545" t="s">
        <v>4782</v>
      </c>
      <c r="H678" s="33" t="s">
        <v>3328</v>
      </c>
      <c r="I678" s="33" t="s">
        <v>3329</v>
      </c>
      <c r="J678" s="40" t="s">
        <v>4781</v>
      </c>
    </row>
    <row r="679" s="12" customFormat="1" ht="22" customHeight="1" spans="1:10">
      <c r="A679" s="34"/>
      <c r="B679" s="35"/>
      <c r="C679" s="33" t="s">
        <v>3323</v>
      </c>
      <c r="D679" s="33" t="s">
        <v>3324</v>
      </c>
      <c r="E679" s="33" t="s">
        <v>4783</v>
      </c>
      <c r="F679" s="33" t="s">
        <v>3333</v>
      </c>
      <c r="G679" s="545" t="s">
        <v>4784</v>
      </c>
      <c r="H679" s="33" t="s">
        <v>3328</v>
      </c>
      <c r="I679" s="33" t="s">
        <v>3329</v>
      </c>
      <c r="J679" s="40" t="s">
        <v>4783</v>
      </c>
    </row>
    <row r="680" s="12" customFormat="1" ht="22" customHeight="1" spans="1:10">
      <c r="A680" s="34"/>
      <c r="B680" s="35"/>
      <c r="C680" s="33" t="s">
        <v>3323</v>
      </c>
      <c r="D680" s="33" t="s">
        <v>3324</v>
      </c>
      <c r="E680" s="33" t="s">
        <v>4785</v>
      </c>
      <c r="F680" s="33" t="s">
        <v>3333</v>
      </c>
      <c r="G680" s="545" t="s">
        <v>4786</v>
      </c>
      <c r="H680" s="33" t="s">
        <v>3328</v>
      </c>
      <c r="I680" s="33" t="s">
        <v>3329</v>
      </c>
      <c r="J680" s="40" t="s">
        <v>4785</v>
      </c>
    </row>
    <row r="681" s="12" customFormat="1" ht="22" customHeight="1" spans="1:10">
      <c r="A681" s="34"/>
      <c r="B681" s="35"/>
      <c r="C681" s="33" t="s">
        <v>3323</v>
      </c>
      <c r="D681" s="33" t="s">
        <v>3324</v>
      </c>
      <c r="E681" s="33" t="s">
        <v>4787</v>
      </c>
      <c r="F681" s="33" t="s">
        <v>3333</v>
      </c>
      <c r="G681" s="545" t="s">
        <v>4788</v>
      </c>
      <c r="H681" s="33" t="s">
        <v>3328</v>
      </c>
      <c r="I681" s="33" t="s">
        <v>3329</v>
      </c>
      <c r="J681" s="40" t="s">
        <v>4787</v>
      </c>
    </row>
    <row r="682" s="12" customFormat="1" ht="22" customHeight="1" spans="1:10">
      <c r="A682" s="34"/>
      <c r="B682" s="35"/>
      <c r="C682" s="33" t="s">
        <v>3323</v>
      </c>
      <c r="D682" s="33" t="s">
        <v>3324</v>
      </c>
      <c r="E682" s="33" t="s">
        <v>4789</v>
      </c>
      <c r="F682" s="33" t="s">
        <v>3333</v>
      </c>
      <c r="G682" s="545" t="s">
        <v>4790</v>
      </c>
      <c r="H682" s="33" t="s">
        <v>3328</v>
      </c>
      <c r="I682" s="33" t="s">
        <v>3329</v>
      </c>
      <c r="J682" s="40" t="s">
        <v>4789</v>
      </c>
    </row>
    <row r="683" s="12" customFormat="1" ht="22" customHeight="1" spans="1:10">
      <c r="A683" s="34"/>
      <c r="B683" s="35"/>
      <c r="C683" s="33" t="s">
        <v>3323</v>
      </c>
      <c r="D683" s="33" t="s">
        <v>3366</v>
      </c>
      <c r="E683" s="33" t="s">
        <v>4791</v>
      </c>
      <c r="F683" s="33" t="s">
        <v>3346</v>
      </c>
      <c r="G683" s="545" t="s">
        <v>4792</v>
      </c>
      <c r="H683" s="33" t="s">
        <v>3348</v>
      </c>
      <c r="I683" s="33" t="s">
        <v>3329</v>
      </c>
      <c r="J683" s="40" t="s">
        <v>3329</v>
      </c>
    </row>
    <row r="684" s="12" customFormat="1" ht="22" customHeight="1" spans="1:10">
      <c r="A684" s="34"/>
      <c r="B684" s="35"/>
      <c r="C684" s="33" t="s">
        <v>3323</v>
      </c>
      <c r="D684" s="33" t="s">
        <v>3369</v>
      </c>
      <c r="E684" s="33" t="s">
        <v>3560</v>
      </c>
      <c r="F684" s="33" t="s">
        <v>3333</v>
      </c>
      <c r="G684" s="545" t="s">
        <v>3371</v>
      </c>
      <c r="H684" s="33" t="s">
        <v>3372</v>
      </c>
      <c r="I684" s="33" t="s">
        <v>3336</v>
      </c>
      <c r="J684" s="40" t="s">
        <v>4793</v>
      </c>
    </row>
    <row r="685" s="12" customFormat="1" ht="22" customHeight="1" spans="1:10">
      <c r="A685" s="34"/>
      <c r="B685" s="35"/>
      <c r="C685" s="33" t="s">
        <v>3323</v>
      </c>
      <c r="D685" s="33" t="s">
        <v>3373</v>
      </c>
      <c r="E685" s="33" t="s">
        <v>3374</v>
      </c>
      <c r="F685" s="33" t="s">
        <v>3333</v>
      </c>
      <c r="G685" s="545" t="s">
        <v>4794</v>
      </c>
      <c r="H685" s="33" t="s">
        <v>3635</v>
      </c>
      <c r="I685" s="33" t="s">
        <v>3329</v>
      </c>
      <c r="J685" s="40" t="s">
        <v>4795</v>
      </c>
    </row>
    <row r="686" s="12" customFormat="1" ht="22" customHeight="1" spans="1:10">
      <c r="A686" s="34"/>
      <c r="B686" s="35"/>
      <c r="C686" s="33" t="s">
        <v>3323</v>
      </c>
      <c r="D686" s="33" t="s">
        <v>3373</v>
      </c>
      <c r="E686" s="33" t="s">
        <v>4691</v>
      </c>
      <c r="F686" s="33" t="s">
        <v>3333</v>
      </c>
      <c r="G686" s="545" t="s">
        <v>3572</v>
      </c>
      <c r="H686" s="33" t="s">
        <v>3372</v>
      </c>
      <c r="I686" s="33" t="s">
        <v>3336</v>
      </c>
      <c r="J686" s="40" t="s">
        <v>4795</v>
      </c>
    </row>
    <row r="687" s="12" customFormat="1" ht="22" customHeight="1" spans="1:10">
      <c r="A687" s="34"/>
      <c r="B687" s="35"/>
      <c r="C687" s="33" t="s">
        <v>3323</v>
      </c>
      <c r="D687" s="33" t="s">
        <v>3373</v>
      </c>
      <c r="E687" s="33" t="s">
        <v>4796</v>
      </c>
      <c r="F687" s="33" t="s">
        <v>3333</v>
      </c>
      <c r="G687" s="545" t="s">
        <v>3572</v>
      </c>
      <c r="H687" s="33" t="s">
        <v>3372</v>
      </c>
      <c r="I687" s="33" t="s">
        <v>3336</v>
      </c>
      <c r="J687" s="40" t="s">
        <v>4795</v>
      </c>
    </row>
    <row r="688" s="12" customFormat="1" ht="22" customHeight="1" spans="1:10">
      <c r="A688" s="34"/>
      <c r="B688" s="35"/>
      <c r="C688" s="33" t="s">
        <v>3330</v>
      </c>
      <c r="D688" s="33" t="s">
        <v>3395</v>
      </c>
      <c r="E688" s="33" t="s">
        <v>4744</v>
      </c>
      <c r="F688" s="33" t="s">
        <v>3333</v>
      </c>
      <c r="G688" s="545" t="s">
        <v>4745</v>
      </c>
      <c r="H688" s="33" t="s">
        <v>3348</v>
      </c>
      <c r="I688" s="33" t="s">
        <v>3329</v>
      </c>
      <c r="J688" s="40" t="s">
        <v>4744</v>
      </c>
    </row>
    <row r="689" s="12" customFormat="1" ht="22" customHeight="1" spans="1:10">
      <c r="A689" s="34"/>
      <c r="B689" s="35"/>
      <c r="C689" s="33" t="s">
        <v>3330</v>
      </c>
      <c r="D689" s="33" t="s">
        <v>3331</v>
      </c>
      <c r="E689" s="33" t="s">
        <v>4797</v>
      </c>
      <c r="F689" s="33" t="s">
        <v>3333</v>
      </c>
      <c r="G689" s="545" t="s">
        <v>4745</v>
      </c>
      <c r="H689" s="33" t="s">
        <v>3348</v>
      </c>
      <c r="I689" s="33" t="s">
        <v>3329</v>
      </c>
      <c r="J689" s="40" t="s">
        <v>4797</v>
      </c>
    </row>
    <row r="690" s="12" customFormat="1" ht="22" customHeight="1" spans="1:10">
      <c r="A690" s="34"/>
      <c r="B690" s="35"/>
      <c r="C690" s="33" t="s">
        <v>3330</v>
      </c>
      <c r="D690" s="33" t="s">
        <v>3337</v>
      </c>
      <c r="E690" s="33" t="s">
        <v>4798</v>
      </c>
      <c r="F690" s="33" t="s">
        <v>3333</v>
      </c>
      <c r="G690" s="545" t="s">
        <v>3425</v>
      </c>
      <c r="H690" s="33" t="s">
        <v>3759</v>
      </c>
      <c r="I690" s="33" t="s">
        <v>3336</v>
      </c>
      <c r="J690" s="40" t="s">
        <v>4799</v>
      </c>
    </row>
    <row r="691" s="12" customFormat="1" ht="22" customHeight="1" spans="1:10">
      <c r="A691" s="36"/>
      <c r="B691" s="37"/>
      <c r="C691" s="33" t="s">
        <v>3343</v>
      </c>
      <c r="D691" s="33" t="s">
        <v>3344</v>
      </c>
      <c r="E691" s="33" t="s">
        <v>3402</v>
      </c>
      <c r="F691" s="33" t="s">
        <v>3346</v>
      </c>
      <c r="G691" s="545" t="s">
        <v>3347</v>
      </c>
      <c r="H691" s="33" t="s">
        <v>3348</v>
      </c>
      <c r="I691" s="33" t="s">
        <v>3329</v>
      </c>
      <c r="J691" s="40" t="s">
        <v>4800</v>
      </c>
    </row>
    <row r="692" s="12" customFormat="1" ht="12" spans="1:10">
      <c r="A692" s="31" t="s">
        <v>4801</v>
      </c>
      <c r="B692" s="32" t="s">
        <v>4802</v>
      </c>
      <c r="C692" s="33" t="s">
        <v>3323</v>
      </c>
      <c r="D692" s="33" t="s">
        <v>3324</v>
      </c>
      <c r="E692" s="33" t="s">
        <v>4803</v>
      </c>
      <c r="F692" s="33" t="s">
        <v>3333</v>
      </c>
      <c r="G692" s="545" t="s">
        <v>4804</v>
      </c>
      <c r="H692" s="33" t="s">
        <v>3433</v>
      </c>
      <c r="I692" s="33" t="s">
        <v>3329</v>
      </c>
      <c r="J692" s="40" t="s">
        <v>4805</v>
      </c>
    </row>
    <row r="693" s="12" customFormat="1" ht="12" spans="1:10">
      <c r="A693" s="34"/>
      <c r="B693" s="35"/>
      <c r="C693" s="33" t="s">
        <v>3323</v>
      </c>
      <c r="D693" s="33" t="s">
        <v>3366</v>
      </c>
      <c r="E693" s="33" t="s">
        <v>4806</v>
      </c>
      <c r="F693" s="33"/>
      <c r="G693" s="545" t="s">
        <v>3528</v>
      </c>
      <c r="H693" s="33" t="s">
        <v>4806</v>
      </c>
      <c r="I693" s="33"/>
      <c r="J693" s="40" t="s">
        <v>3528</v>
      </c>
    </row>
    <row r="694" s="12" customFormat="1" ht="24" spans="1:10">
      <c r="A694" s="34"/>
      <c r="B694" s="35"/>
      <c r="C694" s="33" t="s">
        <v>3323</v>
      </c>
      <c r="D694" s="33" t="s">
        <v>3366</v>
      </c>
      <c r="E694" s="33" t="s">
        <v>4807</v>
      </c>
      <c r="F694" s="33" t="s">
        <v>3333</v>
      </c>
      <c r="G694" s="545" t="s">
        <v>3572</v>
      </c>
      <c r="H694" s="33" t="s">
        <v>3335</v>
      </c>
      <c r="I694" s="33" t="s">
        <v>3336</v>
      </c>
      <c r="J694" s="40" t="s">
        <v>4808</v>
      </c>
    </row>
    <row r="695" s="12" customFormat="1" ht="12" spans="1:10">
      <c r="A695" s="34"/>
      <c r="B695" s="35"/>
      <c r="C695" s="33" t="s">
        <v>3323</v>
      </c>
      <c r="D695" s="33" t="s">
        <v>3369</v>
      </c>
      <c r="E695" s="33" t="s">
        <v>3560</v>
      </c>
      <c r="F695" s="33" t="s">
        <v>3333</v>
      </c>
      <c r="G695" s="545" t="s">
        <v>4765</v>
      </c>
      <c r="H695" s="33" t="s">
        <v>3372</v>
      </c>
      <c r="I695" s="33" t="s">
        <v>3329</v>
      </c>
      <c r="J695" s="40" t="s">
        <v>4573</v>
      </c>
    </row>
    <row r="696" s="12" customFormat="1" ht="12" spans="1:10">
      <c r="A696" s="34"/>
      <c r="B696" s="35"/>
      <c r="C696" s="33" t="s">
        <v>3323</v>
      </c>
      <c r="D696" s="33" t="s">
        <v>3373</v>
      </c>
      <c r="E696" s="33" t="s">
        <v>3374</v>
      </c>
      <c r="F696" s="33" t="s">
        <v>3326</v>
      </c>
      <c r="G696" s="33" t="s">
        <v>4809</v>
      </c>
      <c r="H696" s="33" t="s">
        <v>3394</v>
      </c>
      <c r="I696" s="33" t="s">
        <v>3329</v>
      </c>
      <c r="J696" s="40" t="s">
        <v>4810</v>
      </c>
    </row>
    <row r="697" s="12" customFormat="1" ht="24" spans="1:10">
      <c r="A697" s="34"/>
      <c r="B697" s="35"/>
      <c r="C697" s="33" t="s">
        <v>3330</v>
      </c>
      <c r="D697" s="33" t="s">
        <v>3331</v>
      </c>
      <c r="E697" s="33" t="s">
        <v>4811</v>
      </c>
      <c r="F697" s="33" t="s">
        <v>3333</v>
      </c>
      <c r="G697" s="545" t="s">
        <v>3572</v>
      </c>
      <c r="H697" s="33" t="s">
        <v>3335</v>
      </c>
      <c r="I697" s="33" t="s">
        <v>3336</v>
      </c>
      <c r="J697" s="40" t="s">
        <v>4812</v>
      </c>
    </row>
    <row r="698" s="12" customFormat="1" ht="36" spans="1:10">
      <c r="A698" s="34"/>
      <c r="B698" s="35"/>
      <c r="C698" s="33" t="s">
        <v>3330</v>
      </c>
      <c r="D698" s="33" t="s">
        <v>3337</v>
      </c>
      <c r="E698" s="33" t="s">
        <v>4813</v>
      </c>
      <c r="F698" s="33" t="s">
        <v>3333</v>
      </c>
      <c r="G698" s="545" t="s">
        <v>3572</v>
      </c>
      <c r="H698" s="33" t="s">
        <v>3335</v>
      </c>
      <c r="I698" s="33" t="s">
        <v>3336</v>
      </c>
      <c r="J698" s="40" t="s">
        <v>4814</v>
      </c>
    </row>
    <row r="699" s="12" customFormat="1" ht="36" spans="1:10">
      <c r="A699" s="34"/>
      <c r="B699" s="35"/>
      <c r="C699" s="33" t="s">
        <v>3330</v>
      </c>
      <c r="D699" s="33" t="s">
        <v>3340</v>
      </c>
      <c r="E699" s="33" t="s">
        <v>4815</v>
      </c>
      <c r="F699" s="33" t="s">
        <v>3333</v>
      </c>
      <c r="G699" s="545" t="s">
        <v>3572</v>
      </c>
      <c r="H699" s="33" t="s">
        <v>3335</v>
      </c>
      <c r="I699" s="33" t="s">
        <v>3336</v>
      </c>
      <c r="J699" s="40" t="s">
        <v>4816</v>
      </c>
    </row>
    <row r="700" s="12" customFormat="1" ht="12" spans="1:10">
      <c r="A700" s="36"/>
      <c r="B700" s="37"/>
      <c r="C700" s="33" t="s">
        <v>3343</v>
      </c>
      <c r="D700" s="33" t="s">
        <v>3344</v>
      </c>
      <c r="E700" s="33" t="s">
        <v>3402</v>
      </c>
      <c r="F700" s="33" t="s">
        <v>3346</v>
      </c>
      <c r="G700" s="545" t="s">
        <v>3347</v>
      </c>
      <c r="H700" s="33" t="s">
        <v>3348</v>
      </c>
      <c r="I700" s="33" t="s">
        <v>3329</v>
      </c>
      <c r="J700" s="40" t="s">
        <v>4817</v>
      </c>
    </row>
    <row r="701" s="14" customFormat="1" ht="12" spans="1:10">
      <c r="A701" s="34" t="s">
        <v>4818</v>
      </c>
      <c r="B701" s="35" t="s">
        <v>4819</v>
      </c>
      <c r="C701" s="33" t="s">
        <v>3323</v>
      </c>
      <c r="D701" s="33" t="s">
        <v>3324</v>
      </c>
      <c r="E701" s="33" t="s">
        <v>4820</v>
      </c>
      <c r="F701" s="33" t="s">
        <v>3346</v>
      </c>
      <c r="G701" s="545" t="s">
        <v>4821</v>
      </c>
      <c r="H701" s="33" t="s">
        <v>4822</v>
      </c>
      <c r="I701" s="33" t="s">
        <v>3329</v>
      </c>
      <c r="J701" s="40" t="s">
        <v>4823</v>
      </c>
    </row>
    <row r="702" s="14" customFormat="1" ht="12" spans="1:10">
      <c r="A702" s="34"/>
      <c r="B702" s="35"/>
      <c r="C702" s="33" t="s">
        <v>3323</v>
      </c>
      <c r="D702" s="33" t="s">
        <v>3366</v>
      </c>
      <c r="E702" s="33" t="s">
        <v>4824</v>
      </c>
      <c r="F702" s="33" t="s">
        <v>3346</v>
      </c>
      <c r="G702" s="545" t="s">
        <v>3426</v>
      </c>
      <c r="H702" s="33" t="s">
        <v>3348</v>
      </c>
      <c r="I702" s="33" t="s">
        <v>3329</v>
      </c>
      <c r="J702" s="40" t="s">
        <v>4825</v>
      </c>
    </row>
    <row r="703" s="14" customFormat="1" ht="12" spans="1:10">
      <c r="A703" s="34"/>
      <c r="B703" s="35"/>
      <c r="C703" s="33" t="s">
        <v>3323</v>
      </c>
      <c r="D703" s="33" t="s">
        <v>3369</v>
      </c>
      <c r="E703" s="33" t="s">
        <v>3560</v>
      </c>
      <c r="F703" s="33" t="s">
        <v>3333</v>
      </c>
      <c r="G703" s="545" t="s">
        <v>3371</v>
      </c>
      <c r="H703" s="33" t="s">
        <v>3372</v>
      </c>
      <c r="I703" s="33" t="s">
        <v>3329</v>
      </c>
      <c r="J703" s="40" t="s">
        <v>4573</v>
      </c>
    </row>
    <row r="704" s="14" customFormat="1" ht="24" spans="1:10">
      <c r="A704" s="34"/>
      <c r="B704" s="35"/>
      <c r="C704" s="33" t="s">
        <v>3323</v>
      </c>
      <c r="D704" s="33" t="s">
        <v>3373</v>
      </c>
      <c r="E704" s="33" t="s">
        <v>3374</v>
      </c>
      <c r="F704" s="33" t="s">
        <v>3333</v>
      </c>
      <c r="G704" s="545" t="s">
        <v>4826</v>
      </c>
      <c r="H704" s="33" t="s">
        <v>3394</v>
      </c>
      <c r="I704" s="33" t="s">
        <v>3329</v>
      </c>
      <c r="J704" s="40" t="s">
        <v>4826</v>
      </c>
    </row>
    <row r="705" s="14" customFormat="1" ht="12" spans="1:10">
      <c r="A705" s="34"/>
      <c r="B705" s="35"/>
      <c r="C705" s="33" t="s">
        <v>3323</v>
      </c>
      <c r="D705" s="33" t="s">
        <v>3373</v>
      </c>
      <c r="E705" s="33" t="s">
        <v>4691</v>
      </c>
      <c r="F705" s="33" t="s">
        <v>3333</v>
      </c>
      <c r="G705" s="545" t="s">
        <v>4827</v>
      </c>
      <c r="H705" s="33" t="s">
        <v>3372</v>
      </c>
      <c r="I705" s="33" t="s">
        <v>3336</v>
      </c>
      <c r="J705" s="40" t="s">
        <v>4827</v>
      </c>
    </row>
    <row r="706" s="14" customFormat="1" ht="12" spans="1:10">
      <c r="A706" s="34"/>
      <c r="B706" s="35"/>
      <c r="C706" s="33" t="s">
        <v>3330</v>
      </c>
      <c r="D706" s="33" t="s">
        <v>3395</v>
      </c>
      <c r="E706" s="33" t="s">
        <v>4828</v>
      </c>
      <c r="F706" s="33" t="s">
        <v>3333</v>
      </c>
      <c r="G706" s="545" t="s">
        <v>3425</v>
      </c>
      <c r="H706" s="33" t="s">
        <v>3335</v>
      </c>
      <c r="I706" s="33" t="s">
        <v>3336</v>
      </c>
      <c r="J706" s="40" t="s">
        <v>4829</v>
      </c>
    </row>
    <row r="707" s="14" customFormat="1" ht="12" spans="1:10">
      <c r="A707" s="34"/>
      <c r="B707" s="35"/>
      <c r="C707" s="33" t="s">
        <v>3330</v>
      </c>
      <c r="D707" s="33" t="s">
        <v>3331</v>
      </c>
      <c r="E707" s="33" t="s">
        <v>4827</v>
      </c>
      <c r="F707" s="33" t="s">
        <v>3333</v>
      </c>
      <c r="G707" s="545" t="s">
        <v>3425</v>
      </c>
      <c r="H707" s="33" t="s">
        <v>3335</v>
      </c>
      <c r="I707" s="33" t="s">
        <v>3336</v>
      </c>
      <c r="J707" s="40" t="s">
        <v>4830</v>
      </c>
    </row>
    <row r="708" s="14" customFormat="1" ht="12" spans="1:10">
      <c r="A708" s="34"/>
      <c r="B708" s="35"/>
      <c r="C708" s="33" t="s">
        <v>3330</v>
      </c>
      <c r="D708" s="33" t="s">
        <v>3340</v>
      </c>
      <c r="E708" s="33" t="s">
        <v>4831</v>
      </c>
      <c r="F708" s="33" t="s">
        <v>3333</v>
      </c>
      <c r="G708" s="545" t="s">
        <v>4376</v>
      </c>
      <c r="H708" s="33" t="s">
        <v>3335</v>
      </c>
      <c r="I708" s="33" t="s">
        <v>3336</v>
      </c>
      <c r="J708" s="40" t="s">
        <v>4832</v>
      </c>
    </row>
    <row r="709" s="14" customFormat="1" ht="12" spans="1:10">
      <c r="A709" s="36"/>
      <c r="B709" s="37"/>
      <c r="C709" s="33" t="s">
        <v>3343</v>
      </c>
      <c r="D709" s="33" t="s">
        <v>3344</v>
      </c>
      <c r="E709" s="33" t="s">
        <v>4531</v>
      </c>
      <c r="F709" s="33" t="s">
        <v>3346</v>
      </c>
      <c r="G709" s="545" t="s">
        <v>3347</v>
      </c>
      <c r="H709" s="33" t="s">
        <v>3348</v>
      </c>
      <c r="I709" s="33" t="s">
        <v>3329</v>
      </c>
      <c r="J709" s="40" t="s">
        <v>4592</v>
      </c>
    </row>
    <row r="710" s="14" customFormat="1" ht="12" spans="1:10">
      <c r="A710" s="34" t="s">
        <v>4833</v>
      </c>
      <c r="B710" s="35" t="s">
        <v>4834</v>
      </c>
      <c r="C710" s="33" t="s">
        <v>3323</v>
      </c>
      <c r="D710" s="33" t="s">
        <v>3324</v>
      </c>
      <c r="E710" s="33" t="s">
        <v>4835</v>
      </c>
      <c r="F710" s="33" t="s">
        <v>3333</v>
      </c>
      <c r="G710" s="545" t="s">
        <v>4836</v>
      </c>
      <c r="H710" s="33" t="s">
        <v>3546</v>
      </c>
      <c r="I710" s="33" t="s">
        <v>3329</v>
      </c>
      <c r="J710" s="40" t="s">
        <v>4835</v>
      </c>
    </row>
    <row r="711" s="14" customFormat="1" ht="12" spans="1:10">
      <c r="A711" s="34"/>
      <c r="B711" s="35"/>
      <c r="C711" s="33" t="s">
        <v>3323</v>
      </c>
      <c r="D711" s="33" t="s">
        <v>3366</v>
      </c>
      <c r="E711" s="33" t="s">
        <v>4837</v>
      </c>
      <c r="F711" s="33" t="s">
        <v>3346</v>
      </c>
      <c r="G711" s="545" t="s">
        <v>4838</v>
      </c>
      <c r="H711" s="33" t="s">
        <v>3348</v>
      </c>
      <c r="I711" s="33" t="s">
        <v>3329</v>
      </c>
      <c r="J711" s="40" t="s">
        <v>4837</v>
      </c>
    </row>
    <row r="712" s="14" customFormat="1" ht="12" spans="1:10">
      <c r="A712" s="34"/>
      <c r="B712" s="35"/>
      <c r="C712" s="33" t="s">
        <v>3323</v>
      </c>
      <c r="D712" s="33" t="s">
        <v>3369</v>
      </c>
      <c r="E712" s="33" t="s">
        <v>3560</v>
      </c>
      <c r="F712" s="33" t="s">
        <v>3333</v>
      </c>
      <c r="G712" s="545" t="s">
        <v>4839</v>
      </c>
      <c r="H712" s="33" t="s">
        <v>3372</v>
      </c>
      <c r="I712" s="33" t="s">
        <v>3329</v>
      </c>
      <c r="J712" s="40" t="s">
        <v>3560</v>
      </c>
    </row>
    <row r="713" s="14" customFormat="1" ht="24" spans="1:10">
      <c r="A713" s="34"/>
      <c r="B713" s="35"/>
      <c r="C713" s="33" t="s">
        <v>3323</v>
      </c>
      <c r="D713" s="33" t="s">
        <v>3373</v>
      </c>
      <c r="E713" s="33" t="s">
        <v>3374</v>
      </c>
      <c r="F713" s="33" t="s">
        <v>3346</v>
      </c>
      <c r="G713" s="545" t="s">
        <v>4840</v>
      </c>
      <c r="H713" s="33" t="s">
        <v>3546</v>
      </c>
      <c r="I713" s="33" t="s">
        <v>3329</v>
      </c>
      <c r="J713" s="40" t="s">
        <v>4840</v>
      </c>
    </row>
    <row r="714" s="14" customFormat="1" ht="12" spans="1:10">
      <c r="A714" s="34"/>
      <c r="B714" s="35"/>
      <c r="C714" s="33" t="s">
        <v>3330</v>
      </c>
      <c r="D714" s="33" t="s">
        <v>3331</v>
      </c>
      <c r="E714" s="33" t="s">
        <v>4841</v>
      </c>
      <c r="F714" s="33" t="s">
        <v>3333</v>
      </c>
      <c r="G714" s="545" t="s">
        <v>4842</v>
      </c>
      <c r="H714" s="33" t="s">
        <v>3372</v>
      </c>
      <c r="I714" s="33" t="s">
        <v>3336</v>
      </c>
      <c r="J714" s="40" t="s">
        <v>4841</v>
      </c>
    </row>
    <row r="715" s="14" customFormat="1" ht="24" spans="1:10">
      <c r="A715" s="34"/>
      <c r="B715" s="35"/>
      <c r="C715" s="33" t="s">
        <v>3330</v>
      </c>
      <c r="D715" s="33" t="s">
        <v>3340</v>
      </c>
      <c r="E715" s="33" t="s">
        <v>4843</v>
      </c>
      <c r="F715" s="33" t="s">
        <v>3333</v>
      </c>
      <c r="G715" s="545" t="s">
        <v>4844</v>
      </c>
      <c r="H715" s="33" t="s">
        <v>3372</v>
      </c>
      <c r="I715" s="33" t="s">
        <v>3336</v>
      </c>
      <c r="J715" s="40" t="s">
        <v>4843</v>
      </c>
    </row>
    <row r="716" s="14" customFormat="1" ht="12" spans="1:10">
      <c r="A716" s="36"/>
      <c r="B716" s="37"/>
      <c r="C716" s="33" t="s">
        <v>3343</v>
      </c>
      <c r="D716" s="33" t="s">
        <v>3344</v>
      </c>
      <c r="E716" s="33" t="s">
        <v>3402</v>
      </c>
      <c r="F716" s="33" t="s">
        <v>3346</v>
      </c>
      <c r="G716" s="545" t="s">
        <v>3347</v>
      </c>
      <c r="H716" s="33" t="s">
        <v>3348</v>
      </c>
      <c r="I716" s="33" t="s">
        <v>3329</v>
      </c>
      <c r="J716" s="40" t="s">
        <v>4845</v>
      </c>
    </row>
    <row r="717" s="8" customFormat="1" spans="1:10">
      <c r="A717" s="38" t="s">
        <v>4846</v>
      </c>
      <c r="B717" s="39"/>
      <c r="C717" s="28"/>
      <c r="D717" s="28"/>
      <c r="E717" s="28"/>
      <c r="F717" s="28"/>
      <c r="G717" s="28"/>
      <c r="H717" s="28"/>
      <c r="I717" s="28"/>
      <c r="J717" s="39"/>
    </row>
    <row r="718" s="12" customFormat="1" ht="24" spans="1:10">
      <c r="A718" s="31" t="s">
        <v>4847</v>
      </c>
      <c r="B718" s="32" t="s">
        <v>4848</v>
      </c>
      <c r="C718" s="33" t="s">
        <v>3323</v>
      </c>
      <c r="D718" s="33" t="s">
        <v>3324</v>
      </c>
      <c r="E718" s="33" t="s">
        <v>4849</v>
      </c>
      <c r="F718" s="33" t="s">
        <v>3346</v>
      </c>
      <c r="G718" s="545" t="s">
        <v>4850</v>
      </c>
      <c r="H718" s="33" t="s">
        <v>3358</v>
      </c>
      <c r="I718" s="33" t="s">
        <v>3329</v>
      </c>
      <c r="J718" s="40" t="s">
        <v>4849</v>
      </c>
    </row>
    <row r="719" s="12" customFormat="1" ht="24" spans="1:10">
      <c r="A719" s="34"/>
      <c r="B719" s="35"/>
      <c r="C719" s="33" t="s">
        <v>3323</v>
      </c>
      <c r="D719" s="33" t="s">
        <v>3324</v>
      </c>
      <c r="E719" s="33" t="s">
        <v>4851</v>
      </c>
      <c r="F719" s="33" t="s">
        <v>3346</v>
      </c>
      <c r="G719" s="545" t="s">
        <v>4852</v>
      </c>
      <c r="H719" s="33" t="s">
        <v>3358</v>
      </c>
      <c r="I719" s="33" t="s">
        <v>3329</v>
      </c>
      <c r="J719" s="40" t="s">
        <v>4853</v>
      </c>
    </row>
    <row r="720" s="12" customFormat="1" ht="36" spans="1:10">
      <c r="A720" s="34"/>
      <c r="B720" s="35"/>
      <c r="C720" s="33" t="s">
        <v>3323</v>
      </c>
      <c r="D720" s="33" t="s">
        <v>3366</v>
      </c>
      <c r="E720" s="33" t="s">
        <v>4854</v>
      </c>
      <c r="F720" s="33" t="s">
        <v>3346</v>
      </c>
      <c r="G720" s="545" t="s">
        <v>4855</v>
      </c>
      <c r="H720" s="33" t="s">
        <v>3335</v>
      </c>
      <c r="I720" s="33" t="s">
        <v>3329</v>
      </c>
      <c r="J720" s="40" t="s">
        <v>4856</v>
      </c>
    </row>
    <row r="721" s="12" customFormat="1" ht="24" spans="1:10">
      <c r="A721" s="34"/>
      <c r="B721" s="35"/>
      <c r="C721" s="33" t="s">
        <v>3323</v>
      </c>
      <c r="D721" s="33" t="s">
        <v>3369</v>
      </c>
      <c r="E721" s="33" t="s">
        <v>4857</v>
      </c>
      <c r="F721" s="33" t="s">
        <v>3333</v>
      </c>
      <c r="G721" s="545" t="s">
        <v>4858</v>
      </c>
      <c r="H721" s="33" t="s">
        <v>3335</v>
      </c>
      <c r="I721" s="33" t="s">
        <v>3329</v>
      </c>
      <c r="J721" s="40" t="s">
        <v>3953</v>
      </c>
    </row>
    <row r="722" s="12" customFormat="1" ht="12" spans="1:10">
      <c r="A722" s="34"/>
      <c r="B722" s="35"/>
      <c r="C722" s="33" t="s">
        <v>3323</v>
      </c>
      <c r="D722" s="33" t="s">
        <v>3373</v>
      </c>
      <c r="E722" s="33" t="s">
        <v>3374</v>
      </c>
      <c r="F722" s="33" t="s">
        <v>3326</v>
      </c>
      <c r="G722" s="33" t="s">
        <v>4859</v>
      </c>
      <c r="H722" s="33" t="s">
        <v>3394</v>
      </c>
      <c r="I722" s="33" t="s">
        <v>3329</v>
      </c>
      <c r="J722" s="40" t="s">
        <v>4860</v>
      </c>
    </row>
    <row r="723" s="12" customFormat="1" ht="36" spans="1:10">
      <c r="A723" s="34"/>
      <c r="B723" s="35"/>
      <c r="C723" s="33" t="s">
        <v>3330</v>
      </c>
      <c r="D723" s="33" t="s">
        <v>3331</v>
      </c>
      <c r="E723" s="33" t="s">
        <v>4861</v>
      </c>
      <c r="F723" s="33" t="s">
        <v>3333</v>
      </c>
      <c r="G723" s="545" t="s">
        <v>4069</v>
      </c>
      <c r="H723" s="33" t="s">
        <v>3335</v>
      </c>
      <c r="I723" s="33" t="s">
        <v>3336</v>
      </c>
      <c r="J723" s="40" t="s">
        <v>4861</v>
      </c>
    </row>
    <row r="724" s="12" customFormat="1" ht="24" spans="1:10">
      <c r="A724" s="34"/>
      <c r="B724" s="35"/>
      <c r="C724" s="33" t="s">
        <v>3330</v>
      </c>
      <c r="D724" s="33" t="s">
        <v>3337</v>
      </c>
      <c r="E724" s="33" t="s">
        <v>4862</v>
      </c>
      <c r="F724" s="33" t="s">
        <v>3333</v>
      </c>
      <c r="G724" s="545" t="s">
        <v>3939</v>
      </c>
      <c r="H724" s="33" t="s">
        <v>3335</v>
      </c>
      <c r="I724" s="33" t="s">
        <v>3336</v>
      </c>
      <c r="J724" s="40" t="s">
        <v>4862</v>
      </c>
    </row>
    <row r="725" s="12" customFormat="1" ht="36" spans="1:10">
      <c r="A725" s="34"/>
      <c r="B725" s="35"/>
      <c r="C725" s="33" t="s">
        <v>3330</v>
      </c>
      <c r="D725" s="33" t="s">
        <v>3340</v>
      </c>
      <c r="E725" s="33" t="s">
        <v>4863</v>
      </c>
      <c r="F725" s="33" t="s">
        <v>3333</v>
      </c>
      <c r="G725" s="545" t="s">
        <v>3709</v>
      </c>
      <c r="H725" s="33" t="s">
        <v>3335</v>
      </c>
      <c r="I725" s="33" t="s">
        <v>3336</v>
      </c>
      <c r="J725" s="40" t="s">
        <v>4863</v>
      </c>
    </row>
    <row r="726" s="12" customFormat="1" ht="24" spans="1:10">
      <c r="A726" s="36"/>
      <c r="B726" s="37"/>
      <c r="C726" s="33" t="s">
        <v>3343</v>
      </c>
      <c r="D726" s="33" t="s">
        <v>3344</v>
      </c>
      <c r="E726" s="33" t="s">
        <v>4864</v>
      </c>
      <c r="F726" s="33" t="s">
        <v>3346</v>
      </c>
      <c r="G726" s="545" t="s">
        <v>3347</v>
      </c>
      <c r="H726" s="33" t="s">
        <v>3348</v>
      </c>
      <c r="I726" s="33" t="s">
        <v>3329</v>
      </c>
      <c r="J726" s="40" t="s">
        <v>4865</v>
      </c>
    </row>
    <row r="727" s="13" customFormat="1" ht="24" spans="1:10">
      <c r="A727" s="34" t="s">
        <v>4866</v>
      </c>
      <c r="B727" s="35" t="s">
        <v>4867</v>
      </c>
      <c r="C727" s="33" t="s">
        <v>3323</v>
      </c>
      <c r="D727" s="33" t="s">
        <v>3324</v>
      </c>
      <c r="E727" s="33" t="s">
        <v>4868</v>
      </c>
      <c r="F727" s="33" t="s">
        <v>3333</v>
      </c>
      <c r="G727" s="545" t="s">
        <v>3416</v>
      </c>
      <c r="H727" s="33" t="s">
        <v>3546</v>
      </c>
      <c r="I727" s="33" t="s">
        <v>3329</v>
      </c>
      <c r="J727" s="40" t="s">
        <v>4869</v>
      </c>
    </row>
    <row r="728" s="13" customFormat="1" ht="36" spans="1:10">
      <c r="A728" s="34"/>
      <c r="B728" s="35"/>
      <c r="C728" s="33" t="s">
        <v>3323</v>
      </c>
      <c r="D728" s="33" t="s">
        <v>3324</v>
      </c>
      <c r="E728" s="33" t="s">
        <v>4870</v>
      </c>
      <c r="F728" s="33" t="s">
        <v>3326</v>
      </c>
      <c r="G728" s="545" t="s">
        <v>4871</v>
      </c>
      <c r="H728" s="33" t="s">
        <v>3328</v>
      </c>
      <c r="I728" s="33" t="s">
        <v>3329</v>
      </c>
      <c r="J728" s="40" t="s">
        <v>4872</v>
      </c>
    </row>
    <row r="729" s="13" customFormat="1" ht="24" spans="1:10">
      <c r="A729" s="34"/>
      <c r="B729" s="35"/>
      <c r="C729" s="33" t="s">
        <v>3323</v>
      </c>
      <c r="D729" s="33" t="s">
        <v>3366</v>
      </c>
      <c r="E729" s="33" t="s">
        <v>4873</v>
      </c>
      <c r="F729" s="33" t="s">
        <v>3346</v>
      </c>
      <c r="G729" s="545" t="s">
        <v>3426</v>
      </c>
      <c r="H729" s="33" t="s">
        <v>3348</v>
      </c>
      <c r="I729" s="33" t="s">
        <v>3329</v>
      </c>
      <c r="J729" s="40" t="s">
        <v>4873</v>
      </c>
    </row>
    <row r="730" s="13" customFormat="1" ht="24" spans="1:10">
      <c r="A730" s="34"/>
      <c r="B730" s="35"/>
      <c r="C730" s="33" t="s">
        <v>3323</v>
      </c>
      <c r="D730" s="33" t="s">
        <v>3366</v>
      </c>
      <c r="E730" s="33" t="s">
        <v>4874</v>
      </c>
      <c r="F730" s="33" t="s">
        <v>3333</v>
      </c>
      <c r="G730" s="545" t="s">
        <v>3368</v>
      </c>
      <c r="H730" s="33" t="s">
        <v>3348</v>
      </c>
      <c r="I730" s="33" t="s">
        <v>3329</v>
      </c>
      <c r="J730" s="40" t="s">
        <v>4874</v>
      </c>
    </row>
    <row r="731" s="13" customFormat="1" ht="12" spans="1:10">
      <c r="A731" s="34"/>
      <c r="B731" s="35"/>
      <c r="C731" s="33" t="s">
        <v>3323</v>
      </c>
      <c r="D731" s="33" t="s">
        <v>3369</v>
      </c>
      <c r="E731" s="33" t="s">
        <v>3560</v>
      </c>
      <c r="F731" s="33" t="s">
        <v>3333</v>
      </c>
      <c r="G731" s="545" t="s">
        <v>3371</v>
      </c>
      <c r="H731" s="33" t="s">
        <v>3372</v>
      </c>
      <c r="I731" s="33" t="s">
        <v>3336</v>
      </c>
      <c r="J731" s="40" t="s">
        <v>3560</v>
      </c>
    </row>
    <row r="732" s="13" customFormat="1" ht="24" spans="1:10">
      <c r="A732" s="34"/>
      <c r="B732" s="35"/>
      <c r="C732" s="33" t="s">
        <v>3323</v>
      </c>
      <c r="D732" s="33" t="s">
        <v>3369</v>
      </c>
      <c r="E732" s="33" t="s">
        <v>4875</v>
      </c>
      <c r="F732" s="33" t="s">
        <v>3346</v>
      </c>
      <c r="G732" s="545" t="s">
        <v>3426</v>
      </c>
      <c r="H732" s="33" t="s">
        <v>3348</v>
      </c>
      <c r="I732" s="33" t="s">
        <v>3329</v>
      </c>
      <c r="J732" s="40" t="s">
        <v>4875</v>
      </c>
    </row>
    <row r="733" s="13" customFormat="1" ht="12" spans="1:10">
      <c r="A733" s="34"/>
      <c r="B733" s="35"/>
      <c r="C733" s="33" t="s">
        <v>3323</v>
      </c>
      <c r="D733" s="33" t="s">
        <v>3373</v>
      </c>
      <c r="E733" s="33" t="s">
        <v>3374</v>
      </c>
      <c r="F733" s="33" t="s">
        <v>3326</v>
      </c>
      <c r="G733" s="33" t="s">
        <v>4876</v>
      </c>
      <c r="H733" s="33" t="s">
        <v>3394</v>
      </c>
      <c r="I733" s="33" t="s">
        <v>3329</v>
      </c>
      <c r="J733" s="40" t="s">
        <v>4860</v>
      </c>
    </row>
    <row r="734" s="13" customFormat="1" ht="36" spans="1:10">
      <c r="A734" s="34"/>
      <c r="B734" s="35"/>
      <c r="C734" s="33" t="s">
        <v>3330</v>
      </c>
      <c r="D734" s="33" t="s">
        <v>3331</v>
      </c>
      <c r="E734" s="33" t="s">
        <v>4877</v>
      </c>
      <c r="F734" s="33" t="s">
        <v>3346</v>
      </c>
      <c r="G734" s="545" t="s">
        <v>3939</v>
      </c>
      <c r="H734" s="33" t="s">
        <v>3335</v>
      </c>
      <c r="I734" s="33" t="s">
        <v>3336</v>
      </c>
      <c r="J734" s="40" t="s">
        <v>4877</v>
      </c>
    </row>
    <row r="735" s="13" customFormat="1" ht="108" spans="1:10">
      <c r="A735" s="34"/>
      <c r="B735" s="35"/>
      <c r="C735" s="33" t="s">
        <v>3330</v>
      </c>
      <c r="D735" s="33" t="s">
        <v>3337</v>
      </c>
      <c r="E735" s="33" t="s">
        <v>4878</v>
      </c>
      <c r="F735" s="33" t="s">
        <v>3346</v>
      </c>
      <c r="G735" s="545" t="s">
        <v>4069</v>
      </c>
      <c r="H735" s="33" t="s">
        <v>3335</v>
      </c>
      <c r="I735" s="33" t="s">
        <v>3336</v>
      </c>
      <c r="J735" s="40" t="s">
        <v>4878</v>
      </c>
    </row>
    <row r="736" s="13" customFormat="1" ht="12" spans="1:10">
      <c r="A736" s="36"/>
      <c r="B736" s="37"/>
      <c r="C736" s="33" t="s">
        <v>3343</v>
      </c>
      <c r="D736" s="33" t="s">
        <v>3344</v>
      </c>
      <c r="E736" s="33" t="s">
        <v>4879</v>
      </c>
      <c r="F736" s="33" t="s">
        <v>3346</v>
      </c>
      <c r="G736" s="545" t="s">
        <v>3426</v>
      </c>
      <c r="H736" s="33" t="s">
        <v>3348</v>
      </c>
      <c r="I736" s="33" t="s">
        <v>3329</v>
      </c>
      <c r="J736" s="40" t="s">
        <v>4879</v>
      </c>
    </row>
    <row r="737" s="13" customFormat="1" ht="84" spans="1:10">
      <c r="A737" s="34" t="s">
        <v>4880</v>
      </c>
      <c r="B737" s="35" t="s">
        <v>4881</v>
      </c>
      <c r="C737" s="33" t="s">
        <v>3323</v>
      </c>
      <c r="D737" s="33" t="s">
        <v>3324</v>
      </c>
      <c r="E737" s="33" t="s">
        <v>4882</v>
      </c>
      <c r="F737" s="33" t="s">
        <v>3346</v>
      </c>
      <c r="G737" s="545" t="s">
        <v>4883</v>
      </c>
      <c r="H737" s="33" t="s">
        <v>4330</v>
      </c>
      <c r="I737" s="33" t="s">
        <v>3329</v>
      </c>
      <c r="J737" s="40" t="s">
        <v>4884</v>
      </c>
    </row>
    <row r="738" s="13" customFormat="1" ht="48" spans="1:10">
      <c r="A738" s="34"/>
      <c r="B738" s="35"/>
      <c r="C738" s="33" t="s">
        <v>3323</v>
      </c>
      <c r="D738" s="33" t="s">
        <v>3366</v>
      </c>
      <c r="E738" s="33" t="s">
        <v>4885</v>
      </c>
      <c r="F738" s="33" t="s">
        <v>3346</v>
      </c>
      <c r="G738" s="545" t="s">
        <v>3347</v>
      </c>
      <c r="H738" s="33" t="s">
        <v>3348</v>
      </c>
      <c r="I738" s="33" t="s">
        <v>3329</v>
      </c>
      <c r="J738" s="40" t="s">
        <v>4886</v>
      </c>
    </row>
    <row r="739" s="13" customFormat="1" ht="36" spans="1:10">
      <c r="A739" s="34"/>
      <c r="B739" s="35"/>
      <c r="C739" s="33" t="s">
        <v>3323</v>
      </c>
      <c r="D739" s="33" t="s">
        <v>3366</v>
      </c>
      <c r="E739" s="33" t="s">
        <v>4887</v>
      </c>
      <c r="F739" s="33" t="s">
        <v>3346</v>
      </c>
      <c r="G739" s="545" t="s">
        <v>3347</v>
      </c>
      <c r="H739" s="33" t="s">
        <v>3348</v>
      </c>
      <c r="I739" s="33" t="s">
        <v>3329</v>
      </c>
      <c r="J739" s="40" t="s">
        <v>4888</v>
      </c>
    </row>
    <row r="740" s="13" customFormat="1" ht="36" spans="1:10">
      <c r="A740" s="34"/>
      <c r="B740" s="35"/>
      <c r="C740" s="33" t="s">
        <v>3323</v>
      </c>
      <c r="D740" s="33" t="s">
        <v>3369</v>
      </c>
      <c r="E740" s="33" t="s">
        <v>4889</v>
      </c>
      <c r="F740" s="33" t="s">
        <v>3326</v>
      </c>
      <c r="G740" s="545" t="s">
        <v>4890</v>
      </c>
      <c r="H740" s="33" t="s">
        <v>3372</v>
      </c>
      <c r="I740" s="33" t="s">
        <v>3329</v>
      </c>
      <c r="J740" s="40" t="s">
        <v>4891</v>
      </c>
    </row>
    <row r="741" s="13" customFormat="1" ht="12" spans="1:10">
      <c r="A741" s="34"/>
      <c r="B741" s="35"/>
      <c r="C741" s="33" t="s">
        <v>3323</v>
      </c>
      <c r="D741" s="33" t="s">
        <v>3373</v>
      </c>
      <c r="E741" s="33" t="s">
        <v>3374</v>
      </c>
      <c r="F741" s="33" t="s">
        <v>3326</v>
      </c>
      <c r="G741" s="33" t="s">
        <v>4892</v>
      </c>
      <c r="H741" s="33" t="s">
        <v>3394</v>
      </c>
      <c r="I741" s="33" t="s">
        <v>3329</v>
      </c>
      <c r="J741" s="40" t="s">
        <v>4860</v>
      </c>
    </row>
    <row r="742" s="13" customFormat="1" ht="108" spans="1:10">
      <c r="A742" s="34"/>
      <c r="B742" s="35"/>
      <c r="C742" s="33" t="s">
        <v>3330</v>
      </c>
      <c r="D742" s="33" t="s">
        <v>3395</v>
      </c>
      <c r="E742" s="33" t="s">
        <v>4893</v>
      </c>
      <c r="F742" s="33" t="s">
        <v>3333</v>
      </c>
      <c r="G742" s="545" t="s">
        <v>3426</v>
      </c>
      <c r="H742" s="33" t="s">
        <v>3348</v>
      </c>
      <c r="I742" s="33" t="s">
        <v>3336</v>
      </c>
      <c r="J742" s="40" t="s">
        <v>4894</v>
      </c>
    </row>
    <row r="743" s="13" customFormat="1" ht="84" spans="1:10">
      <c r="A743" s="34"/>
      <c r="B743" s="35"/>
      <c r="C743" s="33" t="s">
        <v>3330</v>
      </c>
      <c r="D743" s="33" t="s">
        <v>3331</v>
      </c>
      <c r="E743" s="33" t="s">
        <v>4895</v>
      </c>
      <c r="F743" s="33" t="s">
        <v>3333</v>
      </c>
      <c r="G743" s="545" t="s">
        <v>3709</v>
      </c>
      <c r="H743" s="33" t="s">
        <v>3335</v>
      </c>
      <c r="I743" s="33" t="s">
        <v>3336</v>
      </c>
      <c r="J743" s="40" t="s">
        <v>4896</v>
      </c>
    </row>
    <row r="744" s="13" customFormat="1" ht="84" spans="1:10">
      <c r="A744" s="34"/>
      <c r="B744" s="35"/>
      <c r="C744" s="33" t="s">
        <v>3330</v>
      </c>
      <c r="D744" s="33" t="s">
        <v>3337</v>
      </c>
      <c r="E744" s="33" t="s">
        <v>4895</v>
      </c>
      <c r="F744" s="33" t="s">
        <v>3333</v>
      </c>
      <c r="G744" s="545" t="s">
        <v>3939</v>
      </c>
      <c r="H744" s="33" t="s">
        <v>3335</v>
      </c>
      <c r="I744" s="33" t="s">
        <v>3336</v>
      </c>
      <c r="J744" s="40" t="s">
        <v>4897</v>
      </c>
    </row>
    <row r="745" s="13" customFormat="1" ht="48" spans="1:10">
      <c r="A745" s="34"/>
      <c r="B745" s="35"/>
      <c r="C745" s="33" t="s">
        <v>3330</v>
      </c>
      <c r="D745" s="33" t="s">
        <v>3340</v>
      </c>
      <c r="E745" s="33" t="s">
        <v>4898</v>
      </c>
      <c r="F745" s="33" t="s">
        <v>3333</v>
      </c>
      <c r="G745" s="545" t="s">
        <v>4069</v>
      </c>
      <c r="H745" s="33" t="s">
        <v>3335</v>
      </c>
      <c r="I745" s="33" t="s">
        <v>3336</v>
      </c>
      <c r="J745" s="40" t="s">
        <v>4899</v>
      </c>
    </row>
    <row r="746" s="13" customFormat="1" ht="36" spans="1:10">
      <c r="A746" s="36"/>
      <c r="B746" s="37"/>
      <c r="C746" s="33" t="s">
        <v>3343</v>
      </c>
      <c r="D746" s="33" t="s">
        <v>3344</v>
      </c>
      <c r="E746" s="33" t="s">
        <v>4900</v>
      </c>
      <c r="F746" s="33" t="s">
        <v>3346</v>
      </c>
      <c r="G746" s="545" t="s">
        <v>4901</v>
      </c>
      <c r="H746" s="33" t="s">
        <v>3348</v>
      </c>
      <c r="I746" s="33" t="s">
        <v>3329</v>
      </c>
      <c r="J746" s="40" t="s">
        <v>4902</v>
      </c>
    </row>
    <row r="747" s="8" customFormat="1" spans="1:10">
      <c r="A747" s="38" t="s">
        <v>4903</v>
      </c>
      <c r="B747" s="39"/>
      <c r="C747" s="28"/>
      <c r="D747" s="28"/>
      <c r="E747" s="28"/>
      <c r="F747" s="28"/>
      <c r="G747" s="28"/>
      <c r="H747" s="28"/>
      <c r="I747" s="28"/>
      <c r="J747" s="39"/>
    </row>
    <row r="748" s="12" customFormat="1" ht="24" spans="1:10">
      <c r="A748" s="31" t="s">
        <v>4904</v>
      </c>
      <c r="B748" s="32" t="s">
        <v>4905</v>
      </c>
      <c r="C748" s="33" t="s">
        <v>3323</v>
      </c>
      <c r="D748" s="33" t="s">
        <v>3324</v>
      </c>
      <c r="E748" s="33" t="s">
        <v>4906</v>
      </c>
      <c r="F748" s="33" t="s">
        <v>3333</v>
      </c>
      <c r="G748" s="545" t="s">
        <v>3416</v>
      </c>
      <c r="H748" s="33" t="s">
        <v>3358</v>
      </c>
      <c r="I748" s="33" t="s">
        <v>3329</v>
      </c>
      <c r="J748" s="40" t="s">
        <v>4907</v>
      </c>
    </row>
    <row r="749" s="12" customFormat="1" ht="24" spans="1:10">
      <c r="A749" s="34"/>
      <c r="B749" s="35"/>
      <c r="C749" s="33" t="s">
        <v>3323</v>
      </c>
      <c r="D749" s="33" t="s">
        <v>3324</v>
      </c>
      <c r="E749" s="33" t="s">
        <v>4908</v>
      </c>
      <c r="F749" s="33" t="s">
        <v>3333</v>
      </c>
      <c r="G749" s="545" t="s">
        <v>4909</v>
      </c>
      <c r="H749" s="33" t="s">
        <v>3358</v>
      </c>
      <c r="I749" s="33" t="s">
        <v>3329</v>
      </c>
      <c r="J749" s="40" t="s">
        <v>4910</v>
      </c>
    </row>
    <row r="750" s="12" customFormat="1" ht="24" spans="1:10">
      <c r="A750" s="34"/>
      <c r="B750" s="35"/>
      <c r="C750" s="33" t="s">
        <v>3323</v>
      </c>
      <c r="D750" s="33" t="s">
        <v>3324</v>
      </c>
      <c r="E750" s="33" t="s">
        <v>4911</v>
      </c>
      <c r="F750" s="33" t="s">
        <v>3333</v>
      </c>
      <c r="G750" s="545" t="s">
        <v>3416</v>
      </c>
      <c r="H750" s="33" t="s">
        <v>3358</v>
      </c>
      <c r="I750" s="33" t="s">
        <v>3329</v>
      </c>
      <c r="J750" s="40" t="s">
        <v>4912</v>
      </c>
    </row>
    <row r="751" s="12" customFormat="1" ht="36" spans="1:10">
      <c r="A751" s="34"/>
      <c r="B751" s="35"/>
      <c r="C751" s="33" t="s">
        <v>3323</v>
      </c>
      <c r="D751" s="33" t="s">
        <v>3324</v>
      </c>
      <c r="E751" s="33" t="s">
        <v>4913</v>
      </c>
      <c r="F751" s="33" t="s">
        <v>3333</v>
      </c>
      <c r="G751" s="545" t="s">
        <v>3419</v>
      </c>
      <c r="H751" s="33" t="s">
        <v>3358</v>
      </c>
      <c r="I751" s="33" t="s">
        <v>3329</v>
      </c>
      <c r="J751" s="40" t="s">
        <v>4914</v>
      </c>
    </row>
    <row r="752" s="12" customFormat="1" ht="24" spans="1:10">
      <c r="A752" s="34"/>
      <c r="B752" s="35"/>
      <c r="C752" s="33" t="s">
        <v>3323</v>
      </c>
      <c r="D752" s="33" t="s">
        <v>3366</v>
      </c>
      <c r="E752" s="33" t="s">
        <v>4915</v>
      </c>
      <c r="F752" s="33" t="s">
        <v>3333</v>
      </c>
      <c r="G752" s="545" t="s">
        <v>3368</v>
      </c>
      <c r="H752" s="33" t="s">
        <v>3348</v>
      </c>
      <c r="I752" s="33" t="s">
        <v>3329</v>
      </c>
      <c r="J752" s="40" t="s">
        <v>4916</v>
      </c>
    </row>
    <row r="753" s="12" customFormat="1" ht="36" spans="1:10">
      <c r="A753" s="34"/>
      <c r="B753" s="35"/>
      <c r="C753" s="33" t="s">
        <v>3323</v>
      </c>
      <c r="D753" s="33" t="s">
        <v>3366</v>
      </c>
      <c r="E753" s="33" t="s">
        <v>4917</v>
      </c>
      <c r="F753" s="33" t="s">
        <v>3333</v>
      </c>
      <c r="G753" s="545" t="s">
        <v>3368</v>
      </c>
      <c r="H753" s="33" t="s">
        <v>3348</v>
      </c>
      <c r="I753" s="33" t="s">
        <v>3329</v>
      </c>
      <c r="J753" s="40" t="s">
        <v>4918</v>
      </c>
    </row>
    <row r="754" s="12" customFormat="1" ht="24" spans="1:10">
      <c r="A754" s="34"/>
      <c r="B754" s="35"/>
      <c r="C754" s="33" t="s">
        <v>3323</v>
      </c>
      <c r="D754" s="33" t="s">
        <v>3366</v>
      </c>
      <c r="E754" s="33" t="s">
        <v>4919</v>
      </c>
      <c r="F754" s="33" t="s">
        <v>3333</v>
      </c>
      <c r="G754" s="545" t="s">
        <v>3368</v>
      </c>
      <c r="H754" s="33" t="s">
        <v>3348</v>
      </c>
      <c r="I754" s="33" t="s">
        <v>3329</v>
      </c>
      <c r="J754" s="40" t="s">
        <v>4920</v>
      </c>
    </row>
    <row r="755" s="12" customFormat="1" ht="48" spans="1:10">
      <c r="A755" s="34"/>
      <c r="B755" s="35"/>
      <c r="C755" s="33" t="s">
        <v>3323</v>
      </c>
      <c r="D755" s="33" t="s">
        <v>3366</v>
      </c>
      <c r="E755" s="33" t="s">
        <v>4921</v>
      </c>
      <c r="F755" s="33" t="s">
        <v>3333</v>
      </c>
      <c r="G755" s="545" t="s">
        <v>3368</v>
      </c>
      <c r="H755" s="33" t="s">
        <v>3348</v>
      </c>
      <c r="I755" s="33" t="s">
        <v>3329</v>
      </c>
      <c r="J755" s="40" t="s">
        <v>4922</v>
      </c>
    </row>
    <row r="756" s="12" customFormat="1" ht="24" spans="1:10">
      <c r="A756" s="34"/>
      <c r="B756" s="35"/>
      <c r="C756" s="33" t="s">
        <v>3323</v>
      </c>
      <c r="D756" s="33" t="s">
        <v>3369</v>
      </c>
      <c r="E756" s="33" t="s">
        <v>4923</v>
      </c>
      <c r="F756" s="33" t="s">
        <v>3333</v>
      </c>
      <c r="G756" s="545" t="s">
        <v>4924</v>
      </c>
      <c r="H756" s="33" t="s">
        <v>3335</v>
      </c>
      <c r="I756" s="33" t="s">
        <v>3329</v>
      </c>
      <c r="J756" s="40" t="s">
        <v>4925</v>
      </c>
    </row>
    <row r="757" s="12" customFormat="1" ht="24" spans="1:10">
      <c r="A757" s="34"/>
      <c r="B757" s="35"/>
      <c r="C757" s="33" t="s">
        <v>3323</v>
      </c>
      <c r="D757" s="33" t="s">
        <v>3369</v>
      </c>
      <c r="E757" s="33" t="s">
        <v>4926</v>
      </c>
      <c r="F757" s="33" t="s">
        <v>3333</v>
      </c>
      <c r="G757" s="545" t="s">
        <v>4924</v>
      </c>
      <c r="H757" s="33" t="s">
        <v>3335</v>
      </c>
      <c r="I757" s="33" t="s">
        <v>3329</v>
      </c>
      <c r="J757" s="40" t="s">
        <v>4925</v>
      </c>
    </row>
    <row r="758" s="12" customFormat="1" ht="36" spans="1:10">
      <c r="A758" s="34"/>
      <c r="B758" s="35"/>
      <c r="C758" s="33" t="s">
        <v>3323</v>
      </c>
      <c r="D758" s="33" t="s">
        <v>3369</v>
      </c>
      <c r="E758" s="33" t="s">
        <v>4927</v>
      </c>
      <c r="F758" s="33" t="s">
        <v>3333</v>
      </c>
      <c r="G758" s="545" t="s">
        <v>4924</v>
      </c>
      <c r="H758" s="33" t="s">
        <v>3335</v>
      </c>
      <c r="I758" s="33" t="s">
        <v>3329</v>
      </c>
      <c r="J758" s="40" t="s">
        <v>4925</v>
      </c>
    </row>
    <row r="759" s="12" customFormat="1" ht="12" spans="1:10">
      <c r="A759" s="34"/>
      <c r="B759" s="35"/>
      <c r="C759" s="33" t="s">
        <v>3323</v>
      </c>
      <c r="D759" s="33" t="s">
        <v>3373</v>
      </c>
      <c r="E759" s="33" t="s">
        <v>3374</v>
      </c>
      <c r="F759" s="33" t="s">
        <v>3326</v>
      </c>
      <c r="G759" s="33" t="s">
        <v>4928</v>
      </c>
      <c r="H759" s="33" t="s">
        <v>3394</v>
      </c>
      <c r="I759" s="33" t="s">
        <v>3329</v>
      </c>
      <c r="J759" s="40" t="s">
        <v>4929</v>
      </c>
    </row>
    <row r="760" s="12" customFormat="1" ht="12" spans="1:10">
      <c r="A760" s="34"/>
      <c r="B760" s="35"/>
      <c r="C760" s="33" t="s">
        <v>3330</v>
      </c>
      <c r="D760" s="33" t="s">
        <v>3331</v>
      </c>
      <c r="E760" s="33" t="s">
        <v>4930</v>
      </c>
      <c r="F760" s="33" t="s">
        <v>3333</v>
      </c>
      <c r="G760" s="545" t="s">
        <v>3709</v>
      </c>
      <c r="H760" s="33" t="s">
        <v>3348</v>
      </c>
      <c r="I760" s="33" t="s">
        <v>3336</v>
      </c>
      <c r="J760" s="40" t="s">
        <v>4931</v>
      </c>
    </row>
    <row r="761" s="12" customFormat="1" ht="24" spans="1:10">
      <c r="A761" s="34"/>
      <c r="B761" s="35"/>
      <c r="C761" s="33" t="s">
        <v>3330</v>
      </c>
      <c r="D761" s="33" t="s">
        <v>3337</v>
      </c>
      <c r="E761" s="33" t="s">
        <v>4932</v>
      </c>
      <c r="F761" s="33" t="s">
        <v>3333</v>
      </c>
      <c r="G761" s="545" t="s">
        <v>4933</v>
      </c>
      <c r="H761" s="33" t="s">
        <v>3335</v>
      </c>
      <c r="I761" s="33" t="s">
        <v>3336</v>
      </c>
      <c r="J761" s="40" t="s">
        <v>4934</v>
      </c>
    </row>
    <row r="762" s="12" customFormat="1" ht="12" spans="1:10">
      <c r="A762" s="34"/>
      <c r="B762" s="35"/>
      <c r="C762" s="33" t="s">
        <v>3330</v>
      </c>
      <c r="D762" s="33" t="s">
        <v>3340</v>
      </c>
      <c r="E762" s="33" t="s">
        <v>4935</v>
      </c>
      <c r="F762" s="33" t="s">
        <v>3333</v>
      </c>
      <c r="G762" s="545" t="s">
        <v>3709</v>
      </c>
      <c r="H762" s="33" t="s">
        <v>3335</v>
      </c>
      <c r="I762" s="33" t="s">
        <v>3336</v>
      </c>
      <c r="J762" s="40" t="s">
        <v>4936</v>
      </c>
    </row>
    <row r="763" s="12" customFormat="1" ht="12" spans="1:10">
      <c r="A763" s="36"/>
      <c r="B763" s="37"/>
      <c r="C763" s="33" t="s">
        <v>3343</v>
      </c>
      <c r="D763" s="33" t="s">
        <v>3344</v>
      </c>
      <c r="E763" s="33" t="s">
        <v>4937</v>
      </c>
      <c r="F763" s="33" t="s">
        <v>3346</v>
      </c>
      <c r="G763" s="545" t="s">
        <v>3426</v>
      </c>
      <c r="H763" s="33" t="s">
        <v>3348</v>
      </c>
      <c r="I763" s="33" t="s">
        <v>3329</v>
      </c>
      <c r="J763" s="40" t="s">
        <v>4938</v>
      </c>
    </row>
    <row r="764" s="14" customFormat="1" ht="12" spans="1:10">
      <c r="A764" s="34" t="s">
        <v>4939</v>
      </c>
      <c r="B764" s="35" t="s">
        <v>4940</v>
      </c>
      <c r="C764" s="33" t="s">
        <v>3323</v>
      </c>
      <c r="D764" s="33" t="s">
        <v>3324</v>
      </c>
      <c r="E764" s="33" t="s">
        <v>4941</v>
      </c>
      <c r="F764" s="33" t="s">
        <v>3346</v>
      </c>
      <c r="G764" s="545" t="s">
        <v>3554</v>
      </c>
      <c r="H764" s="33" t="s">
        <v>3546</v>
      </c>
      <c r="I764" s="33" t="s">
        <v>3329</v>
      </c>
      <c r="J764" s="40" t="s">
        <v>4942</v>
      </c>
    </row>
    <row r="765" s="14" customFormat="1" ht="24" spans="1:10">
      <c r="A765" s="34"/>
      <c r="B765" s="35"/>
      <c r="C765" s="33" t="s">
        <v>3323</v>
      </c>
      <c r="D765" s="33" t="s">
        <v>3324</v>
      </c>
      <c r="E765" s="33" t="s">
        <v>4943</v>
      </c>
      <c r="F765" s="33" t="s">
        <v>3346</v>
      </c>
      <c r="G765" s="545" t="s">
        <v>3416</v>
      </c>
      <c r="H765" s="33" t="s">
        <v>3546</v>
      </c>
      <c r="I765" s="33" t="s">
        <v>3329</v>
      </c>
      <c r="J765" s="40" t="s">
        <v>4944</v>
      </c>
    </row>
    <row r="766" s="14" customFormat="1" ht="24" spans="1:10">
      <c r="A766" s="34"/>
      <c r="B766" s="35"/>
      <c r="C766" s="33" t="s">
        <v>3323</v>
      </c>
      <c r="D766" s="33" t="s">
        <v>3324</v>
      </c>
      <c r="E766" s="33" t="s">
        <v>4945</v>
      </c>
      <c r="F766" s="33" t="s">
        <v>3346</v>
      </c>
      <c r="G766" s="545" t="s">
        <v>3416</v>
      </c>
      <c r="H766" s="33" t="s">
        <v>3546</v>
      </c>
      <c r="I766" s="33" t="s">
        <v>3329</v>
      </c>
      <c r="J766" s="40" t="s">
        <v>4946</v>
      </c>
    </row>
    <row r="767" s="14" customFormat="1" ht="24" spans="1:10">
      <c r="A767" s="34"/>
      <c r="B767" s="35"/>
      <c r="C767" s="33" t="s">
        <v>3323</v>
      </c>
      <c r="D767" s="33" t="s">
        <v>3366</v>
      </c>
      <c r="E767" s="33" t="s">
        <v>4420</v>
      </c>
      <c r="F767" s="33" t="s">
        <v>3346</v>
      </c>
      <c r="G767" s="545" t="s">
        <v>3368</v>
      </c>
      <c r="H767" s="33" t="s">
        <v>3348</v>
      </c>
      <c r="I767" s="33" t="s">
        <v>3329</v>
      </c>
      <c r="J767" s="40" t="s">
        <v>4947</v>
      </c>
    </row>
    <row r="768" s="14" customFormat="1" ht="12" spans="1:10">
      <c r="A768" s="34"/>
      <c r="B768" s="35"/>
      <c r="C768" s="33" t="s">
        <v>3323</v>
      </c>
      <c r="D768" s="33" t="s">
        <v>3366</v>
      </c>
      <c r="E768" s="33" t="s">
        <v>4948</v>
      </c>
      <c r="F768" s="33" t="s">
        <v>3333</v>
      </c>
      <c r="G768" s="545" t="s">
        <v>4949</v>
      </c>
      <c r="H768" s="33" t="s">
        <v>3335</v>
      </c>
      <c r="I768" s="33" t="s">
        <v>3336</v>
      </c>
      <c r="J768" s="40" t="s">
        <v>4950</v>
      </c>
    </row>
    <row r="769" s="14" customFormat="1" ht="24" spans="1:10">
      <c r="A769" s="34"/>
      <c r="B769" s="35"/>
      <c r="C769" s="33" t="s">
        <v>3323</v>
      </c>
      <c r="D769" s="33" t="s">
        <v>3366</v>
      </c>
      <c r="E769" s="33" t="s">
        <v>4951</v>
      </c>
      <c r="F769" s="33" t="s">
        <v>3333</v>
      </c>
      <c r="G769" s="545" t="s">
        <v>4952</v>
      </c>
      <c r="H769" s="33" t="s">
        <v>3348</v>
      </c>
      <c r="I769" s="33" t="s">
        <v>3329</v>
      </c>
      <c r="J769" s="40" t="s">
        <v>4953</v>
      </c>
    </row>
    <row r="770" s="14" customFormat="1" ht="12" spans="1:10">
      <c r="A770" s="34"/>
      <c r="B770" s="35"/>
      <c r="C770" s="33" t="s">
        <v>3323</v>
      </c>
      <c r="D770" s="33" t="s">
        <v>3369</v>
      </c>
      <c r="E770" s="33" t="s">
        <v>4954</v>
      </c>
      <c r="F770" s="33" t="s">
        <v>3326</v>
      </c>
      <c r="G770" s="545" t="s">
        <v>4955</v>
      </c>
      <c r="H770" s="33" t="s">
        <v>4956</v>
      </c>
      <c r="I770" s="33" t="s">
        <v>3329</v>
      </c>
      <c r="J770" s="40" t="s">
        <v>4957</v>
      </c>
    </row>
    <row r="771" s="14" customFormat="1" ht="12" spans="1:10">
      <c r="A771" s="34"/>
      <c r="B771" s="35"/>
      <c r="C771" s="33" t="s">
        <v>3323</v>
      </c>
      <c r="D771" s="33" t="s">
        <v>3369</v>
      </c>
      <c r="E771" s="33" t="s">
        <v>4958</v>
      </c>
      <c r="F771" s="33" t="s">
        <v>3326</v>
      </c>
      <c r="G771" s="545" t="s">
        <v>4959</v>
      </c>
      <c r="H771" s="33" t="s">
        <v>4956</v>
      </c>
      <c r="I771" s="33" t="s">
        <v>3329</v>
      </c>
      <c r="J771" s="40" t="s">
        <v>4960</v>
      </c>
    </row>
    <row r="772" s="14" customFormat="1" ht="24" spans="1:10">
      <c r="A772" s="34"/>
      <c r="B772" s="35"/>
      <c r="C772" s="33" t="s">
        <v>3323</v>
      </c>
      <c r="D772" s="33" t="s">
        <v>3373</v>
      </c>
      <c r="E772" s="33" t="s">
        <v>3374</v>
      </c>
      <c r="F772" s="33" t="s">
        <v>3333</v>
      </c>
      <c r="G772" s="545" t="s">
        <v>4961</v>
      </c>
      <c r="H772" s="33" t="s">
        <v>3394</v>
      </c>
      <c r="I772" s="33" t="s">
        <v>3329</v>
      </c>
      <c r="J772" s="40" t="s">
        <v>4929</v>
      </c>
    </row>
    <row r="773" s="14" customFormat="1" ht="12" spans="1:10">
      <c r="A773" s="34"/>
      <c r="B773" s="35"/>
      <c r="C773" s="33" t="s">
        <v>3330</v>
      </c>
      <c r="D773" s="33" t="s">
        <v>3331</v>
      </c>
      <c r="E773" s="33" t="s">
        <v>4962</v>
      </c>
      <c r="F773" s="33" t="s">
        <v>3333</v>
      </c>
      <c r="G773" s="545" t="s">
        <v>4963</v>
      </c>
      <c r="H773" s="33" t="s">
        <v>3335</v>
      </c>
      <c r="I773" s="33" t="s">
        <v>3336</v>
      </c>
      <c r="J773" s="40" t="s">
        <v>4964</v>
      </c>
    </row>
    <row r="774" s="14" customFormat="1" ht="24" spans="1:10">
      <c r="A774" s="34"/>
      <c r="B774" s="35"/>
      <c r="C774" s="33" t="s">
        <v>3330</v>
      </c>
      <c r="D774" s="33" t="s">
        <v>3337</v>
      </c>
      <c r="E774" s="33" t="s">
        <v>4965</v>
      </c>
      <c r="F774" s="33" t="s">
        <v>3333</v>
      </c>
      <c r="G774" s="545" t="s">
        <v>3712</v>
      </c>
      <c r="H774" s="33" t="s">
        <v>3420</v>
      </c>
      <c r="I774" s="33" t="s">
        <v>3329</v>
      </c>
      <c r="J774" s="40" t="s">
        <v>4966</v>
      </c>
    </row>
    <row r="775" s="14" customFormat="1" ht="12" spans="1:10">
      <c r="A775" s="34"/>
      <c r="B775" s="35"/>
      <c r="C775" s="33" t="s">
        <v>3330</v>
      </c>
      <c r="D775" s="33" t="s">
        <v>3340</v>
      </c>
      <c r="E775" s="33" t="s">
        <v>4967</v>
      </c>
      <c r="F775" s="33" t="s">
        <v>3333</v>
      </c>
      <c r="G775" s="545" t="s">
        <v>4968</v>
      </c>
      <c r="H775" s="33" t="s">
        <v>3335</v>
      </c>
      <c r="I775" s="33" t="s">
        <v>3336</v>
      </c>
      <c r="J775" s="40" t="s">
        <v>4969</v>
      </c>
    </row>
    <row r="776" s="14" customFormat="1" ht="12" spans="1:10">
      <c r="A776" s="36"/>
      <c r="B776" s="37"/>
      <c r="C776" s="33" t="s">
        <v>3343</v>
      </c>
      <c r="D776" s="33" t="s">
        <v>3344</v>
      </c>
      <c r="E776" s="33" t="s">
        <v>3519</v>
      </c>
      <c r="F776" s="33" t="s">
        <v>3346</v>
      </c>
      <c r="G776" s="545" t="s">
        <v>3347</v>
      </c>
      <c r="H776" s="33" t="s">
        <v>3348</v>
      </c>
      <c r="I776" s="33" t="s">
        <v>3329</v>
      </c>
      <c r="J776" s="40" t="s">
        <v>4970</v>
      </c>
    </row>
    <row r="777" s="8" customFormat="1" spans="1:10">
      <c r="A777" s="38" t="s">
        <v>4971</v>
      </c>
      <c r="B777" s="39"/>
      <c r="C777" s="28"/>
      <c r="D777" s="28"/>
      <c r="E777" s="28"/>
      <c r="F777" s="28"/>
      <c r="G777" s="28"/>
      <c r="H777" s="28"/>
      <c r="I777" s="28"/>
      <c r="J777" s="39"/>
    </row>
    <row r="778" s="12" customFormat="1" ht="12" spans="1:10">
      <c r="A778" s="31" t="s">
        <v>4972</v>
      </c>
      <c r="B778" s="32" t="s">
        <v>4973</v>
      </c>
      <c r="C778" s="33" t="s">
        <v>3323</v>
      </c>
      <c r="D778" s="33" t="s">
        <v>3324</v>
      </c>
      <c r="E778" s="33" t="s">
        <v>4974</v>
      </c>
      <c r="F778" s="33" t="s">
        <v>3333</v>
      </c>
      <c r="G778" s="545" t="s">
        <v>4975</v>
      </c>
      <c r="H778" s="33" t="s">
        <v>4042</v>
      </c>
      <c r="I778" s="33" t="s">
        <v>3329</v>
      </c>
      <c r="J778" s="40" t="s">
        <v>4976</v>
      </c>
    </row>
    <row r="779" s="12" customFormat="1" ht="12" spans="1:10">
      <c r="A779" s="34"/>
      <c r="B779" s="35"/>
      <c r="C779" s="33" t="s">
        <v>3323</v>
      </c>
      <c r="D779" s="33" t="s">
        <v>3324</v>
      </c>
      <c r="E779" s="33" t="s">
        <v>4977</v>
      </c>
      <c r="F779" s="33" t="s">
        <v>3333</v>
      </c>
      <c r="G779" s="545" t="s">
        <v>4978</v>
      </c>
      <c r="H779" s="33" t="s">
        <v>4042</v>
      </c>
      <c r="I779" s="33" t="s">
        <v>3329</v>
      </c>
      <c r="J779" s="40" t="s">
        <v>4979</v>
      </c>
    </row>
    <row r="780" s="12" customFormat="1" ht="12" spans="1:10">
      <c r="A780" s="34"/>
      <c r="B780" s="35"/>
      <c r="C780" s="33" t="s">
        <v>3323</v>
      </c>
      <c r="D780" s="33" t="s">
        <v>3324</v>
      </c>
      <c r="E780" s="33" t="s">
        <v>4980</v>
      </c>
      <c r="F780" s="33" t="s">
        <v>3333</v>
      </c>
      <c r="G780" s="545" t="s">
        <v>4214</v>
      </c>
      <c r="H780" s="33" t="s">
        <v>4042</v>
      </c>
      <c r="I780" s="33" t="s">
        <v>3329</v>
      </c>
      <c r="J780" s="40" t="s">
        <v>4981</v>
      </c>
    </row>
    <row r="781" s="12" customFormat="1" ht="24" spans="1:10">
      <c r="A781" s="34"/>
      <c r="B781" s="35"/>
      <c r="C781" s="33" t="s">
        <v>3323</v>
      </c>
      <c r="D781" s="33" t="s">
        <v>3366</v>
      </c>
      <c r="E781" s="33" t="s">
        <v>4982</v>
      </c>
      <c r="F781" s="33" t="s">
        <v>3333</v>
      </c>
      <c r="G781" s="545" t="s">
        <v>4983</v>
      </c>
      <c r="H781" s="33" t="s">
        <v>4806</v>
      </c>
      <c r="I781" s="33" t="s">
        <v>3336</v>
      </c>
      <c r="J781" s="40" t="s">
        <v>4984</v>
      </c>
    </row>
    <row r="782" s="12" customFormat="1" ht="12" spans="1:10">
      <c r="A782" s="34"/>
      <c r="B782" s="35"/>
      <c r="C782" s="33" t="s">
        <v>3323</v>
      </c>
      <c r="D782" s="33" t="s">
        <v>3366</v>
      </c>
      <c r="E782" s="33" t="s">
        <v>4985</v>
      </c>
      <c r="F782" s="33" t="s">
        <v>3333</v>
      </c>
      <c r="G782" s="545" t="s">
        <v>4986</v>
      </c>
      <c r="H782" s="33" t="s">
        <v>4042</v>
      </c>
      <c r="I782" s="33" t="s">
        <v>3329</v>
      </c>
      <c r="J782" s="40" t="s">
        <v>4987</v>
      </c>
    </row>
    <row r="783" s="12" customFormat="1" ht="12" spans="1:10">
      <c r="A783" s="34"/>
      <c r="B783" s="35"/>
      <c r="C783" s="33" t="s">
        <v>3323</v>
      </c>
      <c r="D783" s="33" t="s">
        <v>3366</v>
      </c>
      <c r="E783" s="33" t="s">
        <v>4988</v>
      </c>
      <c r="F783" s="33" t="s">
        <v>3333</v>
      </c>
      <c r="G783" s="545" t="s">
        <v>4214</v>
      </c>
      <c r="H783" s="33" t="s">
        <v>4042</v>
      </c>
      <c r="I783" s="33" t="s">
        <v>3329</v>
      </c>
      <c r="J783" s="40" t="s">
        <v>4989</v>
      </c>
    </row>
    <row r="784" s="12" customFormat="1" ht="12" spans="1:10">
      <c r="A784" s="34"/>
      <c r="B784" s="35"/>
      <c r="C784" s="33" t="s">
        <v>3323</v>
      </c>
      <c r="D784" s="33" t="s">
        <v>3369</v>
      </c>
      <c r="E784" s="33" t="s">
        <v>4990</v>
      </c>
      <c r="F784" s="33" t="s">
        <v>3326</v>
      </c>
      <c r="G784" s="545" t="s">
        <v>3701</v>
      </c>
      <c r="H784" s="33" t="s">
        <v>3372</v>
      </c>
      <c r="I784" s="33" t="s">
        <v>3329</v>
      </c>
      <c r="J784" s="40" t="s">
        <v>4991</v>
      </c>
    </row>
    <row r="785" s="12" customFormat="1" ht="12" spans="1:10">
      <c r="A785" s="34"/>
      <c r="B785" s="35"/>
      <c r="C785" s="33" t="s">
        <v>3323</v>
      </c>
      <c r="D785" s="33" t="s">
        <v>3369</v>
      </c>
      <c r="E785" s="33" t="s">
        <v>4992</v>
      </c>
      <c r="F785" s="33" t="s">
        <v>3326</v>
      </c>
      <c r="G785" s="545" t="s">
        <v>4550</v>
      </c>
      <c r="H785" s="33" t="s">
        <v>3372</v>
      </c>
      <c r="I785" s="33" t="s">
        <v>3329</v>
      </c>
      <c r="J785" s="40" t="s">
        <v>4993</v>
      </c>
    </row>
    <row r="786" s="12" customFormat="1" ht="12" spans="1:10">
      <c r="A786" s="34"/>
      <c r="B786" s="35"/>
      <c r="C786" s="33" t="s">
        <v>3323</v>
      </c>
      <c r="D786" s="33" t="s">
        <v>3373</v>
      </c>
      <c r="E786" s="33" t="s">
        <v>3374</v>
      </c>
      <c r="F786" s="33" t="s">
        <v>3326</v>
      </c>
      <c r="G786" s="33" t="s">
        <v>4994</v>
      </c>
      <c r="H786" s="33" t="s">
        <v>3394</v>
      </c>
      <c r="I786" s="33" t="s">
        <v>3329</v>
      </c>
      <c r="J786" s="40" t="s">
        <v>4995</v>
      </c>
    </row>
    <row r="787" s="12" customFormat="1" ht="36" spans="1:10">
      <c r="A787" s="34"/>
      <c r="B787" s="35"/>
      <c r="C787" s="33" t="s">
        <v>3330</v>
      </c>
      <c r="D787" s="33" t="s">
        <v>3395</v>
      </c>
      <c r="E787" s="33" t="s">
        <v>4996</v>
      </c>
      <c r="F787" s="33" t="s">
        <v>3333</v>
      </c>
      <c r="G787" s="545" t="s">
        <v>3425</v>
      </c>
      <c r="H787" s="33" t="s">
        <v>3335</v>
      </c>
      <c r="I787" s="33" t="s">
        <v>3336</v>
      </c>
      <c r="J787" s="40" t="s">
        <v>4997</v>
      </c>
    </row>
    <row r="788" s="12" customFormat="1" ht="24" spans="1:10">
      <c r="A788" s="34"/>
      <c r="B788" s="35"/>
      <c r="C788" s="33" t="s">
        <v>3330</v>
      </c>
      <c r="D788" s="33" t="s">
        <v>3331</v>
      </c>
      <c r="E788" s="33" t="s">
        <v>4998</v>
      </c>
      <c r="F788" s="33" t="s">
        <v>3333</v>
      </c>
      <c r="G788" s="545" t="s">
        <v>3425</v>
      </c>
      <c r="H788" s="33" t="s">
        <v>3335</v>
      </c>
      <c r="I788" s="33" t="s">
        <v>3336</v>
      </c>
      <c r="J788" s="40" t="s">
        <v>4999</v>
      </c>
    </row>
    <row r="789" s="12" customFormat="1" ht="12" spans="1:10">
      <c r="A789" s="34"/>
      <c r="B789" s="35"/>
      <c r="C789" s="33" t="s">
        <v>3330</v>
      </c>
      <c r="D789" s="33" t="s">
        <v>3340</v>
      </c>
      <c r="E789" s="33" t="s">
        <v>5000</v>
      </c>
      <c r="F789" s="33" t="s">
        <v>3333</v>
      </c>
      <c r="G789" s="545" t="s">
        <v>3709</v>
      </c>
      <c r="H789" s="33" t="s">
        <v>3335</v>
      </c>
      <c r="I789" s="33" t="s">
        <v>3336</v>
      </c>
      <c r="J789" s="40" t="s">
        <v>5000</v>
      </c>
    </row>
    <row r="790" s="12" customFormat="1" ht="12" spans="1:10">
      <c r="A790" s="36"/>
      <c r="B790" s="37"/>
      <c r="C790" s="33" t="s">
        <v>3343</v>
      </c>
      <c r="D790" s="33" t="s">
        <v>3344</v>
      </c>
      <c r="E790" s="33" t="s">
        <v>4531</v>
      </c>
      <c r="F790" s="33" t="s">
        <v>3346</v>
      </c>
      <c r="G790" s="545" t="s">
        <v>3426</v>
      </c>
      <c r="H790" s="33" t="s">
        <v>3348</v>
      </c>
      <c r="I790" s="33" t="s">
        <v>3336</v>
      </c>
      <c r="J790" s="40" t="s">
        <v>4592</v>
      </c>
    </row>
    <row r="791" s="12" customFormat="1" ht="24" spans="1:10">
      <c r="A791" s="31" t="s">
        <v>5001</v>
      </c>
      <c r="B791" s="32" t="s">
        <v>5002</v>
      </c>
      <c r="C791" s="33" t="s">
        <v>3323</v>
      </c>
      <c r="D791" s="33" t="s">
        <v>3324</v>
      </c>
      <c r="E791" s="33" t="s">
        <v>5003</v>
      </c>
      <c r="F791" s="33" t="s">
        <v>3333</v>
      </c>
      <c r="G791" s="545" t="s">
        <v>5004</v>
      </c>
      <c r="H791" s="33" t="s">
        <v>3394</v>
      </c>
      <c r="I791" s="33" t="s">
        <v>3329</v>
      </c>
      <c r="J791" s="40" t="s">
        <v>5005</v>
      </c>
    </row>
    <row r="792" s="12" customFormat="1" ht="12" spans="1:10">
      <c r="A792" s="34"/>
      <c r="B792" s="35"/>
      <c r="C792" s="33" t="s">
        <v>3323</v>
      </c>
      <c r="D792" s="33" t="s">
        <v>3366</v>
      </c>
      <c r="E792" s="33" t="s">
        <v>5006</v>
      </c>
      <c r="F792" s="33" t="s">
        <v>3346</v>
      </c>
      <c r="G792" s="545" t="s">
        <v>3347</v>
      </c>
      <c r="H792" s="33" t="s">
        <v>3348</v>
      </c>
      <c r="I792" s="33" t="s">
        <v>3329</v>
      </c>
      <c r="J792" s="40" t="s">
        <v>5007</v>
      </c>
    </row>
    <row r="793" s="12" customFormat="1" ht="12" spans="1:10">
      <c r="A793" s="34"/>
      <c r="B793" s="35"/>
      <c r="C793" s="33" t="s">
        <v>3323</v>
      </c>
      <c r="D793" s="33" t="s">
        <v>3369</v>
      </c>
      <c r="E793" s="33" t="s">
        <v>3370</v>
      </c>
      <c r="F793" s="33" t="s">
        <v>3326</v>
      </c>
      <c r="G793" s="545" t="s">
        <v>5008</v>
      </c>
      <c r="H793" s="33" t="s">
        <v>3372</v>
      </c>
      <c r="I793" s="33" t="s">
        <v>3329</v>
      </c>
      <c r="J793" s="40" t="s">
        <v>5009</v>
      </c>
    </row>
    <row r="794" s="12" customFormat="1" ht="12" spans="1:10">
      <c r="A794" s="34"/>
      <c r="B794" s="35"/>
      <c r="C794" s="33" t="s">
        <v>3323</v>
      </c>
      <c r="D794" s="33" t="s">
        <v>3369</v>
      </c>
      <c r="E794" s="33" t="s">
        <v>5010</v>
      </c>
      <c r="F794" s="33" t="s">
        <v>3326</v>
      </c>
      <c r="G794" s="545" t="s">
        <v>4550</v>
      </c>
      <c r="H794" s="33" t="s">
        <v>3372</v>
      </c>
      <c r="I794" s="33" t="s">
        <v>3329</v>
      </c>
      <c r="J794" s="40" t="s">
        <v>5011</v>
      </c>
    </row>
    <row r="795" s="12" customFormat="1" ht="12" spans="1:10">
      <c r="A795" s="34"/>
      <c r="B795" s="35"/>
      <c r="C795" s="33" t="s">
        <v>3323</v>
      </c>
      <c r="D795" s="33" t="s">
        <v>3373</v>
      </c>
      <c r="E795" s="33" t="s">
        <v>3374</v>
      </c>
      <c r="F795" s="33" t="s">
        <v>3326</v>
      </c>
      <c r="G795" s="545" t="s">
        <v>3376</v>
      </c>
      <c r="H795" s="33" t="s">
        <v>3394</v>
      </c>
      <c r="I795" s="33" t="s">
        <v>3329</v>
      </c>
      <c r="J795" s="40" t="s">
        <v>4995</v>
      </c>
    </row>
    <row r="796" s="12" customFormat="1" ht="96" spans="1:10">
      <c r="A796" s="34"/>
      <c r="B796" s="35"/>
      <c r="C796" s="33" t="s">
        <v>3330</v>
      </c>
      <c r="D796" s="33" t="s">
        <v>3395</v>
      </c>
      <c r="E796" s="33" t="s">
        <v>5012</v>
      </c>
      <c r="F796" s="33" t="s">
        <v>3333</v>
      </c>
      <c r="G796" s="545" t="s">
        <v>5013</v>
      </c>
      <c r="H796" s="33" t="s">
        <v>3335</v>
      </c>
      <c r="I796" s="33" t="s">
        <v>3336</v>
      </c>
      <c r="J796" s="40" t="s">
        <v>5014</v>
      </c>
    </row>
    <row r="797" s="12" customFormat="1" ht="48" spans="1:10">
      <c r="A797" s="34"/>
      <c r="B797" s="35"/>
      <c r="C797" s="33" t="s">
        <v>3330</v>
      </c>
      <c r="D797" s="33" t="s">
        <v>3331</v>
      </c>
      <c r="E797" s="33" t="s">
        <v>5015</v>
      </c>
      <c r="F797" s="33" t="s">
        <v>3333</v>
      </c>
      <c r="G797" s="545" t="s">
        <v>5016</v>
      </c>
      <c r="H797" s="33" t="s">
        <v>3335</v>
      </c>
      <c r="I797" s="33" t="s">
        <v>3336</v>
      </c>
      <c r="J797" s="40" t="s">
        <v>5017</v>
      </c>
    </row>
    <row r="798" s="12" customFormat="1" ht="24" spans="1:10">
      <c r="A798" s="36"/>
      <c r="B798" s="37"/>
      <c r="C798" s="33" t="s">
        <v>3343</v>
      </c>
      <c r="D798" s="33" t="s">
        <v>3344</v>
      </c>
      <c r="E798" s="33" t="s">
        <v>5018</v>
      </c>
      <c r="F798" s="33" t="s">
        <v>3346</v>
      </c>
      <c r="G798" s="545" t="s">
        <v>3426</v>
      </c>
      <c r="H798" s="33" t="s">
        <v>3348</v>
      </c>
      <c r="I798" s="33" t="s">
        <v>3336</v>
      </c>
      <c r="J798" s="40" t="s">
        <v>5019</v>
      </c>
    </row>
    <row r="799" s="12" customFormat="1" ht="12" spans="1:10">
      <c r="A799" s="31" t="s">
        <v>5020</v>
      </c>
      <c r="B799" s="32" t="s">
        <v>5021</v>
      </c>
      <c r="C799" s="33" t="s">
        <v>3323</v>
      </c>
      <c r="D799" s="33" t="s">
        <v>3324</v>
      </c>
      <c r="E799" s="33" t="s">
        <v>5022</v>
      </c>
      <c r="F799" s="33" t="s">
        <v>3346</v>
      </c>
      <c r="G799" s="545" t="s">
        <v>3700</v>
      </c>
      <c r="H799" s="33" t="s">
        <v>3358</v>
      </c>
      <c r="I799" s="33" t="s">
        <v>3329</v>
      </c>
      <c r="J799" s="40" t="s">
        <v>5023</v>
      </c>
    </row>
    <row r="800" s="12" customFormat="1" ht="12" spans="1:10">
      <c r="A800" s="34"/>
      <c r="B800" s="35"/>
      <c r="C800" s="33" t="s">
        <v>3323</v>
      </c>
      <c r="D800" s="33" t="s">
        <v>3366</v>
      </c>
      <c r="E800" s="33" t="s">
        <v>5024</v>
      </c>
      <c r="F800" s="33" t="s">
        <v>3346</v>
      </c>
      <c r="G800" s="545" t="s">
        <v>3426</v>
      </c>
      <c r="H800" s="33" t="s">
        <v>3348</v>
      </c>
      <c r="I800" s="33" t="s">
        <v>3329</v>
      </c>
      <c r="J800" s="40" t="s">
        <v>5007</v>
      </c>
    </row>
    <row r="801" s="12" customFormat="1" ht="12" spans="1:10">
      <c r="A801" s="34"/>
      <c r="B801" s="35"/>
      <c r="C801" s="33" t="s">
        <v>3323</v>
      </c>
      <c r="D801" s="33" t="s">
        <v>3369</v>
      </c>
      <c r="E801" s="33" t="s">
        <v>3953</v>
      </c>
      <c r="F801" s="33" t="s">
        <v>3326</v>
      </c>
      <c r="G801" s="545" t="s">
        <v>3371</v>
      </c>
      <c r="H801" s="33" t="s">
        <v>3372</v>
      </c>
      <c r="I801" s="33" t="s">
        <v>3329</v>
      </c>
      <c r="J801" s="40" t="s">
        <v>5009</v>
      </c>
    </row>
    <row r="802" s="12" customFormat="1" ht="12" spans="1:10">
      <c r="A802" s="34"/>
      <c r="B802" s="35"/>
      <c r="C802" s="33" t="s">
        <v>3323</v>
      </c>
      <c r="D802" s="33" t="s">
        <v>3369</v>
      </c>
      <c r="E802" s="33" t="s">
        <v>5025</v>
      </c>
      <c r="F802" s="33" t="s">
        <v>3326</v>
      </c>
      <c r="G802" s="545" t="s">
        <v>5026</v>
      </c>
      <c r="H802" s="33" t="s">
        <v>4956</v>
      </c>
      <c r="I802" s="33" t="s">
        <v>3329</v>
      </c>
      <c r="J802" s="40" t="s">
        <v>5011</v>
      </c>
    </row>
    <row r="803" s="12" customFormat="1" ht="12" spans="1:10">
      <c r="A803" s="34"/>
      <c r="B803" s="35"/>
      <c r="C803" s="33" t="s">
        <v>3323</v>
      </c>
      <c r="D803" s="33" t="s">
        <v>3373</v>
      </c>
      <c r="E803" s="33" t="s">
        <v>3374</v>
      </c>
      <c r="F803" s="33" t="s">
        <v>3326</v>
      </c>
      <c r="G803" s="33" t="s">
        <v>4373</v>
      </c>
      <c r="H803" s="33" t="s">
        <v>3394</v>
      </c>
      <c r="I803" s="33" t="s">
        <v>3329</v>
      </c>
      <c r="J803" s="40" t="s">
        <v>4995</v>
      </c>
    </row>
    <row r="804" s="12" customFormat="1" ht="36" spans="1:10">
      <c r="A804" s="34"/>
      <c r="B804" s="35"/>
      <c r="C804" s="33" t="s">
        <v>3330</v>
      </c>
      <c r="D804" s="33" t="s">
        <v>3395</v>
      </c>
      <c r="E804" s="33" t="s">
        <v>5027</v>
      </c>
      <c r="F804" s="33" t="s">
        <v>3333</v>
      </c>
      <c r="G804" s="545" t="s">
        <v>4055</v>
      </c>
      <c r="H804" s="33" t="s">
        <v>3335</v>
      </c>
      <c r="I804" s="33" t="s">
        <v>3336</v>
      </c>
      <c r="J804" s="40" t="s">
        <v>5014</v>
      </c>
    </row>
    <row r="805" s="12" customFormat="1" ht="36" spans="1:10">
      <c r="A805" s="34"/>
      <c r="B805" s="35"/>
      <c r="C805" s="33" t="s">
        <v>3330</v>
      </c>
      <c r="D805" s="33" t="s">
        <v>3331</v>
      </c>
      <c r="E805" s="33" t="s">
        <v>5028</v>
      </c>
      <c r="F805" s="33" t="s">
        <v>3333</v>
      </c>
      <c r="G805" s="545" t="s">
        <v>3728</v>
      </c>
      <c r="H805" s="33" t="s">
        <v>3335</v>
      </c>
      <c r="I805" s="33" t="s">
        <v>3336</v>
      </c>
      <c r="J805" s="40" t="s">
        <v>5017</v>
      </c>
    </row>
    <row r="806" s="12" customFormat="1" ht="24" spans="1:10">
      <c r="A806" s="36"/>
      <c r="B806" s="37"/>
      <c r="C806" s="33" t="s">
        <v>3343</v>
      </c>
      <c r="D806" s="33" t="s">
        <v>3344</v>
      </c>
      <c r="E806" s="33" t="s">
        <v>5018</v>
      </c>
      <c r="F806" s="33" t="s">
        <v>3346</v>
      </c>
      <c r="G806" s="545" t="s">
        <v>3426</v>
      </c>
      <c r="H806" s="33" t="s">
        <v>3348</v>
      </c>
      <c r="I806" s="33" t="s">
        <v>3329</v>
      </c>
      <c r="J806" s="40" t="s">
        <v>5019</v>
      </c>
    </row>
  </sheetData>
  <mergeCells count="155">
    <mergeCell ref="A2:J2"/>
    <mergeCell ref="A7:A11"/>
    <mergeCell ref="A12:A25"/>
    <mergeCell ref="A26:A33"/>
    <mergeCell ref="A34:A40"/>
    <mergeCell ref="A41:A47"/>
    <mergeCell ref="A48:A57"/>
    <mergeCell ref="A59:A70"/>
    <mergeCell ref="A71:A79"/>
    <mergeCell ref="A81:A90"/>
    <mergeCell ref="A91:A97"/>
    <mergeCell ref="A99:A112"/>
    <mergeCell ref="A113:A123"/>
    <mergeCell ref="A124:A146"/>
    <mergeCell ref="A147:A159"/>
    <mergeCell ref="A161:A174"/>
    <mergeCell ref="A175:A183"/>
    <mergeCell ref="A185:A192"/>
    <mergeCell ref="A194:A201"/>
    <mergeCell ref="A202:A212"/>
    <mergeCell ref="A213:A223"/>
    <mergeCell ref="A225:A234"/>
    <mergeCell ref="A236:A246"/>
    <mergeCell ref="A247:A256"/>
    <mergeCell ref="A258:A264"/>
    <mergeCell ref="A265:A272"/>
    <mergeCell ref="A273:A280"/>
    <mergeCell ref="A281:A287"/>
    <mergeCell ref="A288:A294"/>
    <mergeCell ref="A295:A303"/>
    <mergeCell ref="A304:A311"/>
    <mergeCell ref="A312:A318"/>
    <mergeCell ref="A320:A327"/>
    <mergeCell ref="A328:A341"/>
    <mergeCell ref="A342:A348"/>
    <mergeCell ref="A350:A372"/>
    <mergeCell ref="A373:A383"/>
    <mergeCell ref="A384:A399"/>
    <mergeCell ref="A400:A419"/>
    <mergeCell ref="A420:A430"/>
    <mergeCell ref="A431:A439"/>
    <mergeCell ref="A440:A448"/>
    <mergeCell ref="A449:A454"/>
    <mergeCell ref="A455:A473"/>
    <mergeCell ref="A475:A480"/>
    <mergeCell ref="A481:A486"/>
    <mergeCell ref="A487:A492"/>
    <mergeCell ref="A494:A507"/>
    <mergeCell ref="A508:A514"/>
    <mergeCell ref="A515:A521"/>
    <mergeCell ref="A522:A529"/>
    <mergeCell ref="A530:A536"/>
    <mergeCell ref="A537:A546"/>
    <mergeCell ref="A547:A552"/>
    <mergeCell ref="A553:A558"/>
    <mergeCell ref="A559:A568"/>
    <mergeCell ref="A570:A586"/>
    <mergeCell ref="A587:A594"/>
    <mergeCell ref="A595:A602"/>
    <mergeCell ref="A603:A612"/>
    <mergeCell ref="A614:A618"/>
    <mergeCell ref="A619:A626"/>
    <mergeCell ref="A628:A640"/>
    <mergeCell ref="A641:A650"/>
    <mergeCell ref="A652:A666"/>
    <mergeCell ref="A667:A677"/>
    <mergeCell ref="A678:A691"/>
    <mergeCell ref="A692:A700"/>
    <mergeCell ref="A701:A709"/>
    <mergeCell ref="A710:A716"/>
    <mergeCell ref="A718:A726"/>
    <mergeCell ref="A727:A736"/>
    <mergeCell ref="A737:A746"/>
    <mergeCell ref="A748:A763"/>
    <mergeCell ref="A764:A776"/>
    <mergeCell ref="A778:A790"/>
    <mergeCell ref="A791:A798"/>
    <mergeCell ref="A799:A806"/>
    <mergeCell ref="B7:B11"/>
    <mergeCell ref="B12:B25"/>
    <mergeCell ref="B26:B33"/>
    <mergeCell ref="B34:B40"/>
    <mergeCell ref="B41:B47"/>
    <mergeCell ref="B48:B57"/>
    <mergeCell ref="B59:B70"/>
    <mergeCell ref="B71:B79"/>
    <mergeCell ref="B81:B90"/>
    <mergeCell ref="B91:B97"/>
    <mergeCell ref="B99:B112"/>
    <mergeCell ref="B113:B123"/>
    <mergeCell ref="B124:B146"/>
    <mergeCell ref="B147:B159"/>
    <mergeCell ref="B161:B174"/>
    <mergeCell ref="B175:B183"/>
    <mergeCell ref="B185:B192"/>
    <mergeCell ref="B194:B201"/>
    <mergeCell ref="B202:B212"/>
    <mergeCell ref="B213:B223"/>
    <mergeCell ref="B225:B234"/>
    <mergeCell ref="B236:B246"/>
    <mergeCell ref="B247:B256"/>
    <mergeCell ref="B258:B264"/>
    <mergeCell ref="B265:B272"/>
    <mergeCell ref="B273:B280"/>
    <mergeCell ref="B281:B287"/>
    <mergeCell ref="B288:B294"/>
    <mergeCell ref="B295:B303"/>
    <mergeCell ref="B304:B311"/>
    <mergeCell ref="B312:B318"/>
    <mergeCell ref="B320:B327"/>
    <mergeCell ref="B328:B341"/>
    <mergeCell ref="B342:B348"/>
    <mergeCell ref="B350:B372"/>
    <mergeCell ref="B373:B383"/>
    <mergeCell ref="B384:B399"/>
    <mergeCell ref="B400:B419"/>
    <mergeCell ref="B420:B430"/>
    <mergeCell ref="B431:B439"/>
    <mergeCell ref="B440:B448"/>
    <mergeCell ref="B449:B454"/>
    <mergeCell ref="B455:B473"/>
    <mergeCell ref="B475:B480"/>
    <mergeCell ref="B481:B486"/>
    <mergeCell ref="B487:B492"/>
    <mergeCell ref="B494:B507"/>
    <mergeCell ref="B508:B514"/>
    <mergeCell ref="B515:B521"/>
    <mergeCell ref="B522:B529"/>
    <mergeCell ref="B530:B536"/>
    <mergeCell ref="B537:B546"/>
    <mergeCell ref="B547:B552"/>
    <mergeCell ref="B553:B558"/>
    <mergeCell ref="B559:B568"/>
    <mergeCell ref="B570:B586"/>
    <mergeCell ref="B587:B594"/>
    <mergeCell ref="B595:B602"/>
    <mergeCell ref="B603:B612"/>
    <mergeCell ref="B614:B618"/>
    <mergeCell ref="B619:B626"/>
    <mergeCell ref="B628:B640"/>
    <mergeCell ref="B641:B650"/>
    <mergeCell ref="B652:B666"/>
    <mergeCell ref="B667:B677"/>
    <mergeCell ref="B678:B691"/>
    <mergeCell ref="B692:B700"/>
    <mergeCell ref="B701:B709"/>
    <mergeCell ref="B710:B716"/>
    <mergeCell ref="B718:B726"/>
    <mergeCell ref="B727:B736"/>
    <mergeCell ref="B737:B746"/>
    <mergeCell ref="B748:B763"/>
    <mergeCell ref="B764:B776"/>
    <mergeCell ref="B778:B790"/>
    <mergeCell ref="B791:B798"/>
    <mergeCell ref="B799:B806"/>
  </mergeCells>
  <pageMargins left="0.751388888888889" right="0.751388888888889" top="1" bottom="1" header="0.507638888888889" footer="0.507638888888889"/>
  <pageSetup paperSize="9" scale="70" orientation="landscape" horizontalDpi="600"/>
  <headerFooter>
    <oddFooter>&amp;C&amp;16- &amp;P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9"/>
  <sheetViews>
    <sheetView workbookViewId="0">
      <selection activeCell="A1" sqref="A1:B1"/>
    </sheetView>
  </sheetViews>
  <sheetFormatPr defaultColWidth="9" defaultRowHeight="14" outlineLevelCol="1"/>
  <cols>
    <col min="1" max="1" width="20.2545454545455" style="1" customWidth="1"/>
    <col min="2" max="2" width="64" style="1" customWidth="1"/>
    <col min="3" max="16384" width="9" style="1"/>
  </cols>
  <sheetData>
    <row r="1" ht="32" customHeight="1" spans="1:2">
      <c r="A1" s="2" t="s">
        <v>46</v>
      </c>
      <c r="B1" s="2"/>
    </row>
    <row r="3" ht="40" customHeight="1" spans="1:2">
      <c r="A3" s="3" t="s">
        <v>5029</v>
      </c>
      <c r="B3" s="4" t="s">
        <v>5030</v>
      </c>
    </row>
    <row r="4" ht="45" customHeight="1" spans="1:2">
      <c r="A4" s="5" t="s">
        <v>2537</v>
      </c>
      <c r="B4" s="6" t="s">
        <v>5031</v>
      </c>
    </row>
    <row r="5" ht="83" customHeight="1" spans="1:2">
      <c r="A5" s="5" t="s">
        <v>5032</v>
      </c>
      <c r="B5" s="6" t="s">
        <v>5033</v>
      </c>
    </row>
    <row r="6" ht="134" customHeight="1" spans="1:2">
      <c r="A6" s="5" t="s">
        <v>5034</v>
      </c>
      <c r="B6" s="6" t="s">
        <v>5035</v>
      </c>
    </row>
    <row r="7" ht="45" customHeight="1" spans="1:2">
      <c r="A7" s="5"/>
      <c r="B7" s="7"/>
    </row>
    <row r="8" ht="45" customHeight="1" spans="1:2">
      <c r="A8" s="7"/>
      <c r="B8" s="7"/>
    </row>
    <row r="9" ht="45" customHeight="1" spans="1:2">
      <c r="A9" s="7"/>
      <c r="B9" s="7"/>
    </row>
  </sheetData>
  <mergeCells count="1">
    <mergeCell ref="A1:B1"/>
  </mergeCells>
  <conditionalFormatting sqref="A6">
    <cfRule type="expression" dxfId="1" priority="1" stopIfTrue="1">
      <formula>"len($A:$A)=3"</formula>
    </cfRule>
  </conditionalFormatting>
  <conditionalFormatting sqref="A4:A5 A7">
    <cfRule type="expression" dxfId="1" priority="2" stopIfTrue="1">
      <formula>"len($A:$A)=3"</formula>
    </cfRule>
  </conditionalFormatting>
  <pageMargins left="0.751388888888889" right="0.751388888888889" top="1" bottom="1" header="0.507638888888889" footer="0.507638888888889"/>
  <pageSetup paperSize="9" orientation="portrait" horizont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34</vt:i4>
      </vt:variant>
    </vt:vector>
  </HeadingPairs>
  <TitlesOfParts>
    <vt:vector size="34" baseType="lpstr">
      <vt:lpstr>目录</vt:lpstr>
      <vt:lpstr>1-1盘龙区一般公共预算收入情况表</vt:lpstr>
      <vt:lpstr>1-2盘龙区一般公共预算支出情况表</vt:lpstr>
      <vt:lpstr>1-3盘龙区区本级一般公共预算收入情况表</vt:lpstr>
      <vt:lpstr>1-4盘龙区区本级一般公共预算支出情况表（公开到项级）</vt:lpstr>
      <vt:lpstr>1-5盘龙区区本级一般公共预算基本支出情况表（公开到款级）</vt:lpstr>
      <vt:lpstr>1-6盘龙区区本级一般公共预算支出表(区对下转移支付项目)</vt:lpstr>
      <vt:lpstr>1-7盘龙区分地区税收返还和转移支付预算表</vt:lpstr>
      <vt:lpstr>1-8盘龙区区本级“三公”经费预算财政拨款情况统计表</vt:lpstr>
      <vt:lpstr>2-1盘龙区政府性基金预算收入情况表</vt:lpstr>
      <vt:lpstr>2-2盘龙区政府性基金预算支出情况表</vt:lpstr>
      <vt:lpstr>2-3盘龙区政府性基金预算收入情况表</vt:lpstr>
      <vt:lpstr>2-4盘龙区区本级政府性基金预算支出情况表（公开到项级）</vt:lpstr>
      <vt:lpstr>2-5盘龙区区本级政府性基金支出表(区对下转移支付)</vt:lpstr>
      <vt:lpstr>3-1盘龙区国有资本经营收入预算情况表</vt:lpstr>
      <vt:lpstr>3-2盘龙区国有资本经营支出预算情况表</vt:lpstr>
      <vt:lpstr>3-3盘龙区区本级国有资本经营收入预算情况表</vt:lpstr>
      <vt:lpstr>3-4盘龙区区本级国有资本经营支出预算情况表（公开到项级）</vt:lpstr>
      <vt:lpstr>3-5 盘龙区区本级国有资本经营预算转移支付表 （分地区）</vt:lpstr>
      <vt:lpstr>3-6 盘龙区区本级国有资本经营预算转移支付表（分项目）</vt:lpstr>
      <vt:lpstr>4-1盘龙区社会保险基金收入预算情况表</vt:lpstr>
      <vt:lpstr>4-2盘龙区社会保险基金支出预算情况表</vt:lpstr>
      <vt:lpstr>4-3盘龙区区本级社会保险基金收入预算情况表</vt:lpstr>
      <vt:lpstr>4-4盘龙区区本级社会保险基金支出预算情况表</vt:lpstr>
      <vt:lpstr>5-1   2023年地方政府债务限额及余额预算情况表</vt:lpstr>
      <vt:lpstr>5-2  2023年地方政府一般债务余额情况表</vt:lpstr>
      <vt:lpstr>5-3  本级2023年地方政府一般债务余额情况表</vt:lpstr>
      <vt:lpstr>5-4 2023年地方政府专项债务余额情况表</vt:lpstr>
      <vt:lpstr>5-5 本级2023年地方政府专项债务余额情况表（本级）</vt:lpstr>
      <vt:lpstr>5-6 地方政府债券发行及还本付息情况表</vt:lpstr>
      <vt:lpstr>5-7 2024年云南省省本级政府专项债务限额和余额情况表</vt:lpstr>
      <vt:lpstr>5-8 2022年年初新增地方政府债券资金安排表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听潮</cp:lastModifiedBy>
  <dcterms:created xsi:type="dcterms:W3CDTF">2006-09-16T00:00:00Z</dcterms:created>
  <cp:lastPrinted>2020-05-07T10:46:00Z</cp:lastPrinted>
  <dcterms:modified xsi:type="dcterms:W3CDTF">2024-12-17T03:19:20Z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5706549E14014972961F1351664749EF</vt:lpwstr>
  </property>
</Properties>
</file>