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380" windowHeight="5050" tabRatio="903"/>
  </bookViews>
  <sheets>
    <sheet name="目录" sheetId="34" r:id="rId1"/>
    <sheet name="1-1一般公共预算收入表 " sheetId="1" r:id="rId2"/>
    <sheet name="1-2一般公共预算支出表" sheetId="2" r:id="rId3"/>
    <sheet name="1-3区本级一般公共预算收入情况表" sheetId="37" r:id="rId4"/>
    <sheet name="1-4一般公共预算支出情况表（公开到项级）" sheetId="4" r:id="rId5"/>
    <sheet name="1-5区本级一般公共预算基本支出情况表（公开到款级）" sheetId="5" r:id="rId6"/>
    <sheet name="1-6区本级一般公共预算支出表（州、市对下转移支付项目）" sheetId="35" r:id="rId7"/>
    <sheet name="1-7分地区税收返还和转移支付预算表" sheetId="7" r:id="rId8"/>
    <sheet name="1-8区本级“三公”经费预算财政拨款情况统计表" sheetId="8" r:id="rId9"/>
    <sheet name="2-1政府性基金收入表 " sheetId="9" r:id="rId10"/>
    <sheet name="2-2政府性基金支出表" sheetId="10" r:id="rId11"/>
    <sheet name="2-3区本级政府性基金预算收入情况表" sheetId="36" r:id="rId12"/>
    <sheet name="2-4区本级政府性基金预算支出情况表（公开到项级）" sheetId="12" r:id="rId13"/>
    <sheet name="2-5区本级政府性基金支出表（州、市对下转移支付）" sheetId="13" r:id="rId14"/>
    <sheet name="3-1国有资本经营预算收入表 " sheetId="14" r:id="rId15"/>
    <sheet name="3-2国有资本经营预算支出表 " sheetId="15" r:id="rId16"/>
    <sheet name="3-3区本级国有资本经营收入预算情况表" sheetId="16" r:id="rId17"/>
    <sheet name="3-4区本级国有资本经营支出预算情况表（公开到项级）" sheetId="17" r:id="rId18"/>
    <sheet name="3-5 区本级国有资本经营预算转移支付表（分地区） " sheetId="18" r:id="rId19"/>
    <sheet name="3-6区本级 国有资本经营预算转移支付表（分项目）" sheetId="19" r:id="rId20"/>
    <sheet name="4-1社会保险基金收入预算情况表" sheetId="20" r:id="rId21"/>
    <sheet name="4-2社会保险基金支出预算情况表" sheetId="21" r:id="rId22"/>
    <sheet name="4-3本级社会保险基金收入预算情况表" sheetId="22" r:id="rId23"/>
    <sheet name="4-4本级社会保险基金支出预算情况表" sheetId="23" r:id="rId24"/>
    <sheet name="5-1  2020年地方政府债务限额及余额预算情况表" sheetId="24" r:id="rId25"/>
    <sheet name="5-2  2020年地方政府一般债务余额情况表" sheetId="25" r:id="rId26"/>
    <sheet name="5-3  本级2020年地方政府一般债务余额情况表" sheetId="26" r:id="rId27"/>
    <sheet name="5-4 2020年地方政府专项债务余额情况表" sheetId="27" r:id="rId28"/>
    <sheet name="5-5 本级2020年地方政府专项债务余额情况表（本级）" sheetId="28" r:id="rId29"/>
    <sheet name="5-6 地方政府债券发行及还本付息情况表" sheetId="29" r:id="rId30"/>
    <sheet name="5-7 2021年本级政府专项债务限额和余额情况表" sheetId="30" r:id="rId31"/>
    <sheet name="5-8 2020年年初新增地方政府债券资金安排表" sheetId="31" r:id="rId32"/>
    <sheet name="6-1重大政策和重点项目绩效目标表" sheetId="32" r:id="rId33"/>
    <sheet name="6-2重点工作情况解释说明汇总表" sheetId="33" r:id="rId34"/>
  </sheets>
  <externalReferences>
    <externalReference r:id="rId36"/>
    <externalReference r:id="rId37"/>
  </externalReferences>
  <definedNames>
    <definedName name="_xlnm._FilterDatabase" localSheetId="1" hidden="1">'1-1一般公共预算收入表 '!$A$4:$E$40</definedName>
    <definedName name="_xlnm._FilterDatabase" localSheetId="2" hidden="1">'1-2一般公共预算支出表'!$A$3:$F$37</definedName>
    <definedName name="_xlnm._FilterDatabase" localSheetId="4" hidden="1">'1-4一般公共预算支出情况表（公开到项级）'!$A$3:$F$1259</definedName>
    <definedName name="_xlnm._FilterDatabase" localSheetId="5" hidden="1">'1-5区本级一般公共预算基本支出情况表（公开到款级）'!$A$3:$B$31</definedName>
    <definedName name="_xlnm._FilterDatabase" localSheetId="9" hidden="1">'2-1政府性基金收入表 '!$A$3:$D$37</definedName>
    <definedName name="_xlnm._FilterDatabase" localSheetId="10" hidden="1">'2-2政府性基金支出表'!$B$3:$E$51</definedName>
    <definedName name="_xlnm._FilterDatabase" localSheetId="12" hidden="1">'2-4区本级政府性基金预算支出情况表（公开到项级）'!$B$3:$E$63</definedName>
    <definedName name="_xlnm._FilterDatabase" localSheetId="13" hidden="1">'2-5区本级政府性基金支出表（州、市对下转移支付）'!$A$3:$D$16</definedName>
    <definedName name="_xlnm._FilterDatabase" localSheetId="14" hidden="1">'3-1国有资本经营预算收入表 '!$A$3:$D$39</definedName>
    <definedName name="_xlnm._FilterDatabase" localSheetId="15" hidden="1">'3-2国有资本经营预算支出表 '!$A$3:$D$25</definedName>
    <definedName name="_xlnm._FilterDatabase" localSheetId="16" hidden="1">'3-3区本级国有资本经营收入预算情况表'!$A$3:$D$26</definedName>
    <definedName name="_xlnm._FilterDatabase" localSheetId="17" hidden="1">'3-4区本级国有资本经营支出预算情况表（公开到项级）'!$A$3:$D$16</definedName>
    <definedName name="_xlnm._FilterDatabase" localSheetId="20" hidden="1">'4-1社会保险基金收入预算情况表'!$A$3:$D$42</definedName>
    <definedName name="_xlnm._FilterDatabase" localSheetId="21" hidden="1">'4-2社会保险基金支出预算情况表'!$A$3:$D$25</definedName>
    <definedName name="_xlnm._FilterDatabase" localSheetId="22" hidden="1">'4-3本级社会保险基金收入预算情况表'!$A$3:$D$35</definedName>
    <definedName name="_xlnm._FilterDatabase" localSheetId="23" hidden="1">'4-4本级社会保险基金支出预算情况表'!$A$3:$D$21</definedName>
    <definedName name="_lst_r_地方财政预算表2015年全省汇总_10_科目编码名称" localSheetId="20">[1]_ESList!$A$1:$A$27</definedName>
    <definedName name="_lst_r_地方财政预算表2015年全省汇总_10_科目编码名称" localSheetId="21">[1]_ESList!$A$1:$A$27</definedName>
    <definedName name="_lst_r_地方财政预算表2015年全省汇总_10_科目编码名称" localSheetId="22">[1]_ESList!$A$1:$A$27</definedName>
    <definedName name="_lst_r_地方财政预算表2015年全省汇总_10_科目编码名称" localSheetId="23">[1]_ESList!$A$1:$A$27</definedName>
    <definedName name="_lst_r_地方财政预算表2015年全省汇总_10_科目编码名称">[2]_ESList!$A$1:$A$27</definedName>
    <definedName name="_xlnm.Print_Area" localSheetId="2">'1-2一般公共预算支出表'!$A$1:$D$37</definedName>
    <definedName name="_xlnm.Print_Area" localSheetId="4">'1-4一般公共预算支出情况表（公开到项级）'!$B$1:$F$2</definedName>
    <definedName name="_xlnm.Print_Area" localSheetId="5">'1-5区本级一般公共预算基本支出情况表（公开到款级）'!$A$1:$B$31</definedName>
    <definedName name="_xlnm.Print_Area" localSheetId="7">'1-7分地区税收返还和转移支付预算表'!$A$1:$D$22</definedName>
    <definedName name="_xlnm.Print_Area" localSheetId="9">'2-1政府性基金收入表 '!$A$1:$D$32</definedName>
    <definedName name="_xlnm.Print_Area" localSheetId="10">'2-2政府性基金支出表'!$B$1:$E$46</definedName>
    <definedName name="_xlnm.Print_Area" localSheetId="12">'2-4区本级政府性基金预算支出情况表（公开到项级）'!$B$1:$E$57</definedName>
    <definedName name="_xlnm.Print_Area" localSheetId="13">'2-5区本级政府性基金支出表（州、市对下转移支付）'!$A$1:$D$16</definedName>
    <definedName name="_xlnm.Print_Area" localSheetId="14">'3-1国有资本经营预算收入表 '!$A$1:$D$39</definedName>
    <definedName name="_xlnm.Print_Area" localSheetId="15">'3-2国有资本经营预算支出表 '!$A$1:$D$25</definedName>
    <definedName name="_xlnm.Print_Area" localSheetId="16">'3-3区本级国有资本经营收入预算情况表'!$A$1:$D$26</definedName>
    <definedName name="_xlnm.Print_Area" localSheetId="17">'3-4区本级国有资本经营支出预算情况表（公开到项级）'!$A$1:$D$16</definedName>
    <definedName name="_xlnm.Print_Area" localSheetId="20">'4-1社会保险基金收入预算情况表'!$A$1:$D$42</definedName>
    <definedName name="_xlnm.Print_Area" localSheetId="21">'4-2社会保险基金支出预算情况表'!$A$1:$D$25</definedName>
    <definedName name="_xlnm.Print_Area" localSheetId="22">'4-3本级社会保险基金收入预算情况表'!$A$1:$D$35</definedName>
    <definedName name="_xlnm.Print_Area" localSheetId="23">'4-4本级社会保险基金支出预算情况表'!$A$1:$D$21</definedName>
    <definedName name="_xlnm.Print_Area" localSheetId="32">'6-1重大政策和重点项目绩效目标表'!#REF!</definedName>
    <definedName name="_xlnm.Print_Titles" localSheetId="1">'1-1一般公共预算收入表 '!$2:$4</definedName>
    <definedName name="_xlnm.Print_Titles" localSheetId="2">'1-2一般公共预算支出表'!$1:$3</definedName>
    <definedName name="_xlnm.Print_Titles" localSheetId="4">'1-4一般公共预算支出情况表（公开到项级）'!$1:$2</definedName>
    <definedName name="_xlnm.Print_Titles" localSheetId="5">'1-5区本级一般公共预算基本支出情况表（公开到款级）'!$1:$3</definedName>
    <definedName name="_xlnm.Print_Titles" localSheetId="7">'1-7分地区税收返还和转移支付预算表'!$1:$3</definedName>
    <definedName name="_xlnm.Print_Titles" localSheetId="9">'2-1政府性基金收入表 '!$1:$3</definedName>
    <definedName name="_xlnm.Print_Titles" localSheetId="10">'2-2政府性基金支出表'!$1:$3</definedName>
    <definedName name="_xlnm.Print_Titles" localSheetId="12">'2-4区本级政府性基金预算支出情况表（公开到项级）'!$1:$3</definedName>
    <definedName name="_xlnm.Print_Titles" localSheetId="13">'2-5区本级政府性基金支出表（州、市对下转移支付）'!$1:$3</definedName>
    <definedName name="_xlnm.Print_Titles" localSheetId="14">'3-1国有资本经营预算收入表 '!$1:$3</definedName>
    <definedName name="_xlnm.Print_Titles" localSheetId="15">'3-2国有资本经营预算支出表 '!$1:$3</definedName>
    <definedName name="_xlnm.Print_Titles" localSheetId="16">'3-3区本级国有资本经营收入预算情况表'!$1:$3</definedName>
    <definedName name="_xlnm.Print_Titles" localSheetId="20">'4-1社会保险基金收入预算情况表'!$1:$3</definedName>
    <definedName name="_xlnm.Print_Titles" localSheetId="22">'4-3本级社会保险基金收入预算情况表'!$1:$3</definedName>
    <definedName name="专项收入年初预算数" localSheetId="2">#REF!</definedName>
    <definedName name="专项收入年初预算数" localSheetId="8">#REF!</definedName>
    <definedName name="专项收入年初预算数" localSheetId="13">#REF!</definedName>
    <definedName name="专项收入年初预算数" localSheetId="20">#REF!</definedName>
    <definedName name="专项收入年初预算数" localSheetId="21">#REF!</definedName>
    <definedName name="专项收入年初预算数" localSheetId="22">#REF!</definedName>
    <definedName name="专项收入年初预算数" localSheetId="23">#REF!</definedName>
    <definedName name="专项收入年初预算数" localSheetId="24">#REF!</definedName>
    <definedName name="专项收入年初预算数" localSheetId="25">#REF!</definedName>
    <definedName name="专项收入年初预算数" localSheetId="26">#REF!</definedName>
    <definedName name="专项收入年初预算数" localSheetId="27">#REF!</definedName>
    <definedName name="专项收入年初预算数" localSheetId="28">#REF!</definedName>
    <definedName name="专项收入年初预算数" localSheetId="29">#REF!</definedName>
    <definedName name="专项收入年初预算数" localSheetId="30">#REF!</definedName>
    <definedName name="专项收入年初预算数" localSheetId="31">#REF!</definedName>
    <definedName name="专项收入年初预算数" localSheetId="32">#REF!</definedName>
    <definedName name="专项收入年初预算数" localSheetId="33">#REF!</definedName>
    <definedName name="专项收入年初预算数">#REF!</definedName>
    <definedName name="专项收入全年预计数" localSheetId="2">#REF!</definedName>
    <definedName name="专项收入全年预计数" localSheetId="8">#REF!</definedName>
    <definedName name="专项收入全年预计数" localSheetId="13">#REF!</definedName>
    <definedName name="专项收入全年预计数" localSheetId="20">#REF!</definedName>
    <definedName name="专项收入全年预计数" localSheetId="21">#REF!</definedName>
    <definedName name="专项收入全年预计数" localSheetId="22">#REF!</definedName>
    <definedName name="专项收入全年预计数" localSheetId="23">#REF!</definedName>
    <definedName name="专项收入全年预计数" localSheetId="24">#REF!</definedName>
    <definedName name="专项收入全年预计数" localSheetId="25">#REF!</definedName>
    <definedName name="专项收入全年预计数" localSheetId="26">#REF!</definedName>
    <definedName name="专项收入全年预计数" localSheetId="27">#REF!</definedName>
    <definedName name="专项收入全年预计数" localSheetId="28">#REF!</definedName>
    <definedName name="专项收入全年预计数" localSheetId="29">#REF!</definedName>
    <definedName name="专项收入全年预计数" localSheetId="30">#REF!</definedName>
    <definedName name="专项收入全年预计数" localSheetId="31">#REF!</definedName>
    <definedName name="专项收入全年预计数" localSheetId="32">#REF!</definedName>
    <definedName name="专项收入全年预计数" localSheetId="33">#REF!</definedName>
    <definedName name="专项收入全年预计数">#REF!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<sst xmlns="http://schemas.openxmlformats.org/spreadsheetml/2006/main" count="5843" uniqueCount="2918">
  <si>
    <t>2021年昆明市盘龙区政府预算信息公开目录</t>
  </si>
  <si>
    <t>序号</t>
  </si>
  <si>
    <t>名称</t>
  </si>
  <si>
    <t>备注</t>
  </si>
  <si>
    <t>一</t>
  </si>
  <si>
    <t>昆明市盘龙区2020年地方财政预算执行情况和2021年地方财政预算草案的报告</t>
  </si>
  <si>
    <t>二</t>
  </si>
  <si>
    <t>昆明市盘龙区2020年地方财政预算执行情况和2021年地方财政预算</t>
  </si>
  <si>
    <t>（一）</t>
  </si>
  <si>
    <r>
      <rPr>
        <sz val="11"/>
        <color indexed="8"/>
        <rFont val="宋体"/>
        <charset val="134"/>
      </rPr>
      <t xml:space="preserve">1-1  </t>
    </r>
    <r>
      <rPr>
        <sz val="11"/>
        <color indexed="8"/>
        <rFont val="宋体"/>
        <charset val="134"/>
      </rPr>
      <t>2021</t>
    </r>
    <r>
      <rPr>
        <sz val="11"/>
        <color indexed="8"/>
        <rFont val="宋体"/>
        <charset val="134"/>
      </rPr>
      <t>年盘龙区一般公共预算收入情况表</t>
    </r>
  </si>
  <si>
    <r>
      <rPr>
        <sz val="11"/>
        <color indexed="8"/>
        <rFont val="宋体"/>
        <charset val="134"/>
      </rPr>
      <t xml:space="preserve">1-2  </t>
    </r>
    <r>
      <rPr>
        <sz val="11"/>
        <color indexed="8"/>
        <rFont val="宋体"/>
        <charset val="134"/>
      </rPr>
      <t>2021</t>
    </r>
    <r>
      <rPr>
        <sz val="11"/>
        <color indexed="8"/>
        <rFont val="宋体"/>
        <charset val="134"/>
      </rPr>
      <t>年盘龙区一般公共预算支出情况表</t>
    </r>
  </si>
  <si>
    <r>
      <rPr>
        <sz val="11"/>
        <color indexed="8"/>
        <rFont val="宋体"/>
        <charset val="134"/>
      </rPr>
      <t>1-3  2021</t>
    </r>
    <r>
      <rPr>
        <sz val="11"/>
        <color indexed="8"/>
        <rFont val="宋体"/>
        <charset val="134"/>
      </rPr>
      <t>年盘龙区本级一般公共预算收入情况表</t>
    </r>
  </si>
  <si>
    <t>1-4  2021年盘龙区一般公共预算支出情况表（公开到项级）</t>
  </si>
  <si>
    <t>1-5  2021年盘龙区本级一般公共预算基本支出情况表（公开到款级）</t>
  </si>
  <si>
    <t>1-6  2021年盘龙区本级一般公共预算支出表（州、市对下转移支付项目）</t>
  </si>
  <si>
    <t>1-7  2021年盘龙区分地区税收返还和转移支付预算表</t>
  </si>
  <si>
    <t>1-8  2021年盘龙区本级“三公”经费预算财政拨款情况统计表</t>
  </si>
  <si>
    <t>（二）</t>
  </si>
  <si>
    <t xml:space="preserve">2-1  2021年盘龙区政府性基金收入情况表 </t>
  </si>
  <si>
    <t>2-2  2021年盘龙区政府性基金支出情况表</t>
  </si>
  <si>
    <t>2-3  2021年盘龙区本级政府性基金预算收入情况表</t>
  </si>
  <si>
    <t>2-4  2021年盘龙区本级政府性基金预算支出情况表</t>
  </si>
  <si>
    <t>2-5  2021年盘龙区本级政府性基金支出表（州、市对下转移支付）</t>
  </si>
  <si>
    <t>（三）</t>
  </si>
  <si>
    <t xml:space="preserve">3-1  2021年盘龙区国有资本经营收入预算情况表 </t>
  </si>
  <si>
    <t>3-2  2021年盘龙区国有资本经营支出预算情况表</t>
  </si>
  <si>
    <t>3-3  2021年盘龙区本级国有资本经营收入预算情况表</t>
  </si>
  <si>
    <t>3-4  2021年盘龙区本级国有资本经营支出预算情况表</t>
  </si>
  <si>
    <t>3-5 2021年盘龙区本级国有资本经营预算转移支付表（分地区）</t>
  </si>
  <si>
    <t>3-6 2021年盘龙区本级国有资本经营预算转移支付表（分项目）</t>
  </si>
  <si>
    <t>（四）</t>
  </si>
  <si>
    <t>4-1  2021年盘龙区社会保险基金收入预算情况表</t>
  </si>
  <si>
    <t>4-2  2021年盘龙区社会保险基金支出预算情况表</t>
  </si>
  <si>
    <t>4-3  2021年盘龙区本级社会保险基金收入预算情况表</t>
  </si>
  <si>
    <t>4-4  2021年盘龙区本级社会保险基金支出预算情况表</t>
  </si>
  <si>
    <t>（五）</t>
  </si>
  <si>
    <t>5-1 盘龙区2020年地方政府债务限额及余额预算情况表</t>
  </si>
  <si>
    <t>5-2  盘龙区2020年地方政府一般债务余额情况表</t>
  </si>
  <si>
    <t>5-3  盘龙区本级2020年地方政府一般债务余额情况表</t>
  </si>
  <si>
    <t>5-4  盘龙区2020年地方政府专项债务余额情况表</t>
  </si>
  <si>
    <t>5-5盘龙区本级2020年地方政府专项债务余额情况表</t>
  </si>
  <si>
    <t>5-6  盘龙区地方政府债券发行及还本付息情况表</t>
  </si>
  <si>
    <t>5-7  盘龙区2021年地方政府债务限额提前下达情况表</t>
  </si>
  <si>
    <r>
      <rPr>
        <sz val="11"/>
        <color indexed="8"/>
        <rFont val="宋体"/>
        <charset val="134"/>
      </rPr>
      <t>5-8  盘龙区202</t>
    </r>
    <r>
      <rPr>
        <sz val="11"/>
        <color indexed="8"/>
        <rFont val="宋体"/>
        <charset val="134"/>
      </rPr>
      <t>0</t>
    </r>
    <r>
      <rPr>
        <sz val="11"/>
        <color indexed="8"/>
        <rFont val="宋体"/>
        <charset val="134"/>
      </rPr>
      <t>年年初新增地方政府债券资金安排表</t>
    </r>
  </si>
  <si>
    <t>（六）</t>
  </si>
  <si>
    <t>6-1  2021年盘龙区重大政策和重点项目绩效目标表</t>
  </si>
  <si>
    <t>6-2  重点工作情况解释说明汇总表</t>
  </si>
  <si>
    <r>
      <rPr>
        <sz val="20"/>
        <rFont val="方正小标宋简体"/>
        <charset val="134"/>
      </rPr>
      <t>1-1  202</t>
    </r>
    <r>
      <rPr>
        <sz val="20"/>
        <rFont val="方正小标宋简体"/>
        <charset val="134"/>
      </rPr>
      <t>1</t>
    </r>
    <r>
      <rPr>
        <sz val="20"/>
        <rFont val="方正小标宋简体"/>
        <charset val="134"/>
      </rPr>
      <t xml:space="preserve">年盘龙区一般公共预算收入情况表 </t>
    </r>
  </si>
  <si>
    <t>单位：万元</t>
  </si>
  <si>
    <t>项目</t>
  </si>
  <si>
    <r>
      <rPr>
        <b/>
        <sz val="14"/>
        <rFont val="宋体"/>
        <charset val="134"/>
      </rPr>
      <t>20</t>
    </r>
    <r>
      <rPr>
        <b/>
        <sz val="14"/>
        <rFont val="宋体"/>
        <charset val="134"/>
      </rPr>
      <t>20</t>
    </r>
    <r>
      <rPr>
        <b/>
        <sz val="14"/>
        <rFont val="宋体"/>
        <charset val="134"/>
      </rPr>
      <t>年执行数</t>
    </r>
  </si>
  <si>
    <r>
      <rPr>
        <b/>
        <sz val="14"/>
        <rFont val="宋体"/>
        <charset val="134"/>
      </rPr>
      <t>202</t>
    </r>
    <r>
      <rPr>
        <b/>
        <sz val="14"/>
        <rFont val="宋体"/>
        <charset val="134"/>
      </rPr>
      <t>1</t>
    </r>
    <r>
      <rPr>
        <b/>
        <sz val="14"/>
        <rFont val="宋体"/>
        <charset val="134"/>
      </rPr>
      <t>年预算数</t>
    </r>
  </si>
  <si>
    <t>预算数比上年执行数增长%</t>
  </si>
  <si>
    <t>一、税收收入</t>
  </si>
  <si>
    <t xml:space="preserve">   增值税</t>
  </si>
  <si>
    <t xml:space="preserve">   企业所得税</t>
  </si>
  <si>
    <t xml:space="preserve">   个人所得税</t>
  </si>
  <si>
    <t xml:space="preserve">   资源税</t>
  </si>
  <si>
    <t xml:space="preserve">   城市维护建设税</t>
  </si>
  <si>
    <t xml:space="preserve">   房产税</t>
  </si>
  <si>
    <t xml:space="preserve">   印花税</t>
  </si>
  <si>
    <t xml:space="preserve">   城镇土地使用税</t>
  </si>
  <si>
    <t xml:space="preserve">   土地增值税</t>
  </si>
  <si>
    <t xml:space="preserve">   车船税</t>
  </si>
  <si>
    <t xml:space="preserve">   耕地占用税</t>
  </si>
  <si>
    <t xml:space="preserve">   契税</t>
  </si>
  <si>
    <t xml:space="preserve">   烟叶税</t>
  </si>
  <si>
    <t xml:space="preserve">   环境保护税</t>
  </si>
  <si>
    <t xml:space="preserve">   其他税收收入</t>
  </si>
  <si>
    <t>二、非税收入</t>
  </si>
  <si>
    <t xml:space="preserve">   专项收入</t>
  </si>
  <si>
    <t xml:space="preserve">   行政事业性收费收入</t>
  </si>
  <si>
    <t xml:space="preserve">   罚没收入</t>
  </si>
  <si>
    <t xml:space="preserve">   国有资本经营收入</t>
  </si>
  <si>
    <t xml:space="preserve">   国有资源（资产）有偿使用收入</t>
  </si>
  <si>
    <t xml:space="preserve">   捐赠收入</t>
  </si>
  <si>
    <t xml:space="preserve">   政府住房基金收入</t>
  </si>
  <si>
    <t xml:space="preserve">   其他收入</t>
  </si>
  <si>
    <t>一般公共预算收入</t>
  </si>
  <si>
    <t>地方政府一般债务收入</t>
  </si>
  <si>
    <t>转移性收入</t>
  </si>
  <si>
    <t xml:space="preserve">   返还性收入</t>
  </si>
  <si>
    <t xml:space="preserve">   转移支付收入</t>
  </si>
  <si>
    <t xml:space="preserve">   上年结余收入</t>
  </si>
  <si>
    <t xml:space="preserve">   调入资金</t>
  </si>
  <si>
    <t xml:space="preserve">   接受其他地区援助收入</t>
  </si>
  <si>
    <t xml:space="preserve">   动用预算稳定调节基金</t>
  </si>
  <si>
    <t>各项收入合计</t>
  </si>
  <si>
    <r>
      <rPr>
        <sz val="20"/>
        <rFont val="方正小标宋简体"/>
        <charset val="134"/>
      </rPr>
      <t>1-2  202</t>
    </r>
    <r>
      <rPr>
        <sz val="20"/>
        <rFont val="方正小标宋简体"/>
        <charset val="134"/>
      </rPr>
      <t>1</t>
    </r>
    <r>
      <rPr>
        <sz val="20"/>
        <rFont val="方正小标宋简体"/>
        <charset val="134"/>
      </rPr>
      <t>年盘龙区一般公共预算支出情况表</t>
    </r>
  </si>
  <si>
    <t>一、一般公共服务</t>
  </si>
  <si>
    <t>二、外交支出</t>
  </si>
  <si>
    <t>三、国防支出</t>
  </si>
  <si>
    <t>四、公共安全支出</t>
  </si>
  <si>
    <t>五、教育支出</t>
  </si>
  <si>
    <t>六、科学技术支出</t>
  </si>
  <si>
    <t>七、文化旅游体育与传媒支出</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</si>
  <si>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</si>
  <si>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</si>
  <si>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</si>
  <si>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</si>
  <si>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</si>
  <si>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</si>
  <si>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</si>
  <si>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</si>
  <si>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</si>
  <si>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</si>
  <si>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</si>
  <si>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</si>
  <si>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</si>
  <si>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二十一、灾害防治及应急管理支出</t>
  </si>
  <si>
    <t>二十二、预备费</t>
  </si>
  <si>
    <t>二十三、债务付息支出</t>
  </si>
  <si>
    <t>二十四、债务发行费用支出</t>
  </si>
  <si>
    <t>二十五、其他支出</t>
  </si>
  <si>
    <t>一般公共预算支出</t>
  </si>
  <si>
    <t>转移性支出</t>
  </si>
  <si>
    <t xml:space="preserve">    上解支出</t>
  </si>
  <si>
    <t xml:space="preserve">    安排预算稳定调节基金</t>
  </si>
  <si>
    <t xml:space="preserve">    补充预算周转金</t>
  </si>
  <si>
    <t>地方政府一般债务还本支出</t>
  </si>
  <si>
    <t>年终结转</t>
  </si>
  <si>
    <t>各项支出合计</t>
  </si>
  <si>
    <r>
      <rPr>
        <sz val="20"/>
        <rFont val="方正小标宋简体"/>
        <charset val="134"/>
      </rPr>
      <t>1-3  202</t>
    </r>
    <r>
      <rPr>
        <sz val="20"/>
        <rFont val="方正小标宋简体"/>
        <charset val="134"/>
      </rPr>
      <t>1</t>
    </r>
    <r>
      <rPr>
        <sz val="20"/>
        <rFont val="方正小标宋简体"/>
        <charset val="134"/>
      </rPr>
      <t>年盘龙区本级一般公共预算收入情况表</t>
    </r>
  </si>
  <si>
    <r>
      <rPr>
        <b/>
        <sz val="14"/>
        <rFont val="宋体"/>
        <charset val="134"/>
      </rPr>
      <t>20</t>
    </r>
    <r>
      <rPr>
        <b/>
        <sz val="14"/>
        <rFont val="宋体"/>
        <charset val="134"/>
      </rPr>
      <t>20</t>
    </r>
    <r>
      <rPr>
        <b/>
        <sz val="14"/>
        <rFont val="宋体"/>
        <charset val="134"/>
      </rPr>
      <t>年预算数</t>
    </r>
  </si>
  <si>
    <t>比上年预算数增长%</t>
  </si>
  <si>
    <t xml:space="preserve">   上解收入</t>
  </si>
  <si>
    <t>2020年预算数</t>
  </si>
  <si>
    <t>2021年预算数</t>
  </si>
  <si>
    <t xml:space="preserve">   人大事务</t>
  </si>
  <si>
    <t xml:space="preserve">     行政运行</t>
  </si>
  <si>
    <t xml:space="preserve">     一般行政管理事务</t>
  </si>
  <si>
    <t xml:space="preserve">     机关服务</t>
  </si>
  <si>
    <t xml:space="preserve">     人大会议</t>
  </si>
  <si>
    <t xml:space="preserve">     人大立法</t>
  </si>
  <si>
    <t xml:space="preserve">     人大监督</t>
  </si>
  <si>
    <t xml:space="preserve">     人大代表履职能力提升</t>
  </si>
  <si>
    <t xml:space="preserve">     代表工作</t>
  </si>
  <si>
    <t xml:space="preserve">     人大信访工作</t>
  </si>
  <si>
    <t xml:space="preserve">     事业运行</t>
  </si>
  <si>
    <t xml:space="preserve">     其他人大事务支出</t>
  </si>
  <si>
    <t xml:space="preserve">   政协事务</t>
  </si>
  <si>
    <t xml:space="preserve">     政协会议</t>
  </si>
  <si>
    <t xml:space="preserve">     委员视察</t>
  </si>
  <si>
    <t xml:space="preserve">     参政议政</t>
  </si>
  <si>
    <t xml:space="preserve">     其他政协事务支出</t>
  </si>
  <si>
    <t>政府办公厅(室)及相关机构事务</t>
  </si>
  <si>
    <t xml:space="preserve">     专项服务</t>
  </si>
  <si>
    <t xml:space="preserve">     专项业务活动</t>
  </si>
  <si>
    <t xml:space="preserve">     政务公开审批</t>
  </si>
  <si>
    <t xml:space="preserve">     信访事务</t>
  </si>
  <si>
    <t xml:space="preserve">     参事事务</t>
  </si>
  <si>
    <t xml:space="preserve">     其他政府办公厅（室）及相关机构事务支出</t>
  </si>
  <si>
    <t xml:space="preserve">   发展与改革事务</t>
  </si>
  <si>
    <t xml:space="preserve">     战略规划与实施</t>
  </si>
  <si>
    <t xml:space="preserve">     日常经济运行调节</t>
  </si>
  <si>
    <t xml:space="preserve">     社会事业发展规划</t>
  </si>
  <si>
    <t xml:space="preserve">     经济体制改革研究</t>
  </si>
  <si>
    <t xml:space="preserve">     物价管理</t>
  </si>
  <si>
    <t xml:space="preserve">     其他发展与改革事务支出</t>
  </si>
  <si>
    <t xml:space="preserve">   统计信息事务</t>
  </si>
  <si>
    <t xml:space="preserve">     信息事务</t>
  </si>
  <si>
    <t xml:space="preserve">     专项统计业务</t>
  </si>
  <si>
    <t xml:space="preserve">     统计管理</t>
  </si>
  <si>
    <t xml:space="preserve">     专项普查活动</t>
  </si>
  <si>
    <t xml:space="preserve">     统计抽样调查</t>
  </si>
  <si>
    <t xml:space="preserve">     其他统计信息事务支出</t>
  </si>
  <si>
    <t xml:space="preserve">   财政事务</t>
  </si>
  <si>
    <t xml:space="preserve">     预算改革业务</t>
  </si>
  <si>
    <t xml:space="preserve">     财政国库业务</t>
  </si>
  <si>
    <t xml:space="preserve">     财政监察</t>
  </si>
  <si>
    <t xml:space="preserve">     信息化建设</t>
  </si>
  <si>
    <t xml:space="preserve">     财政委托业务支出</t>
  </si>
  <si>
    <t xml:space="preserve">     其他财政事务支出</t>
  </si>
  <si>
    <t xml:space="preserve">   税收事务</t>
  </si>
  <si>
    <t xml:space="preserve">     税务办案</t>
  </si>
  <si>
    <t xml:space="preserve">     发票管理及税务登记</t>
  </si>
  <si>
    <t xml:space="preserve">     代扣代收代征税款手续费</t>
  </si>
  <si>
    <t xml:space="preserve">     税务宣传</t>
  </si>
  <si>
    <t xml:space="preserve">     协税护税</t>
  </si>
  <si>
    <t xml:space="preserve">     其他税收事务支出</t>
  </si>
  <si>
    <t xml:space="preserve">   审计事务</t>
  </si>
  <si>
    <t xml:space="preserve">     审计业务</t>
  </si>
  <si>
    <t xml:space="preserve">     审计管理</t>
  </si>
  <si>
    <t xml:space="preserve">     其他审计事务支出</t>
  </si>
  <si>
    <t xml:space="preserve">   海关事务</t>
  </si>
  <si>
    <t xml:space="preserve">     缉私办案</t>
  </si>
  <si>
    <t xml:space="preserve">     口岸管理</t>
  </si>
  <si>
    <t xml:space="preserve">     海关关务</t>
  </si>
  <si>
    <t xml:space="preserve">     关税征管</t>
  </si>
  <si>
    <t xml:space="preserve">     海关监管</t>
  </si>
  <si>
    <t xml:space="preserve">     检验检疫</t>
  </si>
  <si>
    <t xml:space="preserve">     其他海关事务支出</t>
  </si>
  <si>
    <t xml:space="preserve">   人力资源事务</t>
  </si>
  <si>
    <t xml:space="preserve">     政府特殊津贴</t>
  </si>
  <si>
    <t xml:space="preserve">     资助留学回国人员</t>
  </si>
  <si>
    <t xml:space="preserve">     博士后日常经费</t>
  </si>
  <si>
    <t xml:space="preserve">     引进人才费用</t>
  </si>
  <si>
    <t xml:space="preserve">     其他人力资源事务支出</t>
  </si>
  <si>
    <t xml:space="preserve">   纪检监察事务</t>
  </si>
  <si>
    <t xml:space="preserve">     大案要案查处</t>
  </si>
  <si>
    <t xml:space="preserve">     派驻派出机构</t>
  </si>
  <si>
    <t xml:space="preserve">     巡视工作</t>
  </si>
  <si>
    <t xml:space="preserve">     其他纪检监察事务支出</t>
  </si>
  <si>
    <t xml:space="preserve">   商贸事务</t>
  </si>
  <si>
    <t xml:space="preserve">     对外贸易管理</t>
  </si>
  <si>
    <t xml:space="preserve">     国际经济合作</t>
  </si>
  <si>
    <t xml:space="preserve">     外资管理</t>
  </si>
  <si>
    <t xml:space="preserve">     国内贸易管理</t>
  </si>
  <si>
    <t xml:space="preserve">     招商引资</t>
  </si>
  <si>
    <t xml:space="preserve">     其他商贸事务支出</t>
  </si>
  <si>
    <t xml:space="preserve">   知识产权事务</t>
  </si>
  <si>
    <t xml:space="preserve">     专利审批</t>
  </si>
  <si>
    <t xml:space="preserve">     国家知识产权战略</t>
  </si>
  <si>
    <t xml:space="preserve">     专利试点和产业化推进</t>
  </si>
  <si>
    <t xml:space="preserve">     国际组织专项活动</t>
  </si>
  <si>
    <t xml:space="preserve">     知识产权宏观管理</t>
  </si>
  <si>
    <t xml:space="preserve">     商标管理</t>
  </si>
  <si>
    <t xml:space="preserve">     原产地地理标志管理</t>
  </si>
  <si>
    <t xml:space="preserve">     其他知识产权事务支出</t>
  </si>
  <si>
    <t xml:space="preserve">   民族事务</t>
  </si>
  <si>
    <t xml:space="preserve">     民族工作专项</t>
  </si>
  <si>
    <t xml:space="preserve">     其他民族事务支出</t>
  </si>
  <si>
    <t xml:space="preserve">   港澳台事务</t>
  </si>
  <si>
    <t xml:space="preserve">     港澳事务</t>
  </si>
  <si>
    <t xml:space="preserve">     台湾事务</t>
  </si>
  <si>
    <t xml:space="preserve">     其他港澳台事务支出</t>
  </si>
  <si>
    <t xml:space="preserve">   档案事务</t>
  </si>
  <si>
    <t xml:space="preserve">     档案馆</t>
  </si>
  <si>
    <t xml:space="preserve">     其他档案事务支出</t>
  </si>
  <si>
    <t xml:space="preserve">   民主党派及工商联事务</t>
  </si>
  <si>
    <t xml:space="preserve">     其他民主党派及工商联事务支出</t>
  </si>
  <si>
    <t xml:space="preserve">   群众团体事务</t>
  </si>
  <si>
    <t xml:space="preserve">     工会事务</t>
  </si>
  <si>
    <t xml:space="preserve">     其他群众团体事务支出</t>
  </si>
  <si>
    <t xml:space="preserve"> 党委办公厅（室）及相关机构事务</t>
  </si>
  <si>
    <t xml:space="preserve">     专项业务</t>
  </si>
  <si>
    <t xml:space="preserve">     其他党委办公厅（室）及相关机构事务支出</t>
  </si>
  <si>
    <t xml:space="preserve">   组织事务</t>
  </si>
  <si>
    <t xml:space="preserve">     公务员事务</t>
  </si>
  <si>
    <t xml:space="preserve">     其他组织事务支出</t>
  </si>
  <si>
    <t xml:space="preserve">   宣传事务</t>
  </si>
  <si>
    <t xml:space="preserve">     宣传管理</t>
  </si>
  <si>
    <t xml:space="preserve">     其他宣传事务支出</t>
  </si>
  <si>
    <t xml:space="preserve">   统战事务</t>
  </si>
  <si>
    <t xml:space="preserve">     宗教事务</t>
  </si>
  <si>
    <t xml:space="preserve">     华侨事务</t>
  </si>
  <si>
    <t xml:space="preserve">     其他统战事务支出</t>
  </si>
  <si>
    <t xml:space="preserve">   对外联络事务</t>
  </si>
  <si>
    <t xml:space="preserve">     其他对外联络事务支出</t>
  </si>
  <si>
    <t xml:space="preserve">   其他共产党事务支出</t>
  </si>
  <si>
    <t xml:space="preserve">     其他共产党事务支出</t>
  </si>
  <si>
    <t xml:space="preserve">   网信事务</t>
  </si>
  <si>
    <t xml:space="preserve">     信息安全事务</t>
  </si>
  <si>
    <t xml:space="preserve">     其他网信事务支出</t>
  </si>
  <si>
    <t xml:space="preserve">   市场监督管理事务</t>
  </si>
  <si>
    <t xml:space="preserve">     市场主体管理</t>
  </si>
  <si>
    <t xml:space="preserve">     市场秩序执法</t>
  </si>
  <si>
    <t xml:space="preserve">     质量基础</t>
  </si>
  <si>
    <t xml:space="preserve">     药品事务</t>
  </si>
  <si>
    <t xml:space="preserve">     医疗器械事务</t>
  </si>
  <si>
    <t xml:space="preserve">     化妆品事务</t>
  </si>
  <si>
    <t xml:space="preserve">     质量安全监管</t>
  </si>
  <si>
    <t xml:space="preserve">     食品安全监管</t>
  </si>
  <si>
    <t xml:space="preserve">     其他市场监督管理事务</t>
  </si>
  <si>
    <t xml:space="preserve">   其他一般公共服务支出</t>
  </si>
  <si>
    <t xml:space="preserve">     国家赔偿费用支出</t>
  </si>
  <si>
    <t xml:space="preserve">     其他一般公共服务支出</t>
  </si>
  <si>
    <t xml:space="preserve">   国防动员</t>
  </si>
  <si>
    <t xml:space="preserve">     兵役征集</t>
  </si>
  <si>
    <t xml:space="preserve">     人民防空</t>
  </si>
  <si>
    <t xml:space="preserve">     国防教育</t>
  </si>
  <si>
    <t xml:space="preserve">     民兵</t>
  </si>
  <si>
    <t xml:space="preserve">     其他国防动员支出</t>
  </si>
  <si>
    <t xml:space="preserve">   其他国防支出</t>
  </si>
  <si>
    <t xml:space="preserve">     其他国防支出</t>
  </si>
  <si>
    <t xml:space="preserve">   武装警察部队</t>
  </si>
  <si>
    <t xml:space="preserve">     武装警察部队</t>
  </si>
  <si>
    <t xml:space="preserve">     其他武装警察部队支出</t>
  </si>
  <si>
    <t xml:space="preserve">   公安</t>
  </si>
  <si>
    <t xml:space="preserve">     执法办案</t>
  </si>
  <si>
    <t xml:space="preserve">     特别业务</t>
  </si>
  <si>
    <t xml:space="preserve">     特勤业务</t>
  </si>
  <si>
    <t xml:space="preserve">     移民事务</t>
  </si>
  <si>
    <t xml:space="preserve">     其他公安支出</t>
  </si>
  <si>
    <t xml:space="preserve">   国家安全</t>
  </si>
  <si>
    <t xml:space="preserve">     安全业务</t>
  </si>
  <si>
    <t xml:space="preserve">     其他国家安全支出</t>
  </si>
  <si>
    <t xml:space="preserve">   检察</t>
  </si>
  <si>
    <t xml:space="preserve">     “两房”建设</t>
  </si>
  <si>
    <t xml:space="preserve">     检察监督</t>
  </si>
  <si>
    <t xml:space="preserve">     其他检察支出</t>
  </si>
  <si>
    <t xml:space="preserve">   法院</t>
  </si>
  <si>
    <t xml:space="preserve">     案件审判</t>
  </si>
  <si>
    <t xml:space="preserve">     案件执行</t>
  </si>
  <si>
    <t xml:space="preserve">     “两庭”建设</t>
  </si>
  <si>
    <t xml:space="preserve">     其他法院支出</t>
  </si>
  <si>
    <t xml:space="preserve">   司法</t>
  </si>
  <si>
    <t xml:space="preserve">    一般行政管理事务</t>
  </si>
  <si>
    <t xml:space="preserve">     基层司法业务</t>
  </si>
  <si>
    <t xml:space="preserve">     普法宣传</t>
  </si>
  <si>
    <t xml:space="preserve">     律师管理</t>
  </si>
  <si>
    <t xml:space="preserve">     公共法律服务</t>
  </si>
  <si>
    <t xml:space="preserve">     国家统一法律职业资格考试</t>
  </si>
  <si>
    <t xml:space="preserve">     社区矫正</t>
  </si>
  <si>
    <t xml:space="preserve">     法制建设</t>
  </si>
  <si>
    <t xml:space="preserve">     其他司法支出</t>
  </si>
  <si>
    <t xml:space="preserve">   监狱</t>
  </si>
  <si>
    <t xml:space="preserve">     犯人生活</t>
  </si>
  <si>
    <t xml:space="preserve">     犯人改造</t>
  </si>
  <si>
    <t xml:space="preserve">     狱政设施建设</t>
  </si>
  <si>
    <t xml:space="preserve">     其他监狱支出</t>
  </si>
  <si>
    <t xml:space="preserve">   强制隔离戒毒</t>
  </si>
  <si>
    <t xml:space="preserve">     强制隔离戒毒人员生活</t>
  </si>
  <si>
    <t xml:space="preserve">     强制隔离戒毒人员教育</t>
  </si>
  <si>
    <t xml:space="preserve">     所政设施建设</t>
  </si>
  <si>
    <t xml:space="preserve">     其他强制隔离戒毒支出</t>
  </si>
  <si>
    <t xml:space="preserve">   国家保密</t>
  </si>
  <si>
    <t xml:space="preserve">   其他公共安全支出</t>
  </si>
  <si>
    <t xml:space="preserve">     国家司法救助支出</t>
  </si>
  <si>
    <t xml:space="preserve">     其他公共安全支出</t>
  </si>
  <si>
    <t xml:space="preserve">   教育管理事务</t>
  </si>
  <si>
    <t xml:space="preserve">     其他教育管理事务支出</t>
  </si>
  <si>
    <t xml:space="preserve">   普通教育</t>
  </si>
  <si>
    <t xml:space="preserve">     学前教育</t>
  </si>
  <si>
    <t xml:space="preserve">     小学教育</t>
  </si>
  <si>
    <t xml:space="preserve">     初中教育</t>
  </si>
  <si>
    <t xml:space="preserve">     高中教育</t>
  </si>
  <si>
    <t xml:space="preserve">     高等教育</t>
  </si>
  <si>
    <t xml:space="preserve">     化解农村义务教育债务支出</t>
  </si>
  <si>
    <t xml:space="preserve">     化解普通高中债务支出</t>
  </si>
  <si>
    <t xml:space="preserve">     其他普通教育支出</t>
  </si>
  <si>
    <t xml:space="preserve">   职业教育</t>
  </si>
  <si>
    <t xml:space="preserve">     初等职业教育</t>
  </si>
  <si>
    <t xml:space="preserve">     中等职业教育</t>
  </si>
  <si>
    <t xml:space="preserve">     技校教育</t>
  </si>
  <si>
    <t xml:space="preserve">     高等职业教育</t>
  </si>
  <si>
    <t xml:space="preserve">     其他职业教育支出</t>
  </si>
  <si>
    <t xml:space="preserve">   成人教育</t>
  </si>
  <si>
    <t xml:space="preserve">     成人初等教育</t>
  </si>
  <si>
    <t xml:space="preserve">     成人中等教育</t>
  </si>
  <si>
    <t xml:space="preserve">     成人高等教育</t>
  </si>
  <si>
    <t xml:space="preserve">     成人广播电视教育</t>
  </si>
  <si>
    <t xml:space="preserve">     其他成人教育支出</t>
  </si>
  <si>
    <t xml:space="preserve">   广播电视教育</t>
  </si>
  <si>
    <t xml:space="preserve">     广播电视学校</t>
  </si>
  <si>
    <t xml:space="preserve">     教育电视台</t>
  </si>
  <si>
    <t xml:space="preserve">     其他广播电视教育支出</t>
  </si>
  <si>
    <t xml:space="preserve">   留学教育</t>
  </si>
  <si>
    <t xml:space="preserve">     出国留学教育</t>
  </si>
  <si>
    <t xml:space="preserve">     来华留学教育</t>
  </si>
  <si>
    <t xml:space="preserve">     其他留学教育支出</t>
  </si>
  <si>
    <t xml:space="preserve">   特殊教育</t>
  </si>
  <si>
    <t xml:space="preserve">     特殊学校教育</t>
  </si>
  <si>
    <t xml:space="preserve">     工读学校教育</t>
  </si>
  <si>
    <t xml:space="preserve">     其他特殊教育支出</t>
  </si>
  <si>
    <t xml:space="preserve">   进修及培训</t>
  </si>
  <si>
    <t xml:space="preserve">     教师进修</t>
  </si>
  <si>
    <t xml:space="preserve">     干部教育</t>
  </si>
  <si>
    <t xml:space="preserve">     培训支出</t>
  </si>
  <si>
    <t xml:space="preserve">     退役士兵能力提升</t>
  </si>
  <si>
    <t xml:space="preserve">     其他进修及培训</t>
  </si>
  <si>
    <t xml:space="preserve">   教育费附加安排的支出</t>
  </si>
  <si>
    <t xml:space="preserve">     农村中小学校舍建设</t>
  </si>
  <si>
    <t xml:space="preserve">     农村中小学教学设施</t>
  </si>
  <si>
    <t xml:space="preserve">     城市中小学校舍建设</t>
  </si>
  <si>
    <t xml:space="preserve">     城市中小学教学设施</t>
  </si>
  <si>
    <t xml:space="preserve">     中等职业学校教学设施</t>
  </si>
  <si>
    <t xml:space="preserve">     其他教育费附加安排的支出</t>
  </si>
  <si>
    <t xml:space="preserve">   其他教育支出</t>
  </si>
  <si>
    <t xml:space="preserve">     其他教育支出</t>
  </si>
  <si>
    <t xml:space="preserve">   科学技术管理事务</t>
  </si>
  <si>
    <t xml:space="preserve">     其他科学技术管理事务支出</t>
  </si>
  <si>
    <t xml:space="preserve">   基础研究</t>
  </si>
  <si>
    <t xml:space="preserve">     机构运行</t>
  </si>
  <si>
    <t xml:space="preserve">     自然科学基金</t>
  </si>
  <si>
    <t xml:space="preserve">     重点实验室及相关设施</t>
  </si>
  <si>
    <t xml:space="preserve">     重大科学工程</t>
  </si>
  <si>
    <t xml:space="preserve">     专项基础科研</t>
  </si>
  <si>
    <t xml:space="preserve">     专项技术基础</t>
  </si>
  <si>
    <t xml:space="preserve">     其他基础研究支出</t>
  </si>
  <si>
    <t xml:space="preserve">   应用研究</t>
  </si>
  <si>
    <t xml:space="preserve">     社会公益研究</t>
  </si>
  <si>
    <t xml:space="preserve">     高技术研究</t>
  </si>
  <si>
    <t xml:space="preserve">     专项科研试制</t>
  </si>
  <si>
    <t xml:space="preserve">     其他应用研究支出</t>
  </si>
  <si>
    <t xml:space="preserve">   技术研究与开发</t>
  </si>
  <si>
    <t xml:space="preserve">     科技成果转化与扩散</t>
  </si>
  <si>
    <t xml:space="preserve">     其他技术研究与开发支出</t>
  </si>
  <si>
    <t xml:space="preserve">   科技条件与服务</t>
  </si>
  <si>
    <t xml:space="preserve">     技术创新服务体系</t>
  </si>
  <si>
    <t xml:space="preserve">     科技条件专项</t>
  </si>
  <si>
    <t xml:space="preserve">     其他科技条件与服务支出</t>
  </si>
  <si>
    <t xml:space="preserve">   社会科学</t>
  </si>
  <si>
    <t xml:space="preserve">     社会科学研究机构</t>
  </si>
  <si>
    <t xml:space="preserve">     社会科学研究</t>
  </si>
  <si>
    <t xml:space="preserve">     社科基金支出</t>
  </si>
  <si>
    <t xml:space="preserve">     其他社会科学支出</t>
  </si>
  <si>
    <t xml:space="preserve">   科学技术普及</t>
  </si>
  <si>
    <t xml:space="preserve">     科普活动</t>
  </si>
  <si>
    <t xml:space="preserve">     青少年科技活动</t>
  </si>
  <si>
    <t xml:space="preserve">     学术交流活动</t>
  </si>
  <si>
    <t xml:space="preserve">     科技馆站</t>
  </si>
  <si>
    <t xml:space="preserve">     其他科学技术普及支出</t>
  </si>
  <si>
    <t xml:space="preserve">   科技交流与合作</t>
  </si>
  <si>
    <t xml:space="preserve">     国际交流与合作</t>
  </si>
  <si>
    <t xml:space="preserve">     重大科技合作项目</t>
  </si>
  <si>
    <t xml:space="preserve">     其他科技交流与合作支出</t>
  </si>
  <si>
    <t xml:space="preserve">   科技重大项目</t>
  </si>
  <si>
    <t xml:space="preserve">     科技重大专项</t>
  </si>
  <si>
    <t xml:space="preserve">     重点研发计划</t>
  </si>
  <si>
    <t xml:space="preserve">     其他科技重大项目</t>
  </si>
  <si>
    <t xml:space="preserve">   其他科学技术支出</t>
  </si>
  <si>
    <t xml:space="preserve">     科技奖励</t>
  </si>
  <si>
    <t xml:space="preserve">     核应急</t>
  </si>
  <si>
    <t xml:space="preserve">     转制科研机构</t>
  </si>
  <si>
    <t xml:space="preserve">     其他科学技术支出</t>
  </si>
  <si>
    <t xml:space="preserve">   文化和旅游</t>
  </si>
  <si>
    <t xml:space="preserve">     图书馆</t>
  </si>
  <si>
    <t xml:space="preserve">     文化展示及纪念机构</t>
  </si>
  <si>
    <t xml:space="preserve">     艺术表演场所</t>
  </si>
  <si>
    <t xml:space="preserve">     艺术表演团体</t>
  </si>
  <si>
    <t xml:space="preserve">     文化活动</t>
  </si>
  <si>
    <t xml:space="preserve">     群众文化</t>
  </si>
  <si>
    <t xml:space="preserve">     文化和旅游交流与合作</t>
  </si>
  <si>
    <t xml:space="preserve">     文化创作与保护</t>
  </si>
  <si>
    <t xml:space="preserve">     文化和旅游市场管理</t>
  </si>
  <si>
    <t xml:space="preserve">     旅游宣传</t>
  </si>
  <si>
    <t xml:space="preserve">     文化和旅游管理事务</t>
  </si>
  <si>
    <t xml:space="preserve">     其他文化和旅游支出</t>
  </si>
  <si>
    <t xml:space="preserve">   文物</t>
  </si>
  <si>
    <t xml:space="preserve">     文物保护</t>
  </si>
  <si>
    <t xml:space="preserve">     博物馆</t>
  </si>
  <si>
    <t xml:space="preserve">     历史名城与古迹</t>
  </si>
  <si>
    <t xml:space="preserve">     其他文物支出</t>
  </si>
  <si>
    <t xml:space="preserve">   体育</t>
  </si>
  <si>
    <t xml:space="preserve">     运动项目管理</t>
  </si>
  <si>
    <t xml:space="preserve">     体育竞赛</t>
  </si>
  <si>
    <t xml:space="preserve">     体育训练</t>
  </si>
  <si>
    <t xml:space="preserve">     体育场馆</t>
  </si>
  <si>
    <t xml:space="preserve">     群众体育</t>
  </si>
  <si>
    <t xml:space="preserve">     体育交流与合作</t>
  </si>
  <si>
    <t xml:space="preserve">     其他体育支出</t>
  </si>
  <si>
    <t xml:space="preserve">   新闻出版电影</t>
  </si>
  <si>
    <t xml:space="preserve">     新闻通讯</t>
  </si>
  <si>
    <t xml:space="preserve">     出版发行</t>
  </si>
  <si>
    <t xml:space="preserve">     版权管理</t>
  </si>
  <si>
    <t xml:space="preserve">     电影</t>
  </si>
  <si>
    <t xml:space="preserve">     其他新闻出版电影支出</t>
  </si>
  <si>
    <t xml:space="preserve">   广播电视</t>
  </si>
  <si>
    <t xml:space="preserve">     广播</t>
  </si>
  <si>
    <t xml:space="preserve">     电视</t>
  </si>
  <si>
    <t xml:space="preserve">     监测监理</t>
  </si>
  <si>
    <t xml:space="preserve">     其他广播电视支出</t>
  </si>
  <si>
    <t xml:space="preserve">   其他文化旅游体育与传媒支出</t>
  </si>
  <si>
    <t xml:space="preserve">     宣传文化发展专项支出</t>
  </si>
  <si>
    <t xml:space="preserve">     文化产业发展专项支出</t>
  </si>
  <si>
    <t xml:space="preserve">     其他文化旅游体育与传媒支出</t>
  </si>
  <si>
    <t xml:space="preserve">   人力资源和社会保障管理事务</t>
  </si>
  <si>
    <t xml:space="preserve">     综合业务管理</t>
  </si>
  <si>
    <t xml:space="preserve">     劳动保障监察</t>
  </si>
  <si>
    <t xml:space="preserve">     就业管理事务</t>
  </si>
  <si>
    <t xml:space="preserve">     社会保险业务管理事务</t>
  </si>
  <si>
    <t xml:space="preserve">     社会保险经办机构</t>
  </si>
  <si>
    <t xml:space="preserve">     劳动关系和维权</t>
  </si>
  <si>
    <t xml:space="preserve">     公共就业服务和职业技能鉴定机构</t>
  </si>
  <si>
    <t xml:space="preserve">     劳动人事争议调解仲裁</t>
  </si>
  <si>
    <t xml:space="preserve">     其他人力资源和社会保障管理事务支出</t>
  </si>
  <si>
    <t xml:space="preserve">   民政管理事务</t>
  </si>
  <si>
    <t xml:space="preserve">     社会组织管理</t>
  </si>
  <si>
    <t xml:space="preserve">     行政区划和地名管理</t>
  </si>
  <si>
    <t xml:space="preserve">     基层政权建设和社区治理</t>
  </si>
  <si>
    <t xml:space="preserve">     其他民政管理事务支出</t>
  </si>
  <si>
    <t xml:space="preserve">   补充全国社会保障基金</t>
  </si>
  <si>
    <t xml:space="preserve">     用一般公共预算补充基金</t>
  </si>
  <si>
    <t xml:space="preserve">   行政事业单位养老支出</t>
  </si>
  <si>
    <t xml:space="preserve">     行政单位离退休</t>
  </si>
  <si>
    <t xml:space="preserve">     事业单位离退休</t>
  </si>
  <si>
    <t xml:space="preserve">     离退休人员管理机构</t>
  </si>
  <si>
    <t xml:space="preserve">     机关事业单位基本养老保险缴费支出</t>
  </si>
  <si>
    <t xml:space="preserve">     机关事业单位职业年金缴费支出</t>
  </si>
  <si>
    <t xml:space="preserve">     对机关事业单位基本养老保险基金的补助</t>
  </si>
  <si>
    <t xml:space="preserve">     其他行政事业单位养老支出</t>
  </si>
  <si>
    <t xml:space="preserve">   企业改革补助</t>
  </si>
  <si>
    <t xml:space="preserve">     企业关闭破产补助</t>
  </si>
  <si>
    <t xml:space="preserve">     厂办大集体改革补助</t>
  </si>
  <si>
    <t xml:space="preserve">     其他企业改革发展补助</t>
  </si>
  <si>
    <t xml:space="preserve">   就业补助</t>
  </si>
  <si>
    <t xml:space="preserve">     就业创业服务补贴</t>
  </si>
  <si>
    <t xml:space="preserve">     职业培训补贴</t>
  </si>
  <si>
    <t xml:space="preserve">     社会保险补贴</t>
  </si>
  <si>
    <t xml:space="preserve">     公益性岗位补贴</t>
  </si>
  <si>
    <t xml:space="preserve">     职业技能鉴定补贴</t>
  </si>
  <si>
    <t xml:space="preserve">     就业见习补贴</t>
  </si>
  <si>
    <t xml:space="preserve">     高技能人才培养补助</t>
  </si>
  <si>
    <t xml:space="preserve">     求职创业补贴</t>
  </si>
  <si>
    <t xml:space="preserve">     其他就业补助支出</t>
  </si>
  <si>
    <t xml:space="preserve">   抚恤</t>
  </si>
  <si>
    <t xml:space="preserve">     死亡抚恤</t>
  </si>
  <si>
    <t xml:space="preserve">     伤残抚恤</t>
  </si>
  <si>
    <t xml:space="preserve">     在乡复员、退伍军人生活补助</t>
  </si>
  <si>
    <t xml:space="preserve">     优抚事业单位支出</t>
  </si>
  <si>
    <t xml:space="preserve">     义务兵优待</t>
  </si>
  <si>
    <t xml:space="preserve">     农村籍退役士兵老年生活补助</t>
  </si>
  <si>
    <t xml:space="preserve">     其他优抚支出</t>
  </si>
  <si>
    <t xml:space="preserve">   退役安置</t>
  </si>
  <si>
    <t xml:space="preserve">     退役士兵安置</t>
  </si>
  <si>
    <t xml:space="preserve">     军队移交政府的离退休人员安置</t>
  </si>
  <si>
    <t xml:space="preserve">     军队移交政府离退休干部管理机构</t>
  </si>
  <si>
    <t xml:space="preserve">     退役士兵管理教育</t>
  </si>
  <si>
    <t xml:space="preserve">     军队转业干部安置</t>
  </si>
  <si>
    <t xml:space="preserve">     其他退役安置支出</t>
  </si>
  <si>
    <t xml:space="preserve">   社会福利</t>
  </si>
  <si>
    <t xml:space="preserve">     儿童福利</t>
  </si>
  <si>
    <t xml:space="preserve">     老年福利</t>
  </si>
  <si>
    <t xml:space="preserve">     康复辅具</t>
  </si>
  <si>
    <t xml:space="preserve">     殡葬</t>
  </si>
  <si>
    <t xml:space="preserve">     社会福利事业单位</t>
  </si>
  <si>
    <t xml:space="preserve">     养老服务</t>
  </si>
  <si>
    <t xml:space="preserve">     其他社会福利支出</t>
  </si>
  <si>
    <t xml:space="preserve">   残疾人事业</t>
  </si>
  <si>
    <t xml:space="preserve">     残疾人康复</t>
  </si>
  <si>
    <t xml:space="preserve">     残疾人就业和扶贫</t>
  </si>
  <si>
    <t xml:space="preserve">     残疾人体育</t>
  </si>
  <si>
    <t xml:space="preserve">     残疾人生活和护理补贴</t>
  </si>
  <si>
    <t xml:space="preserve">     其他残疾人事业支出</t>
  </si>
  <si>
    <t xml:space="preserve">   红十字事业</t>
  </si>
  <si>
    <t xml:space="preserve">     其他红十字事业支出</t>
  </si>
  <si>
    <t xml:space="preserve">   最低生活保障</t>
  </si>
  <si>
    <t xml:space="preserve">     城市最低生活保障金支出</t>
  </si>
  <si>
    <t xml:space="preserve">     农村最低生活保障金支出</t>
  </si>
  <si>
    <t xml:space="preserve">   临时救助</t>
  </si>
  <si>
    <t xml:space="preserve">     临时救助支出</t>
  </si>
  <si>
    <t xml:space="preserve">     流浪乞讨人员救助支出</t>
  </si>
  <si>
    <t xml:space="preserve">   特困人员救助供养</t>
  </si>
  <si>
    <t xml:space="preserve">     城市特困人员救助供养支出</t>
  </si>
  <si>
    <t xml:space="preserve">     农村特困人员救助供养支出</t>
  </si>
  <si>
    <t xml:space="preserve">   补充道路交通事故社会救助基金</t>
  </si>
  <si>
    <t xml:space="preserve">     交强险增值税补助基金支出</t>
  </si>
  <si>
    <t xml:space="preserve">     交强险罚款收入补助基金支出</t>
  </si>
  <si>
    <t xml:space="preserve">   其他生活救助</t>
  </si>
  <si>
    <t xml:space="preserve">     其他城市生活救助</t>
  </si>
  <si>
    <t xml:space="preserve">     其他农村生活救助</t>
  </si>
  <si>
    <t xml:space="preserve">   财政对基本养老保险基金的补助</t>
  </si>
  <si>
    <t xml:space="preserve">     财政对企业职工基本养老保险基金的补助</t>
  </si>
  <si>
    <t xml:space="preserve">     财政对城乡居民基本养老保险基金的补助</t>
  </si>
  <si>
    <t xml:space="preserve">     财政对其他基本养老保险基金的补助</t>
  </si>
  <si>
    <t xml:space="preserve">   财政对其他社会保险基金的补助</t>
  </si>
  <si>
    <t xml:space="preserve">     财政对失业保险基金的补助</t>
  </si>
  <si>
    <t xml:space="preserve">     财政对工伤保险基金的补助</t>
  </si>
  <si>
    <t xml:space="preserve">     财政对生育保险基金的补助</t>
  </si>
  <si>
    <t xml:space="preserve">     其他财政对社会保险基金的补助</t>
  </si>
  <si>
    <t xml:space="preserve">   退役军人管理事务</t>
  </si>
  <si>
    <t xml:space="preserve">     拥军优属</t>
  </si>
  <si>
    <t xml:space="preserve">     部队供应</t>
  </si>
  <si>
    <t xml:space="preserve">     其他退役军人事务管理支出</t>
  </si>
  <si>
    <t xml:space="preserve">   财政代缴社会保险费支出</t>
  </si>
  <si>
    <t xml:space="preserve">     财政代缴城乡居民基本养老保险费支出</t>
  </si>
  <si>
    <t xml:space="preserve">     财政代缴其他社会保险费支出</t>
  </si>
  <si>
    <t xml:space="preserve">   其他社会保障和就业支出</t>
  </si>
  <si>
    <t xml:space="preserve">     其他社会保障和就业支出</t>
  </si>
  <si>
    <t xml:space="preserve">   卫生健康管理事务</t>
  </si>
  <si>
    <t xml:space="preserve">     其他卫生健康管理事务支出</t>
  </si>
  <si>
    <t xml:space="preserve">   公立医院</t>
  </si>
  <si>
    <t xml:space="preserve">     综合医院</t>
  </si>
  <si>
    <t xml:space="preserve">     中医（民族）医院</t>
  </si>
  <si>
    <t xml:space="preserve">     传染病医院</t>
  </si>
  <si>
    <t xml:space="preserve">     职业病防治医院</t>
  </si>
  <si>
    <t xml:space="preserve">     精神病医院</t>
  </si>
  <si>
    <t xml:space="preserve">     妇幼保健医院</t>
  </si>
  <si>
    <t xml:space="preserve">     儿童医院</t>
  </si>
  <si>
    <t xml:space="preserve">     其他专科医院</t>
  </si>
  <si>
    <t xml:space="preserve">     福利医院</t>
  </si>
  <si>
    <t xml:space="preserve">     行业医院</t>
  </si>
  <si>
    <t xml:space="preserve">     处理医疗欠费</t>
  </si>
  <si>
    <t xml:space="preserve">     康复医院</t>
  </si>
  <si>
    <t xml:space="preserve">     其他公立医院支出</t>
  </si>
  <si>
    <t xml:space="preserve">   基层医疗卫生机构</t>
  </si>
  <si>
    <t xml:space="preserve">     城市社区卫生机构</t>
  </si>
  <si>
    <t xml:space="preserve">     乡镇卫生院</t>
  </si>
  <si>
    <t xml:space="preserve">     其他基层医疗卫生机构支出</t>
  </si>
  <si>
    <t xml:space="preserve">   公共卫生</t>
  </si>
  <si>
    <t xml:space="preserve">     疾病预防控制机构</t>
  </si>
  <si>
    <t xml:space="preserve">     卫生监督机构</t>
  </si>
  <si>
    <t xml:space="preserve">     妇幼保健机构</t>
  </si>
  <si>
    <t xml:space="preserve">     精神卫生机构</t>
  </si>
  <si>
    <t xml:space="preserve">     应急救治机构</t>
  </si>
  <si>
    <t xml:space="preserve">     采供血机构</t>
  </si>
  <si>
    <t xml:space="preserve">     其他专业公共卫生机构</t>
  </si>
  <si>
    <t xml:space="preserve">     基本公共卫生服务</t>
  </si>
  <si>
    <t xml:space="preserve">     重大公共卫生服务</t>
  </si>
  <si>
    <t xml:space="preserve">     突发公共卫生事件应急处理</t>
  </si>
  <si>
    <t xml:space="preserve">     其他公共卫生支出</t>
  </si>
  <si>
    <t xml:space="preserve">   中医药</t>
  </si>
  <si>
    <t xml:space="preserve">     中医（民族医）药专项</t>
  </si>
  <si>
    <t xml:space="preserve">     其他中医药支出</t>
  </si>
  <si>
    <t xml:space="preserve">   计划生育事务</t>
  </si>
  <si>
    <t xml:space="preserve">     计划生育机构</t>
  </si>
  <si>
    <t xml:space="preserve">     计划生育服务</t>
  </si>
  <si>
    <t xml:space="preserve">     其他计划生育事务支出</t>
  </si>
  <si>
    <t xml:space="preserve">   行政事业单位医疗</t>
  </si>
  <si>
    <t xml:space="preserve">     行政单位医疗</t>
  </si>
  <si>
    <t xml:space="preserve">     事业单位医疗</t>
  </si>
  <si>
    <t xml:space="preserve">     公务员医疗补助</t>
  </si>
  <si>
    <t xml:space="preserve">     其他行政事业单位医疗支出</t>
  </si>
  <si>
    <t xml:space="preserve">   财政对基本医疗保险基金的补助</t>
  </si>
  <si>
    <t xml:space="preserve">     财政对职工基本医疗保险基金的补助</t>
  </si>
  <si>
    <t xml:space="preserve">     财政对城乡居民基本医疗保险基金的补助</t>
  </si>
  <si>
    <t xml:space="preserve">     财政对其他基本医疗保险基金的补助</t>
  </si>
  <si>
    <t xml:space="preserve">   医疗救助</t>
  </si>
  <si>
    <t xml:space="preserve">     城乡医疗救助</t>
  </si>
  <si>
    <t xml:space="preserve">     疾病应急救助</t>
  </si>
  <si>
    <t xml:space="preserve">     其他医疗救助支出</t>
  </si>
  <si>
    <t xml:space="preserve">   优抚对象医疗</t>
  </si>
  <si>
    <t xml:space="preserve">     优抚对象医疗补助</t>
  </si>
  <si>
    <t xml:space="preserve">     其他优抚对象医疗支出</t>
  </si>
  <si>
    <t xml:space="preserve">   医疗保障管理事务</t>
  </si>
  <si>
    <t xml:space="preserve">     医疗保障政策管理</t>
  </si>
  <si>
    <t xml:space="preserve">     医疗保障经办事务</t>
  </si>
  <si>
    <t xml:space="preserve">     其他医疗保障管理事务支出</t>
  </si>
  <si>
    <t xml:space="preserve">   老龄卫生健康事务</t>
  </si>
  <si>
    <t xml:space="preserve">     老龄卫生健康事务</t>
  </si>
  <si>
    <t xml:space="preserve">   其他卫生健康支出</t>
  </si>
  <si>
    <t xml:space="preserve">     其他卫生健康支出</t>
  </si>
  <si>
    <t xml:space="preserve">   环境保护管理事务</t>
  </si>
  <si>
    <t xml:space="preserve">     生态环境保护宣传</t>
  </si>
  <si>
    <t xml:space="preserve">     环境保护法规、规划及标准</t>
  </si>
  <si>
    <t xml:space="preserve">     生态环境国际合作及履约</t>
  </si>
  <si>
    <t xml:space="preserve">     生态环境保护行政许可</t>
  </si>
  <si>
    <t xml:space="preserve">     应对气候变化管理事务</t>
  </si>
  <si>
    <t xml:space="preserve">     其他环境保护管理事务支出</t>
  </si>
  <si>
    <t xml:space="preserve">   环境监测与监察</t>
  </si>
  <si>
    <t xml:space="preserve">     建设项目环评审查与监督</t>
  </si>
  <si>
    <t xml:space="preserve">     核与辐射安全监督</t>
  </si>
  <si>
    <t xml:space="preserve">     其他环境监测与监察支出</t>
  </si>
  <si>
    <t xml:space="preserve">   污染防治</t>
  </si>
  <si>
    <t xml:space="preserve">     大气</t>
  </si>
  <si>
    <t xml:space="preserve">     水体</t>
  </si>
  <si>
    <t xml:space="preserve">     噪声</t>
  </si>
  <si>
    <t xml:space="preserve">     固体废弃物与化学品</t>
  </si>
  <si>
    <t xml:space="preserve">     放射源和放射性废物监管</t>
  </si>
  <si>
    <t xml:space="preserve">     辐射</t>
  </si>
  <si>
    <t xml:space="preserve">     其他污染防治支出</t>
  </si>
  <si>
    <t xml:space="preserve">   自然生态保护</t>
  </si>
  <si>
    <t xml:space="preserve">     生态保护</t>
  </si>
  <si>
    <t xml:space="preserve">     农村环境保护</t>
  </si>
  <si>
    <t xml:space="preserve">     生物及物种资源保护</t>
  </si>
  <si>
    <t xml:space="preserve">     其他自然生态保护支出</t>
  </si>
  <si>
    <t xml:space="preserve">   天然林保护</t>
  </si>
  <si>
    <t xml:space="preserve">     森林管护</t>
  </si>
  <si>
    <t xml:space="preserve">     社会保险补助</t>
  </si>
  <si>
    <t xml:space="preserve">     政策性社会性支出补助</t>
  </si>
  <si>
    <t xml:space="preserve">     天然林保护工程建设</t>
  </si>
  <si>
    <t xml:space="preserve">     停伐补助</t>
  </si>
  <si>
    <t xml:space="preserve">     其他天然林保护支出</t>
  </si>
  <si>
    <t xml:space="preserve">   退耕还林还草</t>
  </si>
  <si>
    <t xml:space="preserve">     退耕现金</t>
  </si>
  <si>
    <t xml:space="preserve">     退耕还林粮食折现补贴</t>
  </si>
  <si>
    <t xml:space="preserve">     退耕还林粮食费用补贴</t>
  </si>
  <si>
    <t xml:space="preserve">     退耕还林工程建设</t>
  </si>
  <si>
    <t xml:space="preserve">     其他退耕还林还草支出</t>
  </si>
  <si>
    <t xml:space="preserve">   风沙荒漠治理</t>
  </si>
  <si>
    <t xml:space="preserve">     京津风沙源治理工程建设</t>
  </si>
  <si>
    <t xml:space="preserve">     其他风沙荒漠治理支出</t>
  </si>
  <si>
    <t xml:space="preserve">   退牧还草</t>
  </si>
  <si>
    <t xml:space="preserve">     退牧还草工程建设</t>
  </si>
  <si>
    <t xml:space="preserve">     其他退牧还草支出</t>
  </si>
  <si>
    <t xml:space="preserve">   已垦草原退耕还草</t>
  </si>
  <si>
    <t xml:space="preserve">   能源节约利用</t>
  </si>
  <si>
    <t xml:space="preserve">   污染减排</t>
  </si>
  <si>
    <t xml:space="preserve">     生态环境监测与信息</t>
  </si>
  <si>
    <t xml:space="preserve">     生态环境执法监察</t>
  </si>
  <si>
    <t xml:space="preserve">     减排专项支出</t>
  </si>
  <si>
    <t xml:space="preserve">     清洁生产专项支出</t>
  </si>
  <si>
    <t xml:space="preserve">     其他污染减排支出</t>
  </si>
  <si>
    <t xml:space="preserve">   可再生能源</t>
  </si>
  <si>
    <t xml:space="preserve">   循环经济</t>
  </si>
  <si>
    <t xml:space="preserve">   能源管理事务</t>
  </si>
  <si>
    <t xml:space="preserve">     能源预测预警</t>
  </si>
  <si>
    <t xml:space="preserve">     能源战略规划与实施</t>
  </si>
  <si>
    <t xml:space="preserve">     能源科技装备</t>
  </si>
  <si>
    <t xml:space="preserve">     能源行业管理</t>
  </si>
  <si>
    <t xml:space="preserve">     能源管理</t>
  </si>
  <si>
    <t xml:space="preserve">     石油储备发展管理</t>
  </si>
  <si>
    <t xml:space="preserve">     能源调查</t>
  </si>
  <si>
    <t xml:space="preserve">     农村电网建设</t>
  </si>
  <si>
    <t xml:space="preserve">     其他能源管理事务支出</t>
  </si>
  <si>
    <t xml:space="preserve">   其他节能环保支出</t>
  </si>
  <si>
    <t xml:space="preserve">   城乡社区管理事务</t>
  </si>
  <si>
    <t xml:space="preserve">     城管执法</t>
  </si>
  <si>
    <t xml:space="preserve">     工程建设标准规范编制与监管</t>
  </si>
  <si>
    <t xml:space="preserve">     工程建设管理</t>
  </si>
  <si>
    <t xml:space="preserve">     市政公用行业市场监管</t>
  </si>
  <si>
    <t xml:space="preserve">     住宅建设与房地产市场监管</t>
  </si>
  <si>
    <t xml:space="preserve">     执业资格注册、资质审查</t>
  </si>
  <si>
    <t xml:space="preserve">     其他城乡社区管理事务支出</t>
  </si>
  <si>
    <t xml:space="preserve">   城乡社区规划与管理</t>
  </si>
  <si>
    <t xml:space="preserve">   城乡社区公共设施</t>
  </si>
  <si>
    <t xml:space="preserve">     小城镇基础设施建设</t>
  </si>
  <si>
    <t xml:space="preserve">     其他城乡社区公共设施支出</t>
  </si>
  <si>
    <t xml:space="preserve">   城乡社区环境卫生</t>
  </si>
  <si>
    <t xml:space="preserve">   建设市场管理与监督</t>
  </si>
  <si>
    <t xml:space="preserve">   其他城乡社区支出</t>
  </si>
  <si>
    <t xml:space="preserve">   农业农村</t>
  </si>
  <si>
    <t xml:space="preserve">     农垦运行</t>
  </si>
  <si>
    <t xml:space="preserve">     科技转化与推广服务</t>
  </si>
  <si>
    <t xml:space="preserve">     病虫害控制</t>
  </si>
  <si>
    <t xml:space="preserve">     农产品质量安全</t>
  </si>
  <si>
    <t xml:space="preserve">     执法监管</t>
  </si>
  <si>
    <t xml:space="preserve">     统计监测与信息服务</t>
  </si>
  <si>
    <t xml:space="preserve">     行业业务管理</t>
  </si>
  <si>
    <t xml:space="preserve">     对外交流与合作</t>
  </si>
  <si>
    <t xml:space="preserve">     防灾救灾</t>
  </si>
  <si>
    <t xml:space="preserve">     稳定农民收入补贴</t>
  </si>
  <si>
    <t xml:space="preserve">     农业结构调整补贴</t>
  </si>
  <si>
    <t xml:space="preserve">     农业生产发展</t>
  </si>
  <si>
    <t xml:space="preserve">     农村合作经济</t>
  </si>
  <si>
    <t xml:space="preserve">     农产品加工与促销</t>
  </si>
  <si>
    <t xml:space="preserve">     农村社会事业</t>
  </si>
  <si>
    <t xml:space="preserve">     农业资源保护修复与利用</t>
  </si>
  <si>
    <t xml:space="preserve">     农村道路建设</t>
  </si>
  <si>
    <t xml:space="preserve">     成品油价格改革对渔业的补贴</t>
  </si>
  <si>
    <t xml:space="preserve">     对高校毕业生到基层任职补助</t>
  </si>
  <si>
    <t xml:space="preserve">     农田建设</t>
  </si>
  <si>
    <t xml:space="preserve">     其他农业农村支出</t>
  </si>
  <si>
    <t xml:space="preserve">   林业和草原</t>
  </si>
  <si>
    <t xml:space="preserve">     事业机构</t>
  </si>
  <si>
    <t xml:space="preserve">     森林资源培育</t>
  </si>
  <si>
    <t xml:space="preserve">     技术推广与转化</t>
  </si>
  <si>
    <t xml:space="preserve">     森林资源管理</t>
  </si>
  <si>
    <t xml:space="preserve">     森林生态效益补偿</t>
  </si>
  <si>
    <t xml:space="preserve">     自然保护区等管理</t>
  </si>
  <si>
    <t xml:space="preserve">     动植物保护</t>
  </si>
  <si>
    <t xml:space="preserve">     湿地保护</t>
  </si>
  <si>
    <t xml:space="preserve">     执法与监督</t>
  </si>
  <si>
    <t xml:space="preserve">     防沙治沙</t>
  </si>
  <si>
    <t xml:space="preserve">     对外合作与交流</t>
  </si>
  <si>
    <t xml:space="preserve">     产业化管理</t>
  </si>
  <si>
    <t xml:space="preserve">     信息管理</t>
  </si>
  <si>
    <t xml:space="preserve">     林区公共支出</t>
  </si>
  <si>
    <t xml:space="preserve">     贷款贴息</t>
  </si>
  <si>
    <t xml:space="preserve">     成品油价格改革对林业的补贴</t>
  </si>
  <si>
    <t xml:space="preserve">     林业草原防灾减灾</t>
  </si>
  <si>
    <t xml:space="preserve">     国家公园</t>
  </si>
  <si>
    <t xml:space="preserve">     草原管理</t>
  </si>
  <si>
    <t xml:space="preserve">     其他林业和草原支出</t>
  </si>
  <si>
    <t xml:space="preserve">   水利</t>
  </si>
  <si>
    <t xml:space="preserve">     水利行业业务管理</t>
  </si>
  <si>
    <t xml:space="preserve">     水利工程建设</t>
  </si>
  <si>
    <t xml:space="preserve">     水利工程运行与维护</t>
  </si>
  <si>
    <t xml:space="preserve">     长江黄河等流域管理</t>
  </si>
  <si>
    <t xml:space="preserve">     水利前期工作</t>
  </si>
  <si>
    <t xml:space="preserve">     水利执法监督</t>
  </si>
  <si>
    <t xml:space="preserve">     水土保持</t>
  </si>
  <si>
    <t xml:space="preserve">     水资源节约管理与保护</t>
  </si>
  <si>
    <t xml:space="preserve">     水质监测</t>
  </si>
  <si>
    <t xml:space="preserve">     水文测报</t>
  </si>
  <si>
    <t xml:space="preserve">     防汛</t>
  </si>
  <si>
    <t xml:space="preserve">     抗旱</t>
  </si>
  <si>
    <t xml:space="preserve">     农村水利</t>
  </si>
  <si>
    <t xml:space="preserve">     水利技术推广</t>
  </si>
  <si>
    <t xml:space="preserve">     国际河流治理与管理</t>
  </si>
  <si>
    <t xml:space="preserve">     江河湖库水系综合整治</t>
  </si>
  <si>
    <t xml:space="preserve">     大中型水库移民后期扶持专项支出</t>
  </si>
  <si>
    <t xml:space="preserve">     水利安全监督</t>
  </si>
  <si>
    <t xml:space="preserve">     水利建设征地及移民支出</t>
  </si>
  <si>
    <t xml:space="preserve">     农村人畜饮水</t>
  </si>
  <si>
    <t xml:space="preserve">     南水北调工程建设</t>
  </si>
  <si>
    <t xml:space="preserve">     南水北调工程管理</t>
  </si>
  <si>
    <t xml:space="preserve">     其他水利支出</t>
  </si>
  <si>
    <t xml:space="preserve">   扶贫</t>
  </si>
  <si>
    <t xml:space="preserve">     农村基础设施建设</t>
  </si>
  <si>
    <t xml:space="preserve">     生产发展</t>
  </si>
  <si>
    <t xml:space="preserve">     社会发展</t>
  </si>
  <si>
    <t xml:space="preserve">     扶贫贷款奖补和贴息</t>
  </si>
  <si>
    <t xml:space="preserve">     “三西”农业建设专项补助</t>
  </si>
  <si>
    <t xml:space="preserve">     扶贫事业机构</t>
  </si>
  <si>
    <t xml:space="preserve">     其他扶贫支出</t>
  </si>
  <si>
    <t xml:space="preserve">   农村综合改革</t>
  </si>
  <si>
    <t xml:space="preserve">     对村级一事一议的补助</t>
  </si>
  <si>
    <t xml:space="preserve">     国有农场办社会职能改革补助</t>
  </si>
  <si>
    <t xml:space="preserve">     对村民委员会和村党支部的补助</t>
  </si>
  <si>
    <t xml:space="preserve">     对村集体经济组织的补助</t>
  </si>
  <si>
    <t xml:space="preserve">     农村综合改革示范试点补助</t>
  </si>
  <si>
    <t xml:space="preserve">     其他农村综合改革支出</t>
  </si>
  <si>
    <t xml:space="preserve">   普惠金融发展支出</t>
  </si>
  <si>
    <t xml:space="preserve">     支持农村金融机构</t>
  </si>
  <si>
    <t xml:space="preserve">     涉农贷款增量奖励</t>
  </si>
  <si>
    <t xml:space="preserve">     农业保险保费补贴</t>
  </si>
  <si>
    <t xml:space="preserve">     创业担保贷款贴息</t>
  </si>
  <si>
    <t xml:space="preserve">     补充创业担保贷款基金</t>
  </si>
  <si>
    <t xml:space="preserve">     其他普惠金融发展支出</t>
  </si>
  <si>
    <t xml:space="preserve">   其他农林水支出</t>
  </si>
  <si>
    <t xml:space="preserve">     化解其他公益性乡村债务支出</t>
  </si>
  <si>
    <t xml:space="preserve">     其他农林水支出</t>
  </si>
  <si>
    <t xml:space="preserve">   公路水路运输</t>
  </si>
  <si>
    <t xml:space="preserve">     公路建设</t>
  </si>
  <si>
    <t xml:space="preserve">     公路养护</t>
  </si>
  <si>
    <t xml:space="preserve">     交通运输信息化建设</t>
  </si>
  <si>
    <t xml:space="preserve">     公路和运输安全</t>
  </si>
  <si>
    <t xml:space="preserve">     公路还贷专项</t>
  </si>
  <si>
    <t xml:space="preserve">     公路运输管理</t>
  </si>
  <si>
    <t xml:space="preserve">     公路和运输技术标准化建设</t>
  </si>
  <si>
    <t xml:space="preserve">     港口设施</t>
  </si>
  <si>
    <t xml:space="preserve">     航道维护</t>
  </si>
  <si>
    <t xml:space="preserve">     船舶检验</t>
  </si>
  <si>
    <t xml:space="preserve">     救助打捞</t>
  </si>
  <si>
    <t xml:space="preserve">     内河运输</t>
  </si>
  <si>
    <t xml:space="preserve">     远洋运输</t>
  </si>
  <si>
    <t xml:space="preserve">     海事管理</t>
  </si>
  <si>
    <t xml:space="preserve">     航标事业发展支出</t>
  </si>
  <si>
    <t xml:space="preserve">     水路运输管理支出</t>
  </si>
  <si>
    <t xml:space="preserve">     口岸建设</t>
  </si>
  <si>
    <t xml:space="preserve">     取消政府还贷二级公路收费专项支出</t>
  </si>
  <si>
    <t xml:space="preserve">     其他公路水路运输支出</t>
  </si>
  <si>
    <t xml:space="preserve">   铁路运输</t>
  </si>
  <si>
    <t xml:space="preserve">     铁路路网建设</t>
  </si>
  <si>
    <t xml:space="preserve">     铁路还贷专项</t>
  </si>
  <si>
    <t xml:space="preserve">     铁路安全</t>
  </si>
  <si>
    <t xml:space="preserve">     铁路专项运输</t>
  </si>
  <si>
    <t xml:space="preserve">     行业监管</t>
  </si>
  <si>
    <t xml:space="preserve">     其他铁路运输支出</t>
  </si>
  <si>
    <t xml:space="preserve">   民用航空运输</t>
  </si>
  <si>
    <t xml:space="preserve">     机场建设</t>
  </si>
  <si>
    <t xml:space="preserve">     空管系统建设</t>
  </si>
  <si>
    <t xml:space="preserve">     民航还贷专项支出</t>
  </si>
  <si>
    <t xml:space="preserve">     民用航空安全</t>
  </si>
  <si>
    <t xml:space="preserve">     民航专项运输</t>
  </si>
  <si>
    <t xml:space="preserve">     其他民用航空运输支出</t>
  </si>
  <si>
    <t xml:space="preserve">   成品油价格改革对交通运输的补贴</t>
  </si>
  <si>
    <t xml:space="preserve">     对城市公交的补贴</t>
  </si>
  <si>
    <t xml:space="preserve">     对农村道路客运的补贴</t>
  </si>
  <si>
    <t xml:space="preserve">     对出租车的补贴</t>
  </si>
  <si>
    <t xml:space="preserve">     成品油价格改革补贴其他支出</t>
  </si>
  <si>
    <t xml:space="preserve">   邮政业支出</t>
  </si>
  <si>
    <t xml:space="preserve">     邮政普遍服务与特殊服务</t>
  </si>
  <si>
    <t xml:space="preserve">     其他邮政业支出</t>
  </si>
  <si>
    <t xml:space="preserve">   车辆购置税支出</t>
  </si>
  <si>
    <t xml:space="preserve">     车辆购置税用于公路等基础设施建设支出</t>
  </si>
  <si>
    <t xml:space="preserve">     车辆购置税用于农村公路建设支出</t>
  </si>
  <si>
    <t xml:space="preserve">     车辆购置税用于老旧汽车报废更新补贴</t>
  </si>
  <si>
    <t xml:space="preserve">     车辆购置税其他支出</t>
  </si>
  <si>
    <t xml:space="preserve">   其他交通运输支出</t>
  </si>
  <si>
    <t xml:space="preserve">     公共交通运营补助</t>
  </si>
  <si>
    <t xml:space="preserve">     其他交通运输支出</t>
  </si>
  <si>
    <t xml:space="preserve">   资源勘探开发</t>
  </si>
  <si>
    <t xml:space="preserve">     煤炭勘探开采和洗选</t>
  </si>
  <si>
    <t xml:space="preserve">     石油和天然气勘探开采</t>
  </si>
  <si>
    <t xml:space="preserve">     黑色金属矿勘探和采选</t>
  </si>
  <si>
    <t xml:space="preserve">     有色金属矿勘探和采选</t>
  </si>
  <si>
    <t xml:space="preserve">     非金属矿勘探和采选</t>
  </si>
  <si>
    <t xml:space="preserve">     其他资源勘探业支出</t>
  </si>
  <si>
    <t xml:space="preserve">   制造业</t>
  </si>
  <si>
    <t xml:space="preserve">     纺织业</t>
  </si>
  <si>
    <t xml:space="preserve">     医药制造业</t>
  </si>
  <si>
    <t xml:space="preserve">     非金属矿物制品业</t>
  </si>
  <si>
    <t xml:space="preserve">     通信设备、计算机及其他电子设备制造业</t>
  </si>
  <si>
    <t xml:space="preserve">     交通运输设备制造业</t>
  </si>
  <si>
    <t xml:space="preserve">     电气机械及器材制造业</t>
  </si>
  <si>
    <t xml:space="preserve">     工艺品及其他制造业</t>
  </si>
  <si>
    <t xml:space="preserve">     石油加工、炼焦及核燃料加工业</t>
  </si>
  <si>
    <t xml:space="preserve">     化学原料及化学制品制造业</t>
  </si>
  <si>
    <t xml:space="preserve">     黑色金属冶炼及压延加工业</t>
  </si>
  <si>
    <t xml:space="preserve">     有色金属冶炼及压延加工业</t>
  </si>
  <si>
    <t xml:space="preserve">     其他制造业支出</t>
  </si>
  <si>
    <t xml:space="preserve">   建筑业</t>
  </si>
  <si>
    <t xml:space="preserve">     其他建筑业支出</t>
  </si>
  <si>
    <t xml:space="preserve">   工业和信息产业监管</t>
  </si>
  <si>
    <t xml:space="preserve">     战备应急</t>
  </si>
  <si>
    <t xml:space="preserve">     信息安全建设</t>
  </si>
  <si>
    <t xml:space="preserve">     专用通信</t>
  </si>
  <si>
    <t xml:space="preserve">     无线电监管</t>
  </si>
  <si>
    <t xml:space="preserve">     工业和信息产业战略研究与标准制定</t>
  </si>
  <si>
    <t xml:space="preserve">     工业和信息产业支持</t>
  </si>
  <si>
    <t xml:space="preserve">     电子专项工程</t>
  </si>
  <si>
    <t xml:space="preserve">     技术基础研究</t>
  </si>
  <si>
    <t xml:space="preserve">     其他工业和信息产业监管支出</t>
  </si>
  <si>
    <t xml:space="preserve">   国有资产监管</t>
  </si>
  <si>
    <t xml:space="preserve">     国有企业监事会专项</t>
  </si>
  <si>
    <t xml:space="preserve">     中央企业专项管理</t>
  </si>
  <si>
    <t xml:space="preserve">     其他国有资产监管支出</t>
  </si>
  <si>
    <t xml:space="preserve">   支持中小企业发展和管理支出</t>
  </si>
  <si>
    <t xml:space="preserve">     科技型中小企业技术创新基金</t>
  </si>
  <si>
    <t xml:space="preserve">     中小企业发展专项</t>
  </si>
  <si>
    <t xml:space="preserve">     其他支持中小企业发展和管理支出</t>
  </si>
  <si>
    <t xml:space="preserve">   其他资源勘探工业信息等支出</t>
  </si>
  <si>
    <t xml:space="preserve">     黄金事务</t>
  </si>
  <si>
    <t xml:space="preserve">     技术改造支出</t>
  </si>
  <si>
    <t xml:space="preserve">     中药材扶持资金支出</t>
  </si>
  <si>
    <t xml:space="preserve">     重点产业振兴和技术改造项目贷款贴息</t>
  </si>
  <si>
    <t xml:space="preserve">     其他资源勘探工业信息等支出</t>
  </si>
  <si>
    <t xml:space="preserve">   商业流通事务</t>
  </si>
  <si>
    <t xml:space="preserve">     食品流通安全补贴</t>
  </si>
  <si>
    <t xml:space="preserve">     市场监测及信息管理</t>
  </si>
  <si>
    <t xml:space="preserve">     民贸企业补贴</t>
  </si>
  <si>
    <t xml:space="preserve">     民贸民品贷款贴息</t>
  </si>
  <si>
    <t xml:space="preserve">     其他商业流通事务支出</t>
  </si>
  <si>
    <t xml:space="preserve">   涉外发展服务支出</t>
  </si>
  <si>
    <t xml:space="preserve">     外商投资环境建设补助资金</t>
  </si>
  <si>
    <t xml:space="preserve">     其他涉外发展服务支出</t>
  </si>
  <si>
    <t xml:space="preserve">   其他商业服务业等支出</t>
  </si>
  <si>
    <t xml:space="preserve">     服务业基础设施建设</t>
  </si>
  <si>
    <t xml:space="preserve">     其他商业服务业等支出</t>
  </si>
  <si>
    <t xml:space="preserve">   金融部门行政支出</t>
  </si>
  <si>
    <t xml:space="preserve">     安全防卫</t>
  </si>
  <si>
    <t xml:space="preserve">     金融部门其他行政支出</t>
  </si>
  <si>
    <t xml:space="preserve">   金融部门监管支出</t>
  </si>
  <si>
    <t xml:space="preserve">     货币发行</t>
  </si>
  <si>
    <t xml:space="preserve">     金融服务</t>
  </si>
  <si>
    <t xml:space="preserve">     反假币</t>
  </si>
  <si>
    <t xml:space="preserve">     重点金融机构监管</t>
  </si>
  <si>
    <t xml:space="preserve">     金融稽查与案件处理</t>
  </si>
  <si>
    <t xml:space="preserve">     金融行业电子化建设</t>
  </si>
  <si>
    <t xml:space="preserve">     从业人员资格考试</t>
  </si>
  <si>
    <t xml:space="preserve">     反洗钱</t>
  </si>
  <si>
    <t xml:space="preserve">     金融部门其他监管支出</t>
  </si>
  <si>
    <t xml:space="preserve">   金融发展支出</t>
  </si>
  <si>
    <t xml:space="preserve">     政策性银行亏损补贴</t>
  </si>
  <si>
    <t xml:space="preserve">     利息费用补贴支出</t>
  </si>
  <si>
    <t xml:space="preserve">     补充资本金</t>
  </si>
  <si>
    <t xml:space="preserve">     风险基金补助</t>
  </si>
  <si>
    <t xml:space="preserve">     其他金融发展支出</t>
  </si>
  <si>
    <t xml:space="preserve">   金融调控支出</t>
  </si>
  <si>
    <t xml:space="preserve">     中央银行亏损补贴</t>
  </si>
  <si>
    <t xml:space="preserve">     其他金融调控支出</t>
  </si>
  <si>
    <t xml:space="preserve">   其他金融支出</t>
  </si>
  <si>
    <t xml:space="preserve">   一般公共服务</t>
  </si>
  <si>
    <t xml:space="preserve">   教育</t>
  </si>
  <si>
    <t xml:space="preserve">   文化体育与传媒</t>
  </si>
  <si>
    <t xml:space="preserve">   医疗卫生</t>
  </si>
  <si>
    <t xml:space="preserve">   节能环保</t>
  </si>
  <si>
    <t xml:space="preserve">   农业</t>
  </si>
  <si>
    <t xml:space="preserve">   交通运输</t>
  </si>
  <si>
    <t xml:space="preserve">   住房保障</t>
  </si>
  <si>
    <t xml:space="preserve">   其他支出</t>
  </si>
  <si>
    <t xml:space="preserve">   自然资源事务</t>
  </si>
  <si>
    <t xml:space="preserve">     自然资源规划及管理</t>
  </si>
  <si>
    <t xml:space="preserve">     自然资源利用与保护</t>
  </si>
  <si>
    <t xml:space="preserve">     自然资源社会公益服务</t>
  </si>
  <si>
    <t xml:space="preserve">     自然资源行业业务管理</t>
  </si>
  <si>
    <t xml:space="preserve">     自然资源调查与确权登记</t>
  </si>
  <si>
    <t xml:space="preserve">     土地资源储备支出</t>
  </si>
  <si>
    <t xml:space="preserve">     地质矿产资源与环境调查</t>
  </si>
  <si>
    <t xml:space="preserve">     地质勘查与矿产资源管理</t>
  </si>
  <si>
    <t xml:space="preserve">     地质转产项目财政贴息</t>
  </si>
  <si>
    <t xml:space="preserve">     国外风险勘查</t>
  </si>
  <si>
    <t xml:space="preserve">     地质勘查基金（周转金）支出</t>
  </si>
  <si>
    <t xml:space="preserve">     海域与海岛管理</t>
  </si>
  <si>
    <t xml:space="preserve">     自然资源国际合作与海洋权益维护</t>
  </si>
  <si>
    <t xml:space="preserve">     自然资源卫星</t>
  </si>
  <si>
    <t xml:space="preserve">     极地考察</t>
  </si>
  <si>
    <t xml:space="preserve">     深海调查与资源开发</t>
  </si>
  <si>
    <t xml:space="preserve">     海港航标维护</t>
  </si>
  <si>
    <t xml:space="preserve">     海水淡化</t>
  </si>
  <si>
    <t xml:space="preserve">     无居民海岛使用金支出</t>
  </si>
  <si>
    <t xml:space="preserve">     海洋战略规划与预警监测</t>
  </si>
  <si>
    <t xml:space="preserve">     基础测绘与地理信息监管</t>
  </si>
  <si>
    <t xml:space="preserve">     其他自然资源事务支出</t>
  </si>
  <si>
    <t xml:space="preserve">   气象事务</t>
  </si>
  <si>
    <t xml:space="preserve">     气象事业机构</t>
  </si>
  <si>
    <t xml:space="preserve">     气象探测</t>
  </si>
  <si>
    <t xml:space="preserve">     气象信息传输及管理</t>
  </si>
  <si>
    <t xml:space="preserve">     气象预报预测</t>
  </si>
  <si>
    <t xml:space="preserve">     气象服务</t>
  </si>
  <si>
    <t xml:space="preserve">     气象装备保障维护</t>
  </si>
  <si>
    <t xml:space="preserve">     气象基础设施建设与维修</t>
  </si>
  <si>
    <t xml:space="preserve">     气象卫星</t>
  </si>
  <si>
    <t xml:space="preserve">     气象法规与标准</t>
  </si>
  <si>
    <t xml:space="preserve">     气象资金审计稽查</t>
  </si>
  <si>
    <t xml:space="preserve">     其他气象事务支出</t>
  </si>
  <si>
    <t xml:space="preserve">   其他自然资源海洋气象等支出</t>
  </si>
  <si>
    <t xml:space="preserve">   保障性安居工程支出</t>
  </si>
  <si>
    <t xml:space="preserve">     廉租住房</t>
  </si>
  <si>
    <t xml:space="preserve">     沉陷区治理</t>
  </si>
  <si>
    <t xml:space="preserve">     棚户区改造</t>
  </si>
  <si>
    <t xml:space="preserve">     少数民族地区游牧民定居工程</t>
  </si>
  <si>
    <t xml:space="preserve">     农村危房改造</t>
  </si>
  <si>
    <t xml:space="preserve">     公共租赁住房</t>
  </si>
  <si>
    <t xml:space="preserve">     保障性住房租金补贴</t>
  </si>
  <si>
    <t xml:space="preserve">     老旧小区改造</t>
  </si>
  <si>
    <t xml:space="preserve">     住房租赁市场发展</t>
  </si>
  <si>
    <t xml:space="preserve">     其他保障性安居工程支出</t>
  </si>
  <si>
    <t xml:space="preserve">   住房改革支出</t>
  </si>
  <si>
    <t xml:space="preserve">     住房公积金</t>
  </si>
  <si>
    <t xml:space="preserve">     提租补贴</t>
  </si>
  <si>
    <t xml:space="preserve">     购房补贴</t>
  </si>
  <si>
    <t xml:space="preserve">   城乡社区住宅</t>
  </si>
  <si>
    <t xml:space="preserve">     公有住房建设和维修改造支出</t>
  </si>
  <si>
    <t xml:space="preserve">     住房公积金管理</t>
  </si>
  <si>
    <t xml:space="preserve">     其他城乡社区住宅支出</t>
  </si>
  <si>
    <t xml:space="preserve">   粮油事务</t>
  </si>
  <si>
    <t xml:space="preserve">     粮食财务与审计支出</t>
  </si>
  <si>
    <t xml:space="preserve">     粮食信息统计</t>
  </si>
  <si>
    <t xml:space="preserve">     粮食专项业务活动</t>
  </si>
  <si>
    <t xml:space="preserve">     国家粮油差价补贴</t>
  </si>
  <si>
    <t xml:space="preserve">     粮食财务挂账利息补贴</t>
  </si>
  <si>
    <t xml:space="preserve">     粮食财务挂账消化款</t>
  </si>
  <si>
    <t xml:space="preserve">     处理陈化粮补贴</t>
  </si>
  <si>
    <t xml:space="preserve">     粮食风险基金</t>
  </si>
  <si>
    <t xml:space="preserve">     粮油市场调控专项资金</t>
  </si>
  <si>
    <t xml:space="preserve">     其他粮油事务支出</t>
  </si>
  <si>
    <t xml:space="preserve">   物资事务</t>
  </si>
  <si>
    <t xml:space="preserve">     铁路专用线</t>
  </si>
  <si>
    <t xml:space="preserve">     护库武警和民兵支出</t>
  </si>
  <si>
    <t xml:space="preserve">     物资保管与保养</t>
  </si>
  <si>
    <t xml:space="preserve">     专项贷款利息</t>
  </si>
  <si>
    <t xml:space="preserve">     物资转移</t>
  </si>
  <si>
    <t xml:space="preserve">     物资轮换</t>
  </si>
  <si>
    <t xml:space="preserve">     仓库建设</t>
  </si>
  <si>
    <t xml:space="preserve">     仓库安防</t>
  </si>
  <si>
    <t xml:space="preserve">     其他物资事务支出</t>
  </si>
  <si>
    <t xml:space="preserve">   能源储备</t>
  </si>
  <si>
    <t xml:space="preserve">     石油储备</t>
  </si>
  <si>
    <t xml:space="preserve">     天然铀能源储备</t>
  </si>
  <si>
    <t xml:space="preserve">     煤炭储备</t>
  </si>
  <si>
    <t xml:space="preserve">     其他能源储备支出</t>
  </si>
  <si>
    <t xml:space="preserve">   粮油储备</t>
  </si>
  <si>
    <t xml:space="preserve">     储备粮油补贴</t>
  </si>
  <si>
    <t xml:space="preserve">     储备粮油差价补贴</t>
  </si>
  <si>
    <t xml:space="preserve">     储备粮（油）库建设</t>
  </si>
  <si>
    <t xml:space="preserve">     最低收购价政策支出</t>
  </si>
  <si>
    <t xml:space="preserve">     其他粮油储备支出</t>
  </si>
  <si>
    <t xml:space="preserve">   重要商品储备</t>
  </si>
  <si>
    <t xml:space="preserve">     棉花储备</t>
  </si>
  <si>
    <t xml:space="preserve">     食糖储备</t>
  </si>
  <si>
    <t xml:space="preserve">     肉类储备</t>
  </si>
  <si>
    <t xml:space="preserve">     化肥储备</t>
  </si>
  <si>
    <t xml:space="preserve">     农药储备</t>
  </si>
  <si>
    <t xml:space="preserve">     边销茶储备</t>
  </si>
  <si>
    <t xml:space="preserve">     羊毛储备</t>
  </si>
  <si>
    <t xml:space="preserve">     医药储备</t>
  </si>
  <si>
    <t xml:space="preserve">     食盐储备</t>
  </si>
  <si>
    <t xml:space="preserve">     战略物资储备</t>
  </si>
  <si>
    <t xml:space="preserve">     其他重要商品储备支出</t>
  </si>
  <si>
    <t xml:space="preserve">   应急管理事务</t>
  </si>
  <si>
    <t xml:space="preserve">     灾害风险防治</t>
  </si>
  <si>
    <t xml:space="preserve">     国务院安委会专项</t>
  </si>
  <si>
    <t xml:space="preserve">     安全监管</t>
  </si>
  <si>
    <t xml:space="preserve">     安全生产基础</t>
  </si>
  <si>
    <t xml:space="preserve">     应急救援</t>
  </si>
  <si>
    <t xml:space="preserve">     应急管理</t>
  </si>
  <si>
    <t xml:space="preserve">     其他应急管理支出</t>
  </si>
  <si>
    <t xml:space="preserve">   消防事务</t>
  </si>
  <si>
    <t xml:space="preserve">     消防应急救援</t>
  </si>
  <si>
    <t xml:space="preserve">     其他消防事务支出</t>
  </si>
  <si>
    <t xml:space="preserve">   森林消防事务</t>
  </si>
  <si>
    <t xml:space="preserve">     森林消防应急救援</t>
  </si>
  <si>
    <t xml:space="preserve">     其他森林消防事务支出</t>
  </si>
  <si>
    <t xml:space="preserve">   煤矿安全</t>
  </si>
  <si>
    <t xml:space="preserve">     煤矿安全监察事务</t>
  </si>
  <si>
    <t xml:space="preserve">     煤矿应急救援事务</t>
  </si>
  <si>
    <t xml:space="preserve">     其他煤矿安全支出</t>
  </si>
  <si>
    <t xml:space="preserve">   地震事务</t>
  </si>
  <si>
    <t xml:space="preserve">     地震监测</t>
  </si>
  <si>
    <t xml:space="preserve">     地震预测预报</t>
  </si>
  <si>
    <t xml:space="preserve">     地震灾害预防</t>
  </si>
  <si>
    <t xml:space="preserve">     地震应急救援</t>
  </si>
  <si>
    <t xml:space="preserve">     地震环境探察</t>
  </si>
  <si>
    <t xml:space="preserve">     防震减灾信息管理</t>
  </si>
  <si>
    <t xml:space="preserve">     防震减灾基础管理</t>
  </si>
  <si>
    <t xml:space="preserve">     地震事业机构</t>
  </si>
  <si>
    <t xml:space="preserve">     其他地震事务支出</t>
  </si>
  <si>
    <t xml:space="preserve">   自然灾害防治</t>
  </si>
  <si>
    <t xml:space="preserve">     地质灾害防治</t>
  </si>
  <si>
    <t xml:space="preserve">     森林草原防灾减灾</t>
  </si>
  <si>
    <t xml:space="preserve">     其他自然灾害防治支出</t>
  </si>
  <si>
    <t xml:space="preserve">   自然灾害救灾及恢复重建支出</t>
  </si>
  <si>
    <t xml:space="preserve">     中央自然灾害生活补助</t>
  </si>
  <si>
    <t xml:space="preserve">     地方自然灾害生活补助</t>
  </si>
  <si>
    <t xml:space="preserve">     自然灾害救灾补助</t>
  </si>
  <si>
    <t xml:space="preserve">     自然灾害灾后重建补助</t>
  </si>
  <si>
    <t xml:space="preserve">     其他自然灾害救灾及恢复重建支出</t>
  </si>
  <si>
    <t xml:space="preserve">   其他灾害防治及应急管理支出</t>
  </si>
  <si>
    <t xml:space="preserve">   地方政府一般债务付息支出</t>
  </si>
  <si>
    <t xml:space="preserve">     地方政府一般债券付息支出</t>
  </si>
  <si>
    <t xml:space="preserve">     地方政府向外国政府借款付息支出</t>
  </si>
  <si>
    <t xml:space="preserve">     地方政府向国际组织借款付息支出</t>
  </si>
  <si>
    <t xml:space="preserve">     地方政府其他一般债务付息支出</t>
  </si>
  <si>
    <t xml:space="preserve">   地方政府一般债务发行费用支出</t>
  </si>
  <si>
    <t xml:space="preserve">   年初预留</t>
  </si>
  <si>
    <t>盘龙区一般公共预算支出</t>
  </si>
  <si>
    <t>经济科目名称</t>
  </si>
  <si>
    <t>机关工资福利支出</t>
  </si>
  <si>
    <t xml:space="preserve">  工资奖金津补贴</t>
  </si>
  <si>
    <t xml:space="preserve">  社会保障缴费</t>
  </si>
  <si>
    <t xml:space="preserve">  住房公积金</t>
  </si>
  <si>
    <t xml:space="preserve">  其他工资福利支出</t>
  </si>
  <si>
    <t>机关商品和服务支出</t>
  </si>
  <si>
    <t xml:space="preserve">  办公经费</t>
  </si>
  <si>
    <t xml:space="preserve">  会议费</t>
  </si>
  <si>
    <t xml:space="preserve">  培训费</t>
  </si>
  <si>
    <t xml:space="preserve">  专用材料购置费</t>
  </si>
  <si>
    <t xml:space="preserve">  委托业务费  </t>
  </si>
  <si>
    <t xml:space="preserve">  公务接待费</t>
  </si>
  <si>
    <t xml:space="preserve">  因公出国（境）费用</t>
  </si>
  <si>
    <t xml:space="preserve">  公务用车运行维护费</t>
  </si>
  <si>
    <t xml:space="preserve">  维修(护)费</t>
  </si>
  <si>
    <t xml:space="preserve">  其他商品和服务支出</t>
  </si>
  <si>
    <t>机关资本性支出</t>
  </si>
  <si>
    <t xml:space="preserve">  设备购置</t>
  </si>
  <si>
    <t>对事业单位经常性补助</t>
  </si>
  <si>
    <t xml:space="preserve">  工资福利支出</t>
  </si>
  <si>
    <t xml:space="preserve">  商品和服务支出</t>
  </si>
  <si>
    <t>对事业单位资本性补助</t>
  </si>
  <si>
    <t xml:space="preserve">  资本性支出(一)</t>
  </si>
  <si>
    <t>对个人和家庭的补助</t>
  </si>
  <si>
    <t xml:space="preserve">  社会福利和救助</t>
  </si>
  <si>
    <t xml:space="preserve">  离退休费</t>
  </si>
  <si>
    <t xml:space="preserve">  其他对个人和家庭的补助</t>
  </si>
  <si>
    <t>支  出  合  计</t>
  </si>
  <si>
    <t>1-6   2021年盘龙区本级一般公共预算支出表（州、市对下转移支付项目）</t>
  </si>
  <si>
    <t>项       目</t>
  </si>
  <si>
    <t>一般公共服务支出</t>
  </si>
  <si>
    <t>无</t>
  </si>
  <si>
    <t>……</t>
  </si>
  <si>
    <t>国防支出</t>
  </si>
  <si>
    <t>公共安全支出</t>
  </si>
  <si>
    <t>教育支出</t>
  </si>
  <si>
    <t>科学技术支出</t>
  </si>
  <si>
    <t>文化旅游教育与传媒支出</t>
  </si>
  <si>
    <t>社会保障和就业支出</t>
  </si>
  <si>
    <t>卫生健康支出</t>
  </si>
  <si>
    <t>节能环保支出</t>
  </si>
  <si>
    <t>农林水支出</t>
  </si>
  <si>
    <t>交通运输支出</t>
  </si>
  <si>
    <t>资源勘探工业信息等支出</t>
  </si>
  <si>
    <t>商业服务业等支出</t>
  </si>
  <si>
    <t>金融支出</t>
  </si>
  <si>
    <t>自然资源海洋气象等支出</t>
  </si>
  <si>
    <t>住房保障支出</t>
  </si>
  <si>
    <t>粮油物资储备支出</t>
  </si>
  <si>
    <t>灾害防治及应急管理支出</t>
  </si>
  <si>
    <t>债务付息支出</t>
  </si>
  <si>
    <t>合计</t>
  </si>
  <si>
    <t>空表说明：盘龙区实行乡财县管，按照区与乡（镇）财政管理体制，乡（镇）按照县级部门预算管理，故转移支付情况无。</t>
  </si>
  <si>
    <t>州（市）</t>
  </si>
  <si>
    <t>税收返还</t>
  </si>
  <si>
    <t>转移支付</t>
  </si>
  <si>
    <t>一、提前下达数</t>
  </si>
  <si>
    <t xml:space="preserve"> </t>
  </si>
  <si>
    <t>二、预算数</t>
  </si>
  <si>
    <t>比上年增、减情况</t>
  </si>
  <si>
    <t>增、减金额</t>
  </si>
  <si>
    <t>增、减幅度</t>
  </si>
  <si>
    <t>1.因公出国（境）费</t>
  </si>
  <si>
    <t>2.公务接待费</t>
  </si>
  <si>
    <t>3.公务用车购置及运行费</t>
  </si>
  <si>
    <t>其中：（1）公务用车购置费</t>
  </si>
  <si>
    <t xml:space="preserve">      （2）公务用车运行费</t>
  </si>
  <si>
    <t>注：                                                                                                                               一、按照党中央、国务院有关文件及部门预算管理有关规定，“三公”经费包括因公出国（境）费、公务用车购置及运行费和公务接待费。（1）因公出国（境）费，指单位工作人员公务出国（境）的住宿费、旅费、伙食补助费、杂费、培训费等支出。（2）公务用车购置及运行费，指单位公务用车购置费及租用费、燃料费、维修费、过路过桥费、保险费、安全奖励费用等支出，公务用车指用于履行公务的机动车辆，包括领导干部专车、一般公务用车和执法执勤用车。（3）公务接待费，指单位按规定开支的各类公务接待（含外宾接待）支出。                                
二、“三公”经费增减变化情况: 1.2021年盘龙区“三公”经费预算941.0932万元，比上年预算数减少29.2718万元，下降3.02%，其中：因公出国（境）经费41.4675万元，比上年预算数减少1.2825万元，下降3%；2.公务接待费111.1557万元，比上年预算数减少27.1193万元，下降19.61%；3.公务用车购置及运行费788.47万元，比上年预算数减少0.87万元，下降0.11%（其中：公务用车购置费96万元，比上年预算数减少8.16万元，下降7.83%；公务用车运行费692.47万元，比上年预算数增加7.29万元，上升1.06%）。
三、“三公”经费增减变化原因说明:1.盘龙区积极贯彻落实中央八项规定和厉行勤俭节约，故因公出国（境）费、公务接待费较上年下降。2.公务用车购置费减少，主要是目前按工作实际需要新增购置公务用车原车辆报废等审批手续仍在办理，预计购置时间不确定，年初暂未安排预算；3.公务用车运行费增加，主要是部分单位公务用车运行维护成本增加。                                                                                                                              </t>
  </si>
  <si>
    <t>2020年执行数</t>
  </si>
  <si>
    <t>一、农网还贷资金收入</t>
  </si>
  <si>
    <t>二、海南省高等级公路车辆通行附加费收入</t>
  </si>
  <si>
    <t>三、港口建设费收入</t>
  </si>
  <si>
    <t>四、国家电影事业发展专项资金收入</t>
  </si>
  <si>
    <t>五、国有土地收益基金收入</t>
  </si>
  <si>
    <t>六、农业土地开发资金收入</t>
  </si>
  <si>
    <t>七、国有土地使用权出让收入</t>
  </si>
  <si>
    <t xml:space="preserve">  土地出让价款收入</t>
  </si>
  <si>
    <t xml:space="preserve">  补缴的土地价款</t>
  </si>
  <si>
    <t xml:space="preserve">  划拨土地收入</t>
  </si>
  <si>
    <t xml:space="preserve">  缴纳新增建设用地土地有偿使用费</t>
  </si>
  <si>
    <t xml:space="preserve">  其他土地出让收入</t>
  </si>
  <si>
    <t>八、大中型水库库区基金收入</t>
  </si>
  <si>
    <t>九、彩票公益金收入</t>
  </si>
  <si>
    <t xml:space="preserve">  福利彩票公益金收入</t>
  </si>
  <si>
    <t xml:space="preserve">  体育彩票公益金收入</t>
  </si>
  <si>
    <t>十、城市基础设施配套费收入</t>
  </si>
  <si>
    <t>十一、小型水库移民扶助基金收入</t>
  </si>
  <si>
    <t>十二、国家重大水利工程建设基金收入</t>
  </si>
  <si>
    <t>十三、车辆通行费</t>
  </si>
  <si>
    <t>十四、污水处理费收入</t>
  </si>
  <si>
    <t>十五、彩票发行机构和彩票销售机构的业务费用</t>
  </si>
  <si>
    <t>十六、其他政府性基金收入</t>
  </si>
  <si>
    <t>十七、专项债券对应项目专项收入</t>
  </si>
  <si>
    <t>全区政府性基金预算收入</t>
  </si>
  <si>
    <t>地方政府专项债务收入</t>
  </si>
  <si>
    <t xml:space="preserve">  政府性基金转移收入</t>
  </si>
  <si>
    <t xml:space="preserve">     政府性基金补助收入</t>
  </si>
  <si>
    <t xml:space="preserve">     抗疫特别国债转移支付收入</t>
  </si>
  <si>
    <t xml:space="preserve">   债务转贷收入</t>
  </si>
  <si>
    <t>科目编码</t>
  </si>
  <si>
    <t>207</t>
  </si>
  <si>
    <t>一、文化旅游体育与传媒支出</t>
  </si>
  <si>
    <t>20707</t>
  </si>
  <si>
    <t xml:space="preserve">   国家电影事业发展专项资金安排的支出</t>
  </si>
  <si>
    <t>20709</t>
  </si>
  <si>
    <t xml:space="preserve">   旅游发展基金支出</t>
  </si>
  <si>
    <t>208</t>
  </si>
  <si>
    <t>二、社会保障和就业支出</t>
  </si>
  <si>
    <t>20822</t>
  </si>
  <si>
    <t xml:space="preserve">    大中型水库移民后期扶持基金支出</t>
  </si>
  <si>
    <t>20823</t>
  </si>
  <si>
    <t xml:space="preserve">    小型水库移民扶助基金安排的支出</t>
  </si>
  <si>
    <t>20829</t>
  </si>
  <si>
    <t xml:space="preserve">    小型水库移民扶助基金对应专项债务收入安排的支出</t>
  </si>
  <si>
    <t>211</t>
  </si>
  <si>
    <t>三、节能环保支出</t>
  </si>
  <si>
    <t>21160</t>
  </si>
  <si>
    <t xml:space="preserve">    可再生能源电价附加收入安排的支出</t>
  </si>
  <si>
    <t>212</t>
  </si>
  <si>
    <t>四、城乡社区支出</t>
  </si>
  <si>
    <t>21208</t>
  </si>
  <si>
    <t xml:space="preserve">    国有土地使用权出让收入安排的支出</t>
  </si>
  <si>
    <t>21210</t>
  </si>
  <si>
    <t xml:space="preserve">    国有土地收益基金安排的支出</t>
  </si>
  <si>
    <t>21211</t>
  </si>
  <si>
    <t xml:space="preserve">    农业土地开发资金安排的支出</t>
  </si>
  <si>
    <t>21213</t>
  </si>
  <si>
    <t xml:space="preserve">    城市基础设施配套费安排的支出</t>
  </si>
  <si>
    <t>21214</t>
  </si>
  <si>
    <t xml:space="preserve">    污水处理费收入安排的支出</t>
  </si>
  <si>
    <t>21215</t>
  </si>
  <si>
    <t xml:space="preserve">    土地储备专项债券收入安排的支出</t>
  </si>
  <si>
    <t>21216</t>
  </si>
  <si>
    <t xml:space="preserve">    棚户区改造专项债券收入安排的支出</t>
  </si>
  <si>
    <t>21217</t>
  </si>
  <si>
    <t xml:space="preserve">    城市基础设施配套费对应专项债务收入安排的支出</t>
  </si>
  <si>
    <t>21218</t>
  </si>
  <si>
    <t xml:space="preserve">    污水处理费对应专项债务收入安排的支出</t>
  </si>
  <si>
    <t>21219</t>
  </si>
  <si>
    <t xml:space="preserve">    国有土地使用权出让收入对应专项债务收入安排的支出</t>
  </si>
  <si>
    <t>213</t>
  </si>
  <si>
    <t>五、农林水支出</t>
  </si>
  <si>
    <t>21366</t>
  </si>
  <si>
    <t xml:space="preserve">    大中型水库库区基金安排的支出</t>
  </si>
  <si>
    <t>21369</t>
  </si>
  <si>
    <t xml:space="preserve">    国家重大水利工程建设基金安排的支出</t>
  </si>
  <si>
    <t xml:space="preserve">    大中型水库库区基金对应专项债务收入安排的支出</t>
  </si>
  <si>
    <t>214</t>
  </si>
  <si>
    <t>六、交通运输支出</t>
  </si>
  <si>
    <t>21463</t>
  </si>
  <si>
    <t xml:space="preserve">    港口建设费安排的支出</t>
  </si>
  <si>
    <t>21464</t>
  </si>
  <si>
    <t xml:space="preserve">    铁路建设基金支出</t>
  </si>
  <si>
    <t>21469</t>
  </si>
  <si>
    <t xml:space="preserve">    民航发展基金支出</t>
  </si>
  <si>
    <t>21471</t>
  </si>
  <si>
    <t xml:space="preserve">    政府收费公路专项债券收入安排的支出</t>
  </si>
  <si>
    <t>215</t>
  </si>
  <si>
    <t>七、资源勘探工业信息等支出</t>
  </si>
  <si>
    <t>21562</t>
  </si>
  <si>
    <t xml:space="preserve">    农网还贷资金支出</t>
  </si>
  <si>
    <t>229</t>
  </si>
  <si>
    <t>八、其他支出</t>
  </si>
  <si>
    <t>22904</t>
  </si>
  <si>
    <t xml:space="preserve">    其他政府性基金及对应专项债务收入安排的支出</t>
  </si>
  <si>
    <t>22908</t>
  </si>
  <si>
    <t xml:space="preserve">    彩票发行销售机构业务费安排的支出</t>
  </si>
  <si>
    <t>22960</t>
  </si>
  <si>
    <t xml:space="preserve">    彩票公益金安排的支出</t>
  </si>
  <si>
    <t>232</t>
  </si>
  <si>
    <t>九、债务付息支出</t>
  </si>
  <si>
    <t>233</t>
  </si>
  <si>
    <t>十、债务发行费用支出</t>
  </si>
  <si>
    <t xml:space="preserve">    地方政府专项债务发行费用支出</t>
  </si>
  <si>
    <t>234</t>
  </si>
  <si>
    <t>十一、抗疫特别国债安排的支出</t>
  </si>
  <si>
    <t>23401</t>
  </si>
  <si>
    <t xml:space="preserve">    基础设施建设</t>
  </si>
  <si>
    <t>23402</t>
  </si>
  <si>
    <t xml:space="preserve">    抗疫相关支出</t>
  </si>
  <si>
    <t>全区政府性基金支出</t>
  </si>
  <si>
    <t>230</t>
  </si>
  <si>
    <t>23008</t>
  </si>
  <si>
    <t xml:space="preserve">   调出资金</t>
  </si>
  <si>
    <t>23009</t>
  </si>
  <si>
    <t xml:space="preserve">   年终结余</t>
  </si>
  <si>
    <t>231</t>
  </si>
  <si>
    <t>地方政府专项债务还本支出</t>
  </si>
  <si>
    <t>1030102</t>
  </si>
  <si>
    <t>1030112</t>
  </si>
  <si>
    <t>1030115</t>
  </si>
  <si>
    <t>1030129</t>
  </si>
  <si>
    <t>1030146</t>
  </si>
  <si>
    <t>1030147</t>
  </si>
  <si>
    <t>1030148</t>
  </si>
  <si>
    <t>103014899</t>
  </si>
  <si>
    <t>1030150</t>
  </si>
  <si>
    <t>1030155</t>
  </si>
  <si>
    <t>103015501</t>
  </si>
  <si>
    <t>103015502</t>
  </si>
  <si>
    <t>1030156</t>
  </si>
  <si>
    <t>1030157</t>
  </si>
  <si>
    <t>1030158</t>
  </si>
  <si>
    <t>1030159</t>
  </si>
  <si>
    <t>1030178</t>
  </si>
  <si>
    <t>1030180</t>
  </si>
  <si>
    <t>1030199</t>
  </si>
  <si>
    <t>10310</t>
  </si>
  <si>
    <t>区本级政府性基金预算收入</t>
  </si>
  <si>
    <t xml:space="preserve">   政府性基金补助收入</t>
  </si>
  <si>
    <t xml:space="preserve">     政府性基金上解收入</t>
  </si>
  <si>
    <t>2-4 2021年盘龙区本级政府性基金预算支出情况表</t>
  </si>
  <si>
    <t xml:space="preserve">      资助国产影片放映</t>
  </si>
  <si>
    <t>2070703</t>
  </si>
  <si>
    <t xml:space="preserve">      资助少数民族语电影译制</t>
  </si>
  <si>
    <t>2070799</t>
  </si>
  <si>
    <t xml:space="preserve">      其他国家电影事业发展专项资金支出</t>
  </si>
  <si>
    <t>2120899</t>
  </si>
  <si>
    <t xml:space="preserve">      其他国有土地使用权出让收入安排的支出</t>
  </si>
  <si>
    <t>2136699</t>
  </si>
  <si>
    <t xml:space="preserve">      其他大中型水库库区基金支出</t>
  </si>
  <si>
    <t>2136999</t>
  </si>
  <si>
    <t xml:space="preserve">      其他重大水利工程建设基金支出</t>
  </si>
  <si>
    <t>21462</t>
  </si>
  <si>
    <t xml:space="preserve">    车辆通行费安排的支出</t>
  </si>
  <si>
    <t>2146299</t>
  </si>
  <si>
    <t xml:space="preserve">      其他车辆通行费安排的支出</t>
  </si>
  <si>
    <t>2146302</t>
  </si>
  <si>
    <t xml:space="preserve">      航道建设和维护</t>
  </si>
  <si>
    <t>2146303</t>
  </si>
  <si>
    <t xml:space="preserve">      航运保障系统建设</t>
  </si>
  <si>
    <t>2146901</t>
  </si>
  <si>
    <t xml:space="preserve">      民航机场建设</t>
  </si>
  <si>
    <t>2146903</t>
  </si>
  <si>
    <t xml:space="preserve">      民航安全</t>
  </si>
  <si>
    <t>2146904</t>
  </si>
  <si>
    <t xml:space="preserve">      航线和机场补贴</t>
  </si>
  <si>
    <t xml:space="preserve">      通用航空发展</t>
  </si>
  <si>
    <t>2156202</t>
  </si>
  <si>
    <t xml:space="preserve">      地方农网还贷资金支出</t>
  </si>
  <si>
    <t>2290401</t>
  </si>
  <si>
    <t xml:space="preserve">      其他政府性基金安排的支出</t>
  </si>
  <si>
    <t>2290402</t>
  </si>
  <si>
    <t xml:space="preserve">      其他地方自行试点项目收益专项债券收入安排的支出</t>
  </si>
  <si>
    <t>2290804</t>
  </si>
  <si>
    <t xml:space="preserve">      福利彩票销售机构的业务费支出</t>
  </si>
  <si>
    <t>2290805</t>
  </si>
  <si>
    <t xml:space="preserve">      体育彩票销售机构的业务费支出</t>
  </si>
  <si>
    <t>2290808</t>
  </si>
  <si>
    <t xml:space="preserve">      彩票市场调控资金支出</t>
  </si>
  <si>
    <t>2296002</t>
  </si>
  <si>
    <t xml:space="preserve">      用于社会福利的彩票公益金支出</t>
  </si>
  <si>
    <t>2296003</t>
  </si>
  <si>
    <t xml:space="preserve">      用于体育事业的彩票公益金支出</t>
  </si>
  <si>
    <t>2296006</t>
  </si>
  <si>
    <t xml:space="preserve">      用于残疾人事业的彩票公益金支出</t>
  </si>
  <si>
    <t>2296099</t>
  </si>
  <si>
    <t xml:space="preserve">      用于其他社会公益事业的彩票公益金支出</t>
  </si>
  <si>
    <t>2320498</t>
  </si>
  <si>
    <t xml:space="preserve">      其他地方自行试点项目收益专项债券付息支出</t>
  </si>
  <si>
    <t>2320499</t>
  </si>
  <si>
    <t xml:space="preserve">      其他政府性基金债务付息支出</t>
  </si>
  <si>
    <t>2330498</t>
  </si>
  <si>
    <t xml:space="preserve">      其他地方自行试点项目收益专项债务发行费用支出</t>
  </si>
  <si>
    <t>2330499</t>
  </si>
  <si>
    <t xml:space="preserve">      其他政府性基金债务发行费用支出</t>
  </si>
  <si>
    <t>区本级政府性基金支出</t>
  </si>
  <si>
    <t>23004</t>
  </si>
  <si>
    <t xml:space="preserve">   政府性基金转移支付</t>
  </si>
  <si>
    <t>2300401</t>
  </si>
  <si>
    <t xml:space="preserve">     政府性基金补助支出</t>
  </si>
  <si>
    <t>203308</t>
  </si>
  <si>
    <t>23011</t>
  </si>
  <si>
    <t xml:space="preserve">   地方政府专项债务转贷支出</t>
  </si>
  <si>
    <t>上年结转对应安排支出</t>
  </si>
  <si>
    <t>本年支出小计</t>
  </si>
  <si>
    <r>
      <rPr>
        <sz val="14"/>
        <rFont val="MS Serif"/>
        <charset val="134"/>
      </rPr>
      <t xml:space="preserve">    </t>
    </r>
    <r>
      <rPr>
        <sz val="14"/>
        <color indexed="8"/>
        <rFont val="宋体"/>
        <charset val="134"/>
      </rPr>
      <t>单位：万元</t>
    </r>
  </si>
  <si>
    <t>项        目</t>
  </si>
  <si>
    <t xml:space="preserve">  利润收入</t>
  </si>
  <si>
    <t xml:space="preserve">     电力企业利润收入</t>
  </si>
  <si>
    <t xml:space="preserve">     运输企业利润收入</t>
  </si>
  <si>
    <t xml:space="preserve">     投资服务企业利润收入</t>
  </si>
  <si>
    <t xml:space="preserve">     贸易企业利润收入</t>
  </si>
  <si>
    <t xml:space="preserve">     建筑施工企业利润收入</t>
  </si>
  <si>
    <t xml:space="preserve">     房地产企业利润收入</t>
  </si>
  <si>
    <t xml:space="preserve">     农林牧渔企业利润收入</t>
  </si>
  <si>
    <t xml:space="preserve">     军工企业利润收入</t>
  </si>
  <si>
    <t xml:space="preserve">     转制科研院所利润收入</t>
  </si>
  <si>
    <t xml:space="preserve">     地质勘查企业利润收入</t>
  </si>
  <si>
    <t xml:space="preserve">    卫生体育福利企业利润收入</t>
  </si>
  <si>
    <t xml:space="preserve">     教育文化广播企业利润收入</t>
  </si>
  <si>
    <t xml:space="preserve">     科学研究企业利润收入</t>
  </si>
  <si>
    <t xml:space="preserve">     机关社团所属企业利润收入</t>
  </si>
  <si>
    <t xml:space="preserve">     化工企业利润收入</t>
  </si>
  <si>
    <t xml:space="preserve">     金融企业利润收入（国资预算）</t>
  </si>
  <si>
    <t xml:space="preserve">     其他国有资本经营预算企业利润收入</t>
  </si>
  <si>
    <t xml:space="preserve">  股利、股息收入</t>
  </si>
  <si>
    <t xml:space="preserve">     国有控股公司股利、股息收入</t>
  </si>
  <si>
    <t xml:space="preserve">     国有参股公司股利、股息收入</t>
  </si>
  <si>
    <t xml:space="preserve">     金融企业股利、股息收入（国资预算）</t>
  </si>
  <si>
    <t xml:space="preserve">     其他国有资本经营预算企业股利、股息收入</t>
  </si>
  <si>
    <t xml:space="preserve">  产权转让收入</t>
  </si>
  <si>
    <t xml:space="preserve">     国有股权、股份转让收入</t>
  </si>
  <si>
    <t xml:space="preserve">     国有独资企业产权转让收入</t>
  </si>
  <si>
    <t xml:space="preserve">     其他国有资本经营预算企业产权转让收入</t>
  </si>
  <si>
    <t xml:space="preserve">  清算收入</t>
  </si>
  <si>
    <t xml:space="preserve">     国有股权、股份清算收入</t>
  </si>
  <si>
    <t xml:space="preserve">     国有独资企业清算收入</t>
  </si>
  <si>
    <t xml:space="preserve">     其他国有资本经营预算企业清算收入</t>
  </si>
  <si>
    <t xml:space="preserve">  其他国有资本经营预算收入</t>
  </si>
  <si>
    <t>盘龙区国有资本经营收入</t>
  </si>
  <si>
    <t>上年结转</t>
  </si>
  <si>
    <t xml:space="preserve">  解决历史遗留问题及改革成本支出</t>
  </si>
  <si>
    <t xml:space="preserve">    “三供一业”移交补助支出</t>
  </si>
  <si>
    <t xml:space="preserve">    国有企业办职教幼教补助支出</t>
  </si>
  <si>
    <t xml:space="preserve">    国有企业退休人员社会化管理补助支出</t>
  </si>
  <si>
    <t xml:space="preserve">    国有企业改革成本支出</t>
  </si>
  <si>
    <t xml:space="preserve">    其他解决历史遗留问题及改革成本支出</t>
  </si>
  <si>
    <t xml:space="preserve">  国有企业资本金注入</t>
  </si>
  <si>
    <t xml:space="preserve">    国有经济结构调整支出</t>
  </si>
  <si>
    <t xml:space="preserve">    公益性设施投资支出</t>
  </si>
  <si>
    <t xml:space="preserve">    其他国有企业资本金注入</t>
  </si>
  <si>
    <t xml:space="preserve">  国有企业政策性补贴</t>
  </si>
  <si>
    <t xml:space="preserve">    国有企业政策性补贴（项）</t>
  </si>
  <si>
    <t xml:space="preserve">  金融国有资本经营预算支出</t>
  </si>
  <si>
    <t xml:space="preserve">  其他金融国有资本经营预算支出</t>
  </si>
  <si>
    <t xml:space="preserve">  其他国有资本经营预算支出</t>
  </si>
  <si>
    <t xml:space="preserve">    其他国有资本经营预算支出（项）</t>
  </si>
  <si>
    <t>全区国有资本经营支出</t>
  </si>
  <si>
    <t>国有资本经营预算转移支付</t>
  </si>
  <si>
    <t xml:space="preserve">  调出资金</t>
  </si>
  <si>
    <t>结转下年</t>
  </si>
  <si>
    <t>利润收入</t>
  </si>
  <si>
    <t xml:space="preserve">     医药企业利润收入</t>
  </si>
  <si>
    <t xml:space="preserve">     卫生体育福利企业利润收入</t>
  </si>
  <si>
    <t>股利、股息收入</t>
  </si>
  <si>
    <t>清算收入</t>
  </si>
  <si>
    <t>其他国有资本经营预算收入</t>
  </si>
  <si>
    <t>区本级国有资本经营收入</t>
  </si>
  <si>
    <t>3-4  2021年盘龙区区本级国有资本经营支出预算情况表</t>
  </si>
  <si>
    <t>项   目</t>
  </si>
  <si>
    <t xml:space="preserve">    "三供一业"移交补助支出</t>
  </si>
  <si>
    <t>区本级国有资本经营支出</t>
  </si>
  <si>
    <t>调出资金</t>
  </si>
  <si>
    <t>3-5  2021年盘龙区本级国有资本经营预算转移支付表（分地区）</t>
  </si>
  <si>
    <t>地  区</t>
  </si>
  <si>
    <t>预算数</t>
  </si>
  <si>
    <t>合  计</t>
  </si>
  <si>
    <t>3-6  2021年盘龙区本级国有资本经营预算转移支付表（分项目）</t>
  </si>
  <si>
    <t>项目名称</t>
  </si>
  <si>
    <t>项     目</t>
  </si>
  <si>
    <t>一、企业职工基本养老保险基金收入</t>
  </si>
  <si>
    <t xml:space="preserve">    其中：保险费收入</t>
  </si>
  <si>
    <t xml:space="preserve">          利息收入</t>
  </si>
  <si>
    <t xml:space="preserve">          财政补贴收入</t>
  </si>
  <si>
    <t>二、机关事业单位基本养老保险基金收入</t>
  </si>
  <si>
    <t>三、失业保险基金收入</t>
  </si>
  <si>
    <t>四、城镇职工基本医疗保险基金收入</t>
  </si>
  <si>
    <t>五、工伤保险基金收入</t>
  </si>
  <si>
    <t>六、城乡居民基本养老保险基金收入</t>
  </si>
  <si>
    <t>七、居民基本医疗保险基金收入</t>
  </si>
  <si>
    <t>八、生育保险基金收入</t>
  </si>
  <si>
    <t>收入小计</t>
  </si>
  <si>
    <t xml:space="preserve">  其中：保险费收入</t>
  </si>
  <si>
    <t xml:space="preserve">        利息收入</t>
  </si>
  <si>
    <t xml:space="preserve">        财政补贴收入</t>
  </si>
  <si>
    <t>上级补助收入</t>
  </si>
  <si>
    <t>下级上解收入</t>
  </si>
  <si>
    <t>收入合计</t>
  </si>
  <si>
    <t>空表说明：社会保险基金预算统一由市级编列。</t>
  </si>
  <si>
    <r>
      <rPr>
        <sz val="14"/>
        <rFont val="宋体"/>
        <charset val="134"/>
      </rPr>
      <t xml:space="preserve">    </t>
    </r>
    <r>
      <rPr>
        <sz val="14"/>
        <color indexed="8"/>
        <rFont val="宋体"/>
        <charset val="134"/>
      </rPr>
      <t>单位：万元</t>
    </r>
  </si>
  <si>
    <t>一、企业职工基本养老保险基金支出</t>
  </si>
  <si>
    <t xml:space="preserve">    其中：待遇支出</t>
  </si>
  <si>
    <t>二、机关事业单位基本养老保险基金支出</t>
  </si>
  <si>
    <t>三、失业保险基金支出</t>
  </si>
  <si>
    <t>四、城镇职工基本医疗保险基金支出</t>
  </si>
  <si>
    <t>五、工伤保险基金支出</t>
  </si>
  <si>
    <t>六、城乡居民基本养老保险基金支出</t>
  </si>
  <si>
    <t>七、居民基本医疗保险基金支出</t>
  </si>
  <si>
    <t>八、生育保险基金支出</t>
  </si>
  <si>
    <t>支出小计</t>
  </si>
  <si>
    <t xml:space="preserve">    其中：社会保险待遇支出</t>
  </si>
  <si>
    <t xml:space="preserve">补助下级支出
  </t>
  </si>
  <si>
    <t>上解上级支出</t>
  </si>
  <si>
    <t>支出合计</t>
  </si>
  <si>
    <t>补助下级支出</t>
  </si>
  <si>
    <t>单位：亿元</t>
  </si>
  <si>
    <t>地   区</t>
  </si>
  <si>
    <t>2020年债务限额</t>
  </si>
  <si>
    <t>2020年债务余额预计执行数</t>
  </si>
  <si>
    <t>一般债务</t>
  </si>
  <si>
    <t>专项债务</t>
  </si>
  <si>
    <t>公  式</t>
  </si>
  <si>
    <t>A=B+C</t>
  </si>
  <si>
    <t>B</t>
  </si>
  <si>
    <t>C</t>
  </si>
  <si>
    <t>D=E+F</t>
  </si>
  <si>
    <t>E</t>
  </si>
  <si>
    <t>F</t>
  </si>
  <si>
    <t>盘龙区</t>
  </si>
  <si>
    <t>注：1.本表反映上一年度本地区、本级及分地区地方政府债务限额及余额预计执行数。</t>
  </si>
  <si>
    <t xml:space="preserve">    2.本表由县级以上地方各级财政部门在本级人民代表大会批准预算后二十日内公开。</t>
  </si>
  <si>
    <t>盘龙区2020年地方政府债务限额及余额预算情况表</t>
  </si>
  <si>
    <t>（以昆明市为例）</t>
  </si>
  <si>
    <t xml:space="preserve">    盘龙区</t>
  </si>
  <si>
    <t>项    目</t>
  </si>
  <si>
    <t>执行数</t>
  </si>
  <si>
    <t>一、2019年末地方政府一般债务余额实际数</t>
  </si>
  <si>
    <t>二、2020年末地方政府一般债务余额限额</t>
  </si>
  <si>
    <t>三、2020年地方政府一般债务发行额</t>
  </si>
  <si>
    <t xml:space="preserve">   中央转贷地方的国际金融组织和外国政府贷款</t>
  </si>
  <si>
    <t xml:space="preserve">   2020年地方政府一般债券发行额</t>
  </si>
  <si>
    <t>四、2020年地方政府一般债务还本额</t>
  </si>
  <si>
    <t>五、2020年末地方政府一般债务余额预计执行数</t>
  </si>
  <si>
    <t>六、2021年地方财政赤字</t>
  </si>
  <si>
    <t>七、2021年地方政府一般债务余额限额</t>
  </si>
  <si>
    <t>注：1.本表反映本地区上两年度一般债务余额，上一年度一般债务限额、发行额、还本支出及余额，本年度财政赤字及一般
      债务限额。  
    2.本表由县级以上地方各级财政部门在本级人民代表大会批准预算后二十日内公开。</t>
  </si>
  <si>
    <t xml:space="preserve">    中央转贷地方的国际金融组织和外国政府贷款</t>
  </si>
  <si>
    <t xml:space="preserve">    2020年地方政府一般债券发行额</t>
  </si>
  <si>
    <t>注：1.本表反映本地区上两年度一般债务余额，上一年度一般债务限额、发行额、还本支出及余额，本年度财政赤
      字及一般债务限额。  
    2.本表由县级以上地方各级财政部门在本级人民代表大会批准预算后二十日内公开。</t>
  </si>
  <si>
    <t>5-4  盘龙区2020年本级政府专项债务和余额情况表</t>
  </si>
  <si>
    <t>一、2019年末地方政府专项债务余额实际数</t>
  </si>
  <si>
    <t>二、2020年末地方政府专项债务余额限额</t>
  </si>
  <si>
    <t>三、2020年地方政府专项债务发行额</t>
  </si>
  <si>
    <t>四、2020年地方政府专项债务还本额</t>
  </si>
  <si>
    <t>五、2020年末地方政府专项债务余额预计执行数</t>
  </si>
  <si>
    <t>六、2021年地方政府专项债务新增限额</t>
  </si>
  <si>
    <t>七、2020年末地方政府专项债务余额限额</t>
  </si>
  <si>
    <t>注：1.本表反映本地区上两年度专项债务余额，上一年度专项债务限额、发行额、还本额及余额，本年度专项债务新
      增限额及限额。
    2.本表由县级以上地方各级财政部门在本级人民代表大会批准预算后二十日内公开。</t>
  </si>
  <si>
    <t>六、2020年地方政府专项债务新增限额</t>
  </si>
  <si>
    <t>七、2021年末地方政府专项债务余额限额</t>
  </si>
  <si>
    <t>注：1.本表反映本地区上两年度专项债务余额，上一年度专项债务限额、发行额、还本额及余额，本年度专项债务
      新增限额及限额。
    2.本表由县级以上地方各级财政部门在本级人民代表大会批准预算后二十日内公开。</t>
  </si>
  <si>
    <t>5-6  盘龙区地方政府债券发行及还本
付息情况表</t>
  </si>
  <si>
    <t>公式</t>
  </si>
  <si>
    <t>本地区</t>
  </si>
  <si>
    <t>本级</t>
  </si>
  <si>
    <t>一、2020年发行预计执行数</t>
  </si>
  <si>
    <t>A=B+D</t>
  </si>
  <si>
    <t>（一）一般债券</t>
  </si>
  <si>
    <t xml:space="preserve">   其中：再融资债券</t>
  </si>
  <si>
    <t>（二）专项债券</t>
  </si>
  <si>
    <t>D</t>
  </si>
  <si>
    <t>二、2020年还本预计执行数</t>
  </si>
  <si>
    <t>F=G+H</t>
  </si>
  <si>
    <t>G</t>
  </si>
  <si>
    <t>H</t>
  </si>
  <si>
    <t>三、2020年付息预计执行数</t>
  </si>
  <si>
    <t>I=J+K</t>
  </si>
  <si>
    <t>J</t>
  </si>
  <si>
    <t>K</t>
  </si>
  <si>
    <t>四、2021年还本预算数</t>
  </si>
  <si>
    <t>L=M+O</t>
  </si>
  <si>
    <t>M</t>
  </si>
  <si>
    <t xml:space="preserve">   其中：再融资</t>
  </si>
  <si>
    <t xml:space="preserve">      财政预算安排 </t>
  </si>
  <si>
    <t>N</t>
  </si>
  <si>
    <t>O</t>
  </si>
  <si>
    <t xml:space="preserve">      财政预算安排</t>
  </si>
  <si>
    <t>P</t>
  </si>
  <si>
    <t>五、2021年付息预算数</t>
  </si>
  <si>
    <t>Q=R+S</t>
  </si>
  <si>
    <t>R</t>
  </si>
  <si>
    <t>S</t>
  </si>
  <si>
    <t>注：1.本表反映本地区上一年度地方政府债券（含再融资债券）发行及还本付息支出
      预计执行数、本年度地方政府债券还本付息支出预算数等。
    2.本表由县级以上地方各级财政部门在本级人民代表大会批准预算后二十日内公
      开。</t>
  </si>
  <si>
    <t>下级</t>
  </si>
  <si>
    <t>一、2020年地方政府债务限额</t>
  </si>
  <si>
    <t>其中： 一般债务限额</t>
  </si>
  <si>
    <t xml:space="preserve">       专项债务限额</t>
  </si>
  <si>
    <t>二、提前下达的2021年新增地方政府债务限额</t>
  </si>
  <si>
    <t>注：本表反映本地区及本级年初预算中列示提前下达的新增地方政府债务限额情况，由县级以上地方各级财政部门在本级人民代表大会批准预算后二十日内公开。</t>
  </si>
  <si>
    <t>5-8  盘龙区2020年年初新增地方政府债券资金安排表</t>
  </si>
  <si>
    <t>项目类型</t>
  </si>
  <si>
    <t>项目主管部门</t>
  </si>
  <si>
    <t>债券性质</t>
  </si>
  <si>
    <t>债券规模</t>
  </si>
  <si>
    <t>盘龙区任旗营城市棚户区改造项目</t>
  </si>
  <si>
    <t>棚改</t>
  </si>
  <si>
    <t>盘龙区城改局</t>
  </si>
  <si>
    <t>专项债券</t>
  </si>
  <si>
    <t>注：本表反映本级当年提前下达的新增地方政府债券资金使用安排，由县级以上地方各级财政部门在本级人民代表大会批准预算后二十日内公开。</t>
  </si>
  <si>
    <t>6-1   2021年盘龙区重大政策和重点项目绩效目标表</t>
  </si>
  <si>
    <t>单位名称.项目名称</t>
  </si>
  <si>
    <t>项目目标</t>
  </si>
  <si>
    <t>一级指标</t>
  </si>
  <si>
    <t>二级指标</t>
  </si>
  <si>
    <t>三级指标</t>
  </si>
  <si>
    <t>指标值</t>
  </si>
  <si>
    <t>度量单位</t>
  </si>
  <si>
    <t>绩效指标值设定依据及数据来源</t>
  </si>
  <si>
    <t>说明</t>
  </si>
  <si>
    <t>昆明市盘龙区发展和改革局</t>
  </si>
  <si>
    <t xml:space="preserve">  昆明市盘龙区发展和改革局</t>
  </si>
  <si>
    <t xml:space="preserve">  储备粮贷款利息和管理费用专项经费</t>
  </si>
  <si>
    <t>为落实盘龙区粮食安全行政首长责任制，确保粮食市场供应，保持粮食市场价格的基本稳定，维护正常的社会秩序，区政府与市粮食局签订的委托代储协议，区发展改革局与昆明市粮食储备公司签订的代储合同，完成区级储备粮储备任务。</t>
  </si>
  <si>
    <t>满意度指标</t>
  </si>
  <si>
    <t>服务对象满意度指标</t>
  </si>
  <si>
    <t>市场参与者满意度</t>
  </si>
  <si>
    <t>85</t>
  </si>
  <si>
    <t>%</t>
  </si>
  <si>
    <t>《昆明市粮食安全行政首长责任制目标考核责任书》《昆明市盘龙区人民政府地方储备粮委托代储框架性协议书》《昆明市盘龙区地方储备粮代储合同》</t>
  </si>
  <si>
    <t>做好服务工作，提供业务指导</t>
  </si>
  <si>
    <t>产出指标</t>
  </si>
  <si>
    <t>成本指标</t>
  </si>
  <si>
    <t>利息费用</t>
  </si>
  <si>
    <t>344.433</t>
  </si>
  <si>
    <t>万元</t>
  </si>
  <si>
    <t>原粮16600000公斤×3.65元/公斤=60590000元
成品粮3380000公斤×5.5元/公斤=18590000元
即（60590000+18590000）×农发行2017年9月贷款利息4.35%=3444330元</t>
  </si>
  <si>
    <t>时效指标</t>
  </si>
  <si>
    <t>完成经费支付时间</t>
  </si>
  <si>
    <t>2021年12月15日前</t>
  </si>
  <si>
    <t xml:space="preserve">年 </t>
  </si>
  <si>
    <t>《昆明市盘龙区发展和改革局预算管理内部控制制度》《昆明市盘龙区发展和改革局局内部控制基本制度》《昆明市盘龙区发展和改革局收支管理内部控制制度》</t>
  </si>
  <si>
    <t>完成支出计划</t>
  </si>
  <si>
    <t>管理费用</t>
  </si>
  <si>
    <t>334.4</t>
  </si>
  <si>
    <t>原粮16600000公斤×0.12元/公斤/年=1992000元
成品粮3380000公斤×0.4元/公斤=1352000元
即1992000元+1352000元=3344000元。</t>
  </si>
  <si>
    <t>数量指标</t>
  </si>
  <si>
    <t>原粮储备任务</t>
  </si>
  <si>
    <t>16600000</t>
  </si>
  <si>
    <t>公斤</t>
  </si>
  <si>
    <t>区级储备原粮（粳稻）数量足额到位，质量符合要求，日常储备管理符合要求</t>
  </si>
  <si>
    <t>监管费用</t>
  </si>
  <si>
    <t>10</t>
  </si>
  <si>
    <t>根据区政府与市粮食局签订的代储协议，监管费用为100000元/年</t>
  </si>
  <si>
    <t>质量指标</t>
  </si>
  <si>
    <t>代储粮食质量达标率</t>
  </si>
  <si>
    <t>100%</t>
  </si>
  <si>
    <t>年</t>
  </si>
  <si>
    <t>《昆明市地方储备粮管理办法》</t>
  </si>
  <si>
    <t>地方储备粮的水分、脂肪酸、色泽气味均达标准</t>
  </si>
  <si>
    <t>效益指标</t>
  </si>
  <si>
    <t>可持续影响指标</t>
  </si>
  <si>
    <t>平抑粮食市场价格，促进粮食生产稳定增长，维护粮食正常流通秩序，实施宏观调控</t>
  </si>
  <si>
    <t>维护粮食正常流通秩序</t>
  </si>
  <si>
    <t>轮换价差</t>
  </si>
  <si>
    <t>400</t>
  </si>
  <si>
    <t>根据粮食收获年份和入库储备的时间，2021年我区需轮换4000000公斤粳稻，粮食购入价为3.4元/公斤，预计售出价为2.4元/ 公斤，轮换价差为1元/公斤，即4000000公斤×1元/公斤=4000000元</t>
  </si>
  <si>
    <t>成品粮储备任务</t>
  </si>
  <si>
    <t>3380000</t>
  </si>
  <si>
    <t>区级储备成品粮（大米）数量足额到位，质量符合要求，日常储备管理符合要求</t>
  </si>
  <si>
    <t>经济效益指标</t>
  </si>
  <si>
    <t>建立了应对重大自然灾害、救济或者其他突发事件应急的工作机制，确保盘龙区食用粮食市场供应和市场价格的基本稳定，维护正常的社会秩序。减少国民经济损失，促进了经济平稳健康发展</t>
  </si>
  <si>
    <t>减少国民经济损失，促进了经济平稳健康发展</t>
  </si>
  <si>
    <t>维护正常的社会秩序</t>
  </si>
  <si>
    <t>粮食储备工作完成及时率</t>
  </si>
  <si>
    <t>2021年12月30日前完成储粮任务</t>
  </si>
  <si>
    <t>及时轮换不宜存粮轮换率</t>
  </si>
  <si>
    <t>粮食轮换费用</t>
  </si>
  <si>
    <t>24</t>
  </si>
  <si>
    <t>轮出费用4000000公斤×0.03/公斤=120000元
轮入费用4000000公斤×0.03/公斤=120000元
即：120000+1200000=240000元</t>
  </si>
  <si>
    <t>社会效益指标</t>
  </si>
  <si>
    <t>增强政府宏观调控和抗御风险的能力，确保全区粮食安全和社会稳定</t>
  </si>
  <si>
    <t>确保全区粮食安全和社会稳定</t>
  </si>
  <si>
    <t xml:space="preserve">  年度国民经济计划编制工作经费</t>
  </si>
  <si>
    <t>根据区委、区政府工作安排，完成《昆明市盘龙区2020年国民经济和社会发展计划执行情况与2021年国民经济和社会发展计划草案的报告》编制工作。</t>
  </si>
  <si>
    <t>《关于昆明市盘龙区2020年国民经济和社会发展计划执行情况与2021年国民经济和社会发展计划草案的报告》</t>
  </si>
  <si>
    <t>1</t>
  </si>
  <si>
    <t>项</t>
  </si>
  <si>
    <t>《昆明市发展规划条例》，区委、区政府工作要求</t>
  </si>
  <si>
    <t>完成《关于昆明市盘龙区2020年国民经济和社会发展计划执行情况与2021年国民经济和社会发展计划草案的报告》编制，提交区“两会”审议通过</t>
  </si>
  <si>
    <t>报告审议通过率</t>
  </si>
  <si>
    <t>《关于昆明市盘龙区2020年国民经济和社会发展计划执行情况与2021年国民经济和社会发展计划草案的报告》经区“两会”审议通过</t>
  </si>
  <si>
    <t>报告编制印刷费</t>
  </si>
  <si>
    <t>《关于昆明市盘龙区2020年国民经济和社会发展计划执行情况与2021年国民经济和社会发展计划草案的报告》编制印刷成册，提交区“两会”审议</t>
  </si>
  <si>
    <t>经费支出完成时间</t>
  </si>
  <si>
    <t>2020年12月15日前</t>
  </si>
  <si>
    <t>任务完成及时率</t>
  </si>
  <si>
    <t>2021年1月31日前完成《关于昆明市盘龙区2020年国民经济和社会发展计划执行情况与2021年国民经济和社会发展计划草案的报告》编制</t>
  </si>
  <si>
    <t>经济运行中出现的重大问题提出调控措施建议，较显著</t>
  </si>
  <si>
    <t>持续不断指导和规范国民经济和社会发展，促进国民经济和社会持续健康发展，影响显著</t>
  </si>
  <si>
    <t>持续推动国民经济和社会发展，为全区深化改革提供研究支撑，促进国民经济和社会工作发展</t>
  </si>
  <si>
    <t>年度国民经济和社会发展计划是盘龙经济政策持续发展的保证措施</t>
  </si>
  <si>
    <t>区属各相关部门、各街道办事处对服务工作满意度</t>
  </si>
  <si>
    <t>为区属各相关部门、各街道办事处提供业务指导</t>
  </si>
  <si>
    <t xml:space="preserve">  “十四五”规划编制经费</t>
  </si>
  <si>
    <t xml:space="preserve"> 根据《盘龙区经济和社会发展“十四五”规划编制工作方案》（盘政办通〔2019〕102号），由区发展改革局牵头高质量地完成“十四五”规划编制的各项任务。按照《盘龙区“十四五”课题研究、规划编制经费管理办法》（盘政办通〔2019〕130号）及《盘龙区“十四五”课题研究、规划编制经费补助方案》（盘政办通〔2019〕131号），“十四五”规划编制工作自2020年启动，2021年完成12个重大前期课题、12个重点专项规划及《纲要》的编制，成果并通过评审验收。</t>
  </si>
  <si>
    <t>组织和动员全区有关部门对事关我区“十四五”经济社会发展的全局性、前瞻性、关键性、深层次重大问题和课题进行深入研究</t>
  </si>
  <si>
    <t>盘龙区“十四五”期间经济社会发展方面</t>
  </si>
  <si>
    <t>《盘龙区经济和社会发展“十四五”规划编制工作方案》</t>
  </si>
  <si>
    <t>充分体现党的十九大以来区委、区政府做出的重大决策部署，组织和动员全区有关部门对事关我区“十四五”经济社会发展的全局性、前瞻性、关键性、深层次重大问题和课题进行深入研究、集中攻关。各牵头单位要加强研究的科学性、前瞻性，保证研究质量和深度</t>
  </si>
  <si>
    <t>促进盘龙区社会经济持续发</t>
  </si>
  <si>
    <t>经费支出时间</t>
  </si>
  <si>
    <t>《盘龙区“十四五”课题研究、规划编制经费管理办法》《盘龙区“十四五”课题研究、规划编制经费补助方案》</t>
  </si>
  <si>
    <t>重点专规划</t>
  </si>
  <si>
    <t>12</t>
  </si>
  <si>
    <t xml:space="preserve">个 </t>
  </si>
  <si>
    <t>完成成编制，通过专家评审</t>
  </si>
  <si>
    <t>《昆明市盘龙区国民经济和社会发展第十四个五年规划纲要》编制费</t>
  </si>
  <si>
    <t>61</t>
  </si>
  <si>
    <t>完成预期工作目标</t>
  </si>
  <si>
    <t>2021年区“两会”前完成编制</t>
  </si>
  <si>
    <t>专家评审通过率</t>
  </si>
  <si>
    <t>100</t>
  </si>
  <si>
    <t>生态效益指标</t>
  </si>
  <si>
    <t>促进水源区生态保护</t>
  </si>
  <si>
    <t>审议通过率</t>
  </si>
  <si>
    <t>完成编制，提请区“两会”审议通过</t>
  </si>
  <si>
    <t>重大前期课题编制费</t>
  </si>
  <si>
    <t>95.5</t>
  </si>
  <si>
    <t>《昆明市盘龙区国民经济和社会发展第十四个五年规划纲要》</t>
  </si>
  <si>
    <t>区属各相关单位、街道办事处满意度</t>
  </si>
  <si>
    <t>重大前期课题</t>
  </si>
  <si>
    <t>昆明市盘龙区交通运输局</t>
  </si>
  <si>
    <t xml:space="preserve">  昆明市盘龙区交通运输局</t>
  </si>
  <si>
    <t xml:space="preserve">  交通安全设施建设经费</t>
  </si>
  <si>
    <t>2021年3月下拨“两站两员”的运行经费和人员工资79.16万元，5月建成四个监控系统所用资金48万元，其余下拨“两站两员”的运行经费和人员工资79.16万元。44个劝导站的宣传资料经费5万元，推丘工作中，临时交通安全隐患整治20余万元。</t>
  </si>
  <si>
    <t>宣传次数</t>
  </si>
  <si>
    <t>次</t>
  </si>
  <si>
    <t>每月集中开展宣传1次，44个劝导站的宣传资料经费预计5万元。</t>
  </si>
  <si>
    <t>维护交通安全</t>
  </si>
  <si>
    <t>安全</t>
  </si>
  <si>
    <t/>
  </si>
  <si>
    <t>开展该项工作对交通安全的影响</t>
  </si>
  <si>
    <t>工作目标</t>
  </si>
  <si>
    <t>隐患排除及时率</t>
  </si>
  <si>
    <t>排除出现安全隐患达100%</t>
  </si>
  <si>
    <t>24小时内排除紧急交通安全隐患</t>
  </si>
  <si>
    <t>预算完成率</t>
  </si>
  <si>
    <t>预算完成达100%</t>
  </si>
  <si>
    <t>2021年11月30日前完成支出</t>
  </si>
  <si>
    <t>新建监控系统数量</t>
  </si>
  <si>
    <t>4</t>
  </si>
  <si>
    <t>个</t>
  </si>
  <si>
    <t>计划2021年5月建成四个监控系统，预计支付资金48万元。</t>
  </si>
  <si>
    <t>新建监控系统验收合格率</t>
  </si>
  <si>
    <t>新建监控系统验收合格率达100%</t>
  </si>
  <si>
    <t>空</t>
  </si>
  <si>
    <t>群众满意度</t>
  </si>
  <si>
    <t>80</t>
  </si>
  <si>
    <t>群众对两站两员工作的满意度达100%</t>
  </si>
  <si>
    <t xml:space="preserve"> 2021年完成“两站两员”规范化建设中视频监控的接入与阿达龙劝导站建设的任务，隐患点和交通安全管理工作的民意调查满意度提高。</t>
  </si>
  <si>
    <t>工作完成及时率</t>
  </si>
  <si>
    <t>2021年1月1日至2021年12月31日</t>
  </si>
  <si>
    <t>及时建成四个监控系统</t>
  </si>
  <si>
    <t>两站两员保障人数</t>
  </si>
  <si>
    <t>130</t>
  </si>
  <si>
    <t>人</t>
  </si>
  <si>
    <t>经费保障两站两员保障130人</t>
  </si>
  <si>
    <t>一级劝导站8个32人，二级劝导站44个88人，管理站6人，2021年新增一个一级劝导站4人，计130人。要求经费充分保障两站两员130人正常完成工作，保障劝导站正常运行，顺利划完成2021年工作。</t>
  </si>
  <si>
    <t xml:space="preserve">  公路抢险应急经费</t>
  </si>
  <si>
    <t xml:space="preserve">为了保证群众出行安全，及时对2021年度受损道路进行管养维护。
</t>
  </si>
  <si>
    <t>经费支持开展的各项工作完成时限</t>
  </si>
  <si>
    <t>中标合同与抢险工作的实际，与昆明市交通运输局签订的2020年抢险责任书和我区应急抢险方案</t>
  </si>
  <si>
    <t>2019及2020年公路应急抢险工作完成率</t>
  </si>
  <si>
    <t>完成农村公路670.279公里及62座中、小型公路桥梁的所有地灾点抢险任务</t>
  </si>
  <si>
    <t>及时处理年内发生的灾险</t>
  </si>
  <si>
    <t>2019及2020年公路应急抢险工程验收合格率</t>
  </si>
  <si>
    <t>我局通过招投标选取合格的施工单位进行县道公路抢险，确保工程质量达标，由监理单位监督，安全科现场复核。</t>
  </si>
  <si>
    <t>群众出行安全</t>
  </si>
  <si>
    <t>公路应急抢险工作对人民的贡献</t>
  </si>
  <si>
    <t>及时完成我区农村公路670.279公里及62座中、小型公路桥梁在灾害中的抢险任务</t>
  </si>
  <si>
    <t>工程款支付合规率</t>
  </si>
  <si>
    <t>按规定支付工程款情况</t>
  </si>
  <si>
    <t>群众对开展公路抢险应急工作的满意度</t>
  </si>
  <si>
    <t>及时处理年内发生的灾险，保证群众出行安全。</t>
  </si>
  <si>
    <t>预算完成情况</t>
  </si>
  <si>
    <t>2021年6月前完成2019与2020年公路应急抢险工程的评审，7月至10月完成当年公路抢险点的设计与抢通工作，11月至12月完成抢险点的加固工作；按要求支付抢通点的工程进度款估计180余万元。</t>
  </si>
  <si>
    <t>昆明市盘龙区住房和城乡建设局</t>
  </si>
  <si>
    <t xml:space="preserve">  昆明市盘龙区住房和城乡建设局</t>
  </si>
  <si>
    <t xml:space="preserve">  北京路北端连接西北绕城高速工程专项资金</t>
  </si>
  <si>
    <t>现已进入运营期，根据绩效考核，完成政府付费。</t>
  </si>
  <si>
    <t>改善出行条件</t>
  </si>
  <si>
    <t xml:space="preserve">有显著改善 </t>
  </si>
  <si>
    <t>切实改善出行条件</t>
  </si>
  <si>
    <t>保证项目的日常维护</t>
  </si>
  <si>
    <t xml:space="preserve">100 </t>
  </si>
  <si>
    <t>根据立项批复开展项目的日常维护</t>
  </si>
  <si>
    <t>根据《北京路北端连接西北绕城高速立交工程采用PPP模式实施方案》</t>
  </si>
  <si>
    <t>按时按量进行维护运营率</t>
  </si>
  <si>
    <t xml:space="preserve"> 100</t>
  </si>
  <si>
    <t>按实施方案明确的运营期开展</t>
  </si>
  <si>
    <t xml:space="preserve">根据《北京路北端连接西北绕城高速立交工程采用PPP模式实施方案》进行运营维护 </t>
  </si>
  <si>
    <t>本期政府支出</t>
  </si>
  <si>
    <t>5769.02</t>
  </si>
  <si>
    <t xml:space="preserve">严控本期经费支出不超过5769.02万元 </t>
  </si>
  <si>
    <t>绩效考核达标</t>
  </si>
  <si>
    <t>分</t>
  </si>
  <si>
    <t>《北京路北端连接西北绕城高速立交工程采用PPP模式实施方案》</t>
  </si>
  <si>
    <t>受益人群满意度</t>
  </si>
  <si>
    <t>周边市民满意度，数据来源于市民的口碑</t>
  </si>
  <si>
    <t>周边市民满意度大于80%</t>
  </si>
  <si>
    <t xml:space="preserve">  液化（燃）气管理办公专项资金</t>
  </si>
  <si>
    <t xml:space="preserve">1、负责辖区内瓶装液化燃气供应站（点）、液化燃气用户的行业管理、安全管理工作；
2.负责贯彻执行国家、省、市相关法律法规规定及市住房城乡建设局制定的液化燃气行业相关规范、标准；
3、.负责对辖区内液化燃气用户的安全用气宣传、教育工作及瓶装液化燃气供应站（点）操作人员持证上岗情况的监督检查；
4、负责组织实施辖区内液化燃气行业的专项治理，积极参加市住房城乡建设局组织开展的液化燃气行业专项治理；依法组织查处各类违法、违规行为，打击无证经营瓶装液化燃气的行为；
5、负责制定辖区内燃气事故应急预案，按照管理权限组织或参与对辖区内液化燃气行业安全事故及突发事件的调查处理。
</t>
  </si>
  <si>
    <t>90</t>
  </si>
  <si>
    <t xml:space="preserve">本着为民服务的态度，通过认真检查工作，让群众的满意度达90%以上 </t>
  </si>
  <si>
    <t>盘财行笺字（2015）102号文，天然气财政局请示处理件；天然气办公经费请示盘住建请（2015）77号</t>
  </si>
  <si>
    <t xml:space="preserve">问题整改落实率 </t>
  </si>
  <si>
    <t>对工作中发现需要解决的问题及时根据以往的经验处理，对解决不了的问题</t>
  </si>
  <si>
    <t>参与检查人数</t>
  </si>
  <si>
    <t xml:space="preserve">10 </t>
  </si>
  <si>
    <t xml:space="preserve">不定期分派人员进行检查工作 </t>
  </si>
  <si>
    <t xml:space="preserve">任务检查完成及时率 </t>
  </si>
  <si>
    <t xml:space="preserve">90 </t>
  </si>
  <si>
    <t xml:space="preserve">由于检查数量多，人员有限，且需要在规定时间内完成工作，在保证检查质量的情况下，加班加点的完成工作 </t>
  </si>
  <si>
    <t>辖区内煤气安全事故发生率</t>
  </si>
  <si>
    <t>有所降低</t>
  </si>
  <si>
    <t>对工作中发现需要解决的问题及时根据以往的经验处理，对解决不了的问题及时向领导反映。</t>
  </si>
  <si>
    <t>检查 任务完成率</t>
  </si>
  <si>
    <t xml:space="preserve">认真落实每一次外出检查工作，在检查过程中遇到的问题及时向领导反映处理 </t>
  </si>
  <si>
    <t xml:space="preserve">开展检查次数 </t>
  </si>
  <si>
    <t xml:space="preserve">4 </t>
  </si>
  <si>
    <t xml:space="preserve">外出检查记录 </t>
  </si>
  <si>
    <t xml:space="preserve">检查覆盖率 </t>
  </si>
  <si>
    <t xml:space="preserve">认真检查每一个站点是否存在安全隐患，对需要改进之处做好记录，以便后续的维修工作 </t>
  </si>
  <si>
    <t>成本控制范围</t>
  </si>
  <si>
    <t>105600</t>
  </si>
  <si>
    <t>元</t>
  </si>
  <si>
    <t xml:space="preserve">全年经费支出情况 </t>
  </si>
  <si>
    <t xml:space="preserve">  人防经费</t>
  </si>
  <si>
    <t>购置人防办公设备及人防应急物资，从社会需要出发，搞好人防设备、实施开发利用、会同有关部门组织开展人民防空宣传教育工作，普及人民防空知识和技能,使全区人防工作早日步入规范化、科学化、正规化的轨道；组织管理防空工程、通信警报和信息化建设，会同有关部门开展防空宣传教育，普及防空知识和技能，做好全区人防预警工作，管理全区人民警报预警体系，实施全区人民防空应急预案，实施9.18防空警报鸣放等工作，在今后的工作中，会通过不断的积累经验为以后的人防事业打下坚实的基础。按时完成上级人防部门制定的训练计划,人防设备功能完备，设备维护及时,完成9.18防空警报器鸣放工作，鸣放率达100%</t>
  </si>
  <si>
    <t xml:space="preserve">成本控制范围 </t>
  </si>
  <si>
    <t>17000</t>
  </si>
  <si>
    <t>按实际购买需要支付</t>
  </si>
  <si>
    <t>盘财建便签（2020）172号</t>
  </si>
  <si>
    <t>平台故障发生率</t>
  </si>
  <si>
    <t>0</t>
  </si>
  <si>
    <t>加强资产的日常维护，最大程度降低故障发生率</t>
  </si>
  <si>
    <t>质量合格率</t>
  </si>
  <si>
    <t>通过指定渠道购买，保障质量的合格率</t>
  </si>
  <si>
    <t>购置资产验收合格率</t>
  </si>
  <si>
    <t>通过指定渠道购买</t>
  </si>
  <si>
    <t>人防工程建设管理平台接入费</t>
  </si>
  <si>
    <t>按实际需要购买</t>
  </si>
  <si>
    <t>应急物资柜</t>
  </si>
  <si>
    <t>2</t>
  </si>
  <si>
    <t>空盘财建便签（2020）172号</t>
  </si>
  <si>
    <t>购置文件柜</t>
  </si>
  <si>
    <t>服务群众满意度</t>
  </si>
  <si>
    <t xml:space="preserve">通过日常工作，尽量让所有群众都满意  </t>
  </si>
  <si>
    <t>业务保证能力</t>
  </si>
  <si>
    <t>有所提升</t>
  </si>
  <si>
    <t>总结工作经验，不断加强业务能力</t>
  </si>
  <si>
    <t>人防知识普及率</t>
  </si>
  <si>
    <t xml:space="preserve">大力宣传人防法律法规知识 </t>
  </si>
  <si>
    <t>昆明市盘龙区道路桥梁管理处</t>
  </si>
  <si>
    <t xml:space="preserve">  昆明市盘龙区道路桥梁管理处</t>
  </si>
  <si>
    <t xml:space="preserve">  窨井盖维护经费</t>
  </si>
  <si>
    <t>2021年申报窨井盖板维修经费：298733元。计划维修大型井盖62套，1934元/套，计119908元；小井盖115套，1555元/套，计178825元。
我处加大辖区雨污窨井巡查力度，尤其在雨季前基本掌握雨污窨井设施现状，及时拟定维护方案，对隐患井盖进行更换，及时有效地消除安全隐患，确保群众出行安全。</t>
  </si>
  <si>
    <t xml:space="preserve"> 群众满意度</t>
  </si>
  <si>
    <t>群众满意度大于90%</t>
  </si>
  <si>
    <t>问卷调查</t>
  </si>
  <si>
    <t xml:space="preserve"> 小型窨井盖 </t>
  </si>
  <si>
    <t>115</t>
  </si>
  <si>
    <t>套</t>
  </si>
  <si>
    <t>更换路面（人行道）防沉井盖（1.5*1.5m）</t>
  </si>
  <si>
    <t>根据《设施量统计表》、《2021年窨井盖维修经费申报说明》及《城镇道路养护技术规范》相关规定，对辖区管养道路雨污窨井损坏进行更换、补装。从而确保道路正常使用、安全、舒适通行。</t>
  </si>
  <si>
    <t xml:space="preserve"> 经费资金支付时间</t>
  </si>
  <si>
    <t xml:space="preserve">11 </t>
  </si>
  <si>
    <t>月</t>
  </si>
  <si>
    <t>截止11月底支付完成本项目资金</t>
  </si>
  <si>
    <t>《道路桥梁巡查管理办法》、《2021年窨井盖维修经费申报说明》、《城镇道路养护技术规范》及《财务管理制度》、《专项资金管理办法》</t>
  </si>
  <si>
    <t xml:space="preserve"> 满足质量体系及相关规范</t>
  </si>
  <si>
    <t>维护质量满足《城镇道路养护技术规范》、《昆明市城市道路管理条例》、《质量管理办法》、《道路桥梁巡查管理办法》标准。</t>
  </si>
  <si>
    <t>《城镇道路养护技术规范》、《昆明市城市道路管理条例》、《质量管理办法》、《道路桥梁巡查管理办法》</t>
  </si>
  <si>
    <t xml:space="preserve"> 维护项目</t>
  </si>
  <si>
    <t xml:space="preserve">2 </t>
  </si>
  <si>
    <t>2项 维护项目</t>
  </si>
  <si>
    <t>根据《设施量统计表》、《城镇道路养护技术规范》相关规定，对辖区管养道路雨污窨井损坏进行更换、补装。从而确保道路正常使用、安全、舒适通行。</t>
  </si>
  <si>
    <t xml:space="preserve"> 应急处理及时率</t>
  </si>
  <si>
    <t>应急处理及时率100%</t>
  </si>
  <si>
    <t>根据《城镇道路养护技术规范》《昆明市城市道路管理条例》、《质量管理办法》、《道路桥梁巡查管理办法》相关规定，对辖区管养道路雨污窨井损坏进行更换、补装。从而确保道路正常使用、安全、舒适通行。</t>
  </si>
  <si>
    <t xml:space="preserve"> 三季度完工百分比</t>
  </si>
  <si>
    <t xml:space="preserve">25 </t>
  </si>
  <si>
    <t>本季度完成全年任务的25%</t>
  </si>
  <si>
    <t xml:space="preserve"> 小型窨井盖单价</t>
  </si>
  <si>
    <t xml:space="preserve">1555 </t>
  </si>
  <si>
    <t>元/户（套）</t>
  </si>
  <si>
    <t>更换路面（人行道）防沉井盖（1.5*1.5m）预估单价</t>
  </si>
  <si>
    <t>《市政工程设施养护维修估算指标》《昆明市建筑材料市场价格指导》《2021年窨井盖维修项目预算单价》我处2021年维护模式将采用招标方式确定道桥维护单位何单价，结算以中标价格进行结算</t>
  </si>
  <si>
    <t xml:space="preserve">  安全事故次数</t>
  </si>
  <si>
    <t xml:space="preserve">  1</t>
  </si>
  <si>
    <t>及时对存在安全隐患桥梁设施，进行维护，确保舒适、安全出行条件</t>
  </si>
  <si>
    <t>《城市桥梁养护技术规范》、《昆明市城市道路管理条例》、《质量管理办法》、《道路桥梁巡查管理办法》</t>
  </si>
  <si>
    <t xml:space="preserve"> 二季度完工百分比</t>
  </si>
  <si>
    <t xml:space="preserve"> 四季度完工百分比</t>
  </si>
  <si>
    <t xml:space="preserve">35 </t>
  </si>
  <si>
    <t>本季度完成全年任务的35%</t>
  </si>
  <si>
    <t xml:space="preserve">  总价格控制</t>
  </si>
  <si>
    <t>300000</t>
  </si>
  <si>
    <t>总价格控制在30万元以内</t>
  </si>
  <si>
    <t>财政预算批复及《2021年窨井盖维修经费申报说明》</t>
  </si>
  <si>
    <t xml:space="preserve"> 一季度完工百分比</t>
  </si>
  <si>
    <t xml:space="preserve">15 </t>
  </si>
  <si>
    <t xml:space="preserve">本季度完成全年任务的15% </t>
  </si>
  <si>
    <t xml:space="preserve"> 根据《设施量统计表》、《2021年窨井盖维修经费申报说明》及《城镇道路养护技术规范》相关规定，对辖区管养道路雨污窨井损坏进行更换、补装。从而确保道路正常使用、安全、舒适通行。</t>
  </si>
  <si>
    <t xml:space="preserve">大型窨井盖 </t>
  </si>
  <si>
    <t xml:space="preserve">62 </t>
  </si>
  <si>
    <t>更换路面（人行道）检查井防沉井盖（1.8*1.8m）</t>
  </si>
  <si>
    <t xml:space="preserve"> 大型窨井盖单价</t>
  </si>
  <si>
    <t xml:space="preserve">1934 </t>
  </si>
  <si>
    <t>更换路面（人行道）检查井防沉井盖（1.8*1.8m）预估单价</t>
  </si>
  <si>
    <t>项目完成时间</t>
  </si>
  <si>
    <t>截止11月底未完成当年计划工程量。</t>
  </si>
  <si>
    <t>根据《道路桥梁巡查管理办法》、《2021年窨井盖维修经费申报说明》及《城镇道路养护技术规范》等相关规定</t>
  </si>
  <si>
    <t xml:space="preserve"> 项目质量合格率</t>
  </si>
  <si>
    <t>项目质量合格率100%</t>
  </si>
  <si>
    <t xml:space="preserve">  道桥维修养护经费</t>
  </si>
  <si>
    <t xml:space="preserve"> 
年度目标：根据《城镇道路养护技术规范》、《城市桥梁养护技术规范》相关规定，2021年计划维护沥青路面11800㎡，人行道维护2200㎡,桥梁钢制结构（梁、板）油漆养护360m2，桥梁栏杆及其他零星钢制结构油漆养护3000m2。，从而确保道路正常使用、安全、舒适通行。在财务核算上独立核算，严格执行专项资金管理办法。</t>
  </si>
  <si>
    <t xml:space="preserve"> 10厘米沥青路面维护单价（含基层处理）</t>
  </si>
  <si>
    <t>402.63</t>
  </si>
  <si>
    <t>元/平方米</t>
  </si>
  <si>
    <t>10厘米沥青路面维护单价（含基层处理）预算402.63元</t>
  </si>
  <si>
    <t>《2021年道桥维护项目预算单价》我处2021年维护模式将采用招标方式确定道桥维护单位何单价，结算以中标价格进行结算</t>
  </si>
  <si>
    <t>维护质量满足《城镇道路养护技术规范》、《城市桥梁养护技术规范》等要求</t>
  </si>
  <si>
    <t>严格依据《城镇道路养护技术规范》、《城市桥梁养护技术规范》对辖区道路桥梁进行维修养护</t>
  </si>
  <si>
    <t>一季度完工25%</t>
  </si>
  <si>
    <t>根据《设施量统计表》、《2021年昆明市盘龙区道路桥梁管理处设施养护维护经费预算》、《2021年盘龙区城市道路桥梁维修养护计划》、《2021年道桥维修养护经费申报说明》</t>
  </si>
  <si>
    <t xml:space="preserve"> 1</t>
  </si>
  <si>
    <t>严格依据《城镇道路养护技术规范》、《城市桥梁养护技术规范》</t>
  </si>
  <si>
    <t>一季度完工15%</t>
  </si>
  <si>
    <t xml:space="preserve"> 钢制结构油漆养护（梁、板）</t>
  </si>
  <si>
    <t xml:space="preserve">279.32 </t>
  </si>
  <si>
    <t xml:space="preserve"> 钢制结构油漆养护（梁、板）预算279.32元</t>
  </si>
  <si>
    <t xml:space="preserve"> 《2021年道桥维护项目预算单价》我处2021年维护模式将采用招标方式确定道桥维护单位何单价，结算以中标价格进行结算</t>
  </si>
  <si>
    <t xml:space="preserve"> 人行道维护总量</t>
  </si>
  <si>
    <t xml:space="preserve">2200 </t>
  </si>
  <si>
    <t>平方米</t>
  </si>
  <si>
    <t xml:space="preserve"> 计划维护人行道2200平方米</t>
  </si>
  <si>
    <t xml:space="preserve"> 根据《设施量统计表》、《2021年昆明市盘龙区道路桥梁管理处设施养护维护经费预算》、《2021年盘龙区城市道路桥梁维修养护计划》、《2021年道桥维修养护经费申报说明》</t>
  </si>
  <si>
    <t>四季度完工百分比</t>
  </si>
  <si>
    <t>一季度完工35%</t>
  </si>
  <si>
    <t xml:space="preserve"> 钢制结构油漆养护（栏杆及零星）</t>
  </si>
  <si>
    <t xml:space="preserve">134.37 </t>
  </si>
  <si>
    <t>钢制结构油漆养护（栏杆及零星）预算134.37元</t>
  </si>
  <si>
    <t xml:space="preserve"> 沥青路面维护总量</t>
  </si>
  <si>
    <t xml:space="preserve">11800 </t>
  </si>
  <si>
    <t>计划维护沥青路面11800平方米</t>
  </si>
  <si>
    <t xml:space="preserve">200 </t>
  </si>
  <si>
    <t>维护总价格控制在200万元内</t>
  </si>
  <si>
    <t>对4个项目内容进行维护</t>
  </si>
  <si>
    <t xml:space="preserve"> 根据《城镇道路养护技术规范》、《城市桥梁养护技术规范》相关规定，针对城市道路、桥梁使用年限及道桥现状需要及时对道桥进行小修保养及中修工程，从而确保道路正常使用、安全、舒适通行。</t>
  </si>
  <si>
    <t xml:space="preserve">  经费资金支付时间</t>
  </si>
  <si>
    <t>经费资金11月底前完成支付</t>
  </si>
  <si>
    <t>财政要求及招标合同及《2021年道桥维护项目预算单价》</t>
  </si>
  <si>
    <t xml:space="preserve">3000 </t>
  </si>
  <si>
    <t>计划维护钢制结构油漆养护（栏杆及零星）3000平方米</t>
  </si>
  <si>
    <t xml:space="preserve">297 </t>
  </si>
  <si>
    <t>计划维护钢制结构油漆养护（梁、板）297平方米</t>
  </si>
  <si>
    <t xml:space="preserve"> 维护工作完成时间</t>
  </si>
  <si>
    <t>维护工作11月底前完成</t>
  </si>
  <si>
    <t>财政要求及招标合同</t>
  </si>
  <si>
    <t xml:space="preserve"> 5厘米沥青路面维护单价</t>
  </si>
  <si>
    <t xml:space="preserve">89.33 </t>
  </si>
  <si>
    <t>5厘米沥青路面维护单价预算89.33元</t>
  </si>
  <si>
    <t xml:space="preserve"> 人行道维护单价</t>
  </si>
  <si>
    <t>208.97</t>
  </si>
  <si>
    <t>人行道维护单价预算208.97元</t>
  </si>
  <si>
    <t>昆明市盘龙区应急管理局</t>
  </si>
  <si>
    <t xml:space="preserve">  昆明市盘龙区应急管理局</t>
  </si>
  <si>
    <t xml:space="preserve">  社区安全专干补助经费</t>
  </si>
  <si>
    <t xml:space="preserve"> 发放12个街道办下属103个社区，总共206个人的社区安全专干补助，保证全区安全生产工作平稳  </t>
  </si>
  <si>
    <t>安全生产网格化监管工作完成率</t>
  </si>
  <si>
    <t xml:space="preserve"> 按《市政府办公厅关于全面深化安全生产网格化监管工作的通知》（昆政办﹝2014﹞52号）规定，给予社区安全生产专干300元/人.月补助。2015年2月6日经盘龙区第十五届政府第39次常务会议研究同意给予补助。盘龙区共有103个社区，103×12×300=370800元。</t>
  </si>
  <si>
    <t xml:space="preserve">  提高专干人员的工作效率，保证全区安全生产工作平稳</t>
  </si>
  <si>
    <t xml:space="preserve"> 提高工作效率</t>
  </si>
  <si>
    <t xml:space="preserve"> 支持专干人员持续提供辖区内安全巡检工作，加快辖区建设，实现洗辖区经济、社会的跨越式发展</t>
  </si>
  <si>
    <t xml:space="preserve"> 加快辖区建设</t>
  </si>
  <si>
    <t>按《市政府办公厅关于全面深化安全生产网格化监管工作的通知》（昆政办﹝2014﹞52号）规定，给予社区安全生产专干300元/人.月补助。2015年2月6日经盘龙区第十五届政府第39次常务会议研究同意给予补助。盘龙区共有103个社区，103×12×300=370800元。</t>
  </si>
  <si>
    <t xml:space="preserve"> 辖区企业满意度</t>
  </si>
  <si>
    <t>安全专干补贴街道</t>
  </si>
  <si>
    <t xml:space="preserve"> 92700</t>
  </si>
  <si>
    <t>安全专干补贴人数</t>
  </si>
  <si>
    <t xml:space="preserve"> 206</t>
  </si>
  <si>
    <t>安全专干补贴社区</t>
  </si>
  <si>
    <t>103</t>
  </si>
  <si>
    <t xml:space="preserve">  救灾、安全生产及应急工作经费</t>
  </si>
  <si>
    <t xml:space="preserve"> 为确保履职到位，切实加强全区安全生产监管能力，计划组织开展安全隐患排查与治理；加强安全生产宣传；聘请专家及机构提供技术支撑和管理咨询；按要求加强安全生产应急管理工作。  </t>
  </si>
  <si>
    <t xml:space="preserve"> 　 社会公众、企业满意度</t>
  </si>
  <si>
    <t xml:space="preserve"> 90</t>
  </si>
  <si>
    <t>社会公众、企业给予安全生产工作的高度评价。依法行政，力争达到辖区群众满意提供的各项服务。</t>
  </si>
  <si>
    <t xml:space="preserve">上级党委、政府文件 </t>
  </si>
  <si>
    <t>坚守安全生产事故</t>
  </si>
  <si>
    <t xml:space="preserve">逐年减少
 </t>
  </si>
  <si>
    <t xml:space="preserve">项目主要内容：为确保履职到位，切实加强全区安全生产监管能力，计划组织开展安全隐患排查与治理；加强安全生产宣传；聘请专家及机构提供技术支撑和管理咨询；按要求加强安全生产应急管理工作。   项目目的：确保完成目标责任书的各项工作任务和具体指标；    项目范围：盘龙区辖区内生产经营单位，街道办事处。  </t>
  </si>
  <si>
    <t>高危行业检查</t>
  </si>
  <si>
    <t>30</t>
  </si>
  <si>
    <t>计划组织开展安全隐患排查与治理；加强安全生产宣传；聘请专家及机构提供技术支撑和管理咨询；按要求加强安全生产应急管理工作。   项目目的：确保完成目标责任书的各项工作任务和具体指标；    项目范围：盘龙区辖区内生产经营单位，街道办事处。</t>
  </si>
  <si>
    <t>工作计划、上年度工作总结</t>
  </si>
  <si>
    <t>减少一般事故，控制较大事故，杜绝重大事故</t>
  </si>
  <si>
    <t>隐患排查全年常态化</t>
  </si>
  <si>
    <t>通过开展专项检查、排查安全生产隐患，确保全年不发生重特大安全生产事故</t>
  </si>
  <si>
    <t>上级党委、政府文件 ，工作计划、上年度工作总结</t>
  </si>
  <si>
    <t>安全大检查</t>
  </si>
  <si>
    <t>15</t>
  </si>
  <si>
    <t>执法完成率</t>
  </si>
  <si>
    <t>项目主要内容：为确保履职到位，切实加强全区安全生产监管能力，计划组织开展安全隐患排查与治理；加强</t>
  </si>
  <si>
    <t>专项行动完成率</t>
  </si>
  <si>
    <t xml:space="preserve">项目主要内容：为确保履职到位，切实加强全区安全生产监管能力，计划组织开展安全隐患排查与治理；加强安全生产宣传；聘请专家及机构提供技术支撑和管理咨询；按要求加强安全生产应急管理工作。   项目目的：确保完成目标责任书的各项工作任务和具体指标；    项目范围：盘龙区辖区内生产经营单位，街道办事处。 </t>
  </si>
  <si>
    <t xml:space="preserve">100
</t>
  </si>
  <si>
    <t>隐患排查</t>
  </si>
  <si>
    <t xml:space="preserve">经费支出
</t>
  </si>
  <si>
    <t>860000</t>
  </si>
  <si>
    <t xml:space="preserve"> 项目主要内容：为确保履职到位，切实加强全区安全生产监管能力，计划组织开展安全隐患排查与治理；加强安全生产宣传；聘请专家及机构提供技术支撑和管理咨询；按要求加强安全生产应急管理工作。   项目目的：确保完成目标责任书的各项工作任务和具体指标；    项目范围：盘龙区辖区内生产经营单位，街道办事处。  </t>
  </si>
  <si>
    <t xml:space="preserve">  安全生产辅助性岗位经费</t>
  </si>
  <si>
    <t>安全生产辅助性岗位经费。按照我局上报给区政府《昆明市盘龙区安全生产监督管理局关于增设安全生产辅助性岗位的请示》（盘安监管发〔2017〕17号）的文件，根据区政府、区财政局的批示，同意我局聘用安全生产辅助性岗位人员8人，经费按盘龙区编外用工人员经费标准42,500元/人.年执行，42500×8=340000元，根据2019年6月4日区政府常务会议纪要(16-47)，同意我局增加4名应急管理和安全生产劳务派遣人员，经费按盘龙区编外用工人员经费标准42,500元/人，年执行，：42500*4=170000元,因机构改革，应急办职能划入我局其中包含两名劳务派遣人员，经费按盘龙区编外用工人员经费标准42,500元/人，42500*2=85000元，以上合计14人*42500=595000元。本次预算要求只预算2021年第一季度。</t>
  </si>
  <si>
    <t>按照我局上报给区政府《昆明市盘龙区安全生产监督管理局关于增设安全生产辅助性岗位的请示》（盘安监管发〔2017〕17号）的文件，根据区政府、区财政局的批示，同意我局聘用安全生产辅助性岗位人员8人，经费按盘龙区编外用工人员经费标准42,500元/人.年执行，42500×8=340000元，根据2019年6月4日区政府常务会议纪要(16-47)，同意我局增加4名应急管理和安全生产劳务派遣人员，经费按盘龙区编外用工人员经费标准42,500元/人，年执行，：42500*4=170000元,因机构改革，应急办职能划入我局其中包含两名劳务派遣人员，经费按盘龙区编外用工人员经费标准42,500元/人，42500*2=85000元，以上合计14人*42500=595000元。</t>
  </si>
  <si>
    <t>社会公众、企业满意度，给予安全生产工作的高度评价</t>
  </si>
  <si>
    <t>安全生产辅助性考核达标率</t>
  </si>
  <si>
    <t>辅助性岗位人员到岗率</t>
  </si>
  <si>
    <t>促进辖区内安全生产状况的好转，做好各项持续性服务工作。确保辖区民众对各项服务满意。</t>
  </si>
  <si>
    <t xml:space="preserve">促进良好持续发展 </t>
  </si>
  <si>
    <t>安全生产辅助性岗位人员</t>
  </si>
  <si>
    <t>14</t>
  </si>
  <si>
    <t xml:space="preserve"> 保障辖区内居民企业生产、人身、财产安全,</t>
  </si>
  <si>
    <t xml:space="preserve">  自然灾害生活补助经费</t>
  </si>
  <si>
    <t xml:space="preserve"> 营造和确保盘龙区对自然灾害救助，营造经济社会和谐发展环境</t>
  </si>
  <si>
    <t xml:space="preserve">灾区所需自然灾害生活救助资金中，区级财政按规定分担比例完成率 </t>
  </si>
  <si>
    <t>200000</t>
  </si>
  <si>
    <t xml:space="preserve"> 营造和确保盘龙区对自然灾害救助，营造经济社会和谐发展环境 </t>
  </si>
  <si>
    <t>19昆办通5号 市“两办”关于印发《昆明市盘龙区机构改革方案》的通知  盘政发〔2019〕4号昆明市盘龙区人民政府关于机构设置的通知（盖章）</t>
  </si>
  <si>
    <t>生活救助资金拨付及时率</t>
  </si>
  <si>
    <t>及时拨付</t>
  </si>
  <si>
    <t>保障受灾群众生活、工作恢复正常</t>
  </si>
  <si>
    <t>受灾人员生活救助覆盖率</t>
  </si>
  <si>
    <t>自然灾害生活补助资金下拨率</t>
  </si>
  <si>
    <t>经费支出</t>
  </si>
  <si>
    <t>受灾群众对救灾的满意度</t>
  </si>
  <si>
    <t>昆明市盘龙区文化和旅游局</t>
  </si>
  <si>
    <t xml:space="preserve">  昆明市盘龙区文化和旅游局</t>
  </si>
  <si>
    <t xml:space="preserve">  基层公共文化服务经费</t>
  </si>
  <si>
    <t xml:space="preserve"> 以创建第四批国家公共文化服务体系示范区为契机，以满足人民群众基本文化需求为出发点和落脚点，以落实公共文化服务保障法、创新发展思路和体制机制、加强基层综合性文化服务中心建设、总分馆制建设、法人治理结构推进为主要措施，科学规划，整体推进，制定措施，创新服务，集中力量解决公共文化服务体系建设中的难点问题，逐步建立公共文化服务的制度保障体系，全面提升盘龙现代公共文化服务体系建设水平。结合盘龙实际，做好群星奖项目盘龙江文化艺术节持续开展，传承盘龙文脉，打造具有盘龙地方特色的非遗文化重点项目；根据我区的特点和优势，持续深化创建成果，不断探索盘龙公共文化服务体系建设模式和经验。抓示范，创新亮点。按照示范区创建要求，在已建成市级（2个）、区级（9个）公共文化示范点的基础上，再打造一批示范点，形成典型引路、示范带头的盘龙区创建成果，使示范性得到充分体现，全面构建盘龙现代公共文化服务体系。建机制，形成特点。通过盘龙文旅Morelife服务机制创新，建立符合文化发展的公共文化服务体系新机制；围绕“15分钟文化圈”要求打造城市阅读服务新名片（智能书柜、城市书房），让老百姓真正享受到便捷、高效、均等的文化服务，再攀盘龙文化发展新高度。</t>
  </si>
  <si>
    <t>保证全区非物质文化遗产传承</t>
  </si>
  <si>
    <t>完成</t>
  </si>
  <si>
    <t>是/否</t>
  </si>
  <si>
    <t xml:space="preserve"> 非物质文化遗产传承保护深入开展，保证全区非遗文化传承</t>
  </si>
  <si>
    <t>工作计划、目标</t>
  </si>
  <si>
    <t>免费开放场所对公众提供服务的开放时间</t>
  </si>
  <si>
    <t>40</t>
  </si>
  <si>
    <t>小时</t>
  </si>
  <si>
    <t>每周对公众提供服务的开放时间不低于40小时（以公示时间为准）</t>
  </si>
  <si>
    <t>举办文化文艺活动</t>
  </si>
  <si>
    <t>利用文化遗产日及传统民俗节日等时机进行的以非遗保护为主题的专项活动，含民间艺人表演、展览、比赛、传承培训等，每年不少于3次</t>
  </si>
  <si>
    <t xml:space="preserve">群众文化生活水平 </t>
  </si>
  <si>
    <t>明显丰富</t>
  </si>
  <si>
    <t xml:space="preserve">通过基层文化建设，丰富群众文化生活水平 </t>
  </si>
  <si>
    <t>工作计划、目标，问卷调查</t>
  </si>
  <si>
    <t>农家书屋建设维护，图书册数</t>
  </si>
  <si>
    <t>1500</t>
  </si>
  <si>
    <t>册</t>
  </si>
  <si>
    <t>农家书屋建设维护，图书不低于1500册，年新增不少于100册图书，年订阅报刊不少于5种</t>
  </si>
  <si>
    <t>受益群众满意度</t>
  </si>
  <si>
    <t>创建社区（村）综合文化服务中心</t>
  </si>
  <si>
    <t>创建社区（村）综合文化服务中心103个</t>
  </si>
  <si>
    <t>盘龙文旅Morelife知晓率</t>
  </si>
  <si>
    <t>用盘龙文旅Morelife 互联网+公共文旅服务平台，实现线上线下一张网，开通“四微一抖三号”融媒体矩阵信息发布通道，即微信、微博、微网站、抖音、头条号、马蜂窝号、小红书号，并且以平均一周2-3场的高频次开展活动，覆盖全区12个街道和103 个社区。</t>
  </si>
  <si>
    <t xml:space="preserve">  文物管理所办公楼物管专项经费</t>
  </si>
  <si>
    <t xml:space="preserve"> 确保区文管所日常物业管理工作正常运转。</t>
  </si>
  <si>
    <t>零星修缮（维修）处理时限</t>
  </si>
  <si>
    <t>反映零星修缮处理完成的时限情况。</t>
  </si>
  <si>
    <t xml:space="preserve"> 依据区国资公司物业测算标准。</t>
  </si>
  <si>
    <t>物管人员在岗率</t>
  </si>
  <si>
    <t>反映安保、消防服务人员等物管人员在岗的情况。物管人员在岗率=实际在岗工时/应在岗工时*100%</t>
  </si>
  <si>
    <t xml:space="preserve">   依据区国资公司物业测算标准。</t>
  </si>
  <si>
    <t>零星修缮验收合格率</t>
  </si>
  <si>
    <t>反映零星修缮达标的情况。零星修缮验收合格率=零星修缮验收合格数量/零星修缮提交验收数量*100%</t>
  </si>
  <si>
    <t>设施设备（系统）检查检修次数</t>
  </si>
  <si>
    <t>次/月（季、年）</t>
  </si>
  <si>
    <t>反映电梯、空调、消防、安保、会议系统等设施设备检查检修次数的情况。（具体运用时，根据不同的设施对检查的要求进行检查频次的设置。）</t>
  </si>
  <si>
    <t>安全事故发生次数</t>
  </si>
  <si>
    <t xml:space="preserve">0 </t>
  </si>
  <si>
    <t>反映安全事故发生的次数情况。</t>
  </si>
  <si>
    <t>物业管理面积</t>
  </si>
  <si>
    <t xml:space="preserve"> 783</t>
  </si>
  <si>
    <t>反映物业管理合同约定的服务区域、办公区域室内外（含绿化）面积之和。</t>
  </si>
  <si>
    <t xml:space="preserve">  依据区国资公司物业测算标准。</t>
  </si>
  <si>
    <t>服务受益人员满意度</t>
  </si>
  <si>
    <t>反映保安、保洁、餐饮服务、绿化养护服务受益人员满意程度。</t>
  </si>
  <si>
    <t xml:space="preserve">    依据区国资公司物业测算标准。</t>
  </si>
  <si>
    <t>零星修缮（维修）及时率</t>
  </si>
  <si>
    <t>95</t>
  </si>
  <si>
    <t>反映零星修缮（维修）及时的情况。零星修缮（维修）及时率=在规定时间内完成零星修缮（维修）数量/报修数量*100%</t>
  </si>
  <si>
    <t>办公区物业管理单价</t>
  </si>
  <si>
    <t>0.96</t>
  </si>
  <si>
    <t>反映办公室物业管理面积的单价控制情况。</t>
  </si>
  <si>
    <t xml:space="preserve">  文化馆公共设施免费开放补助经费</t>
  </si>
  <si>
    <t xml:space="preserve"> 做好文化馆各类免费开放工作、做好小型演出、公益性讲座等免费开放的文化服务工作。</t>
  </si>
  <si>
    <t>演出节目数量</t>
  </si>
  <si>
    <t>年度公益演出节目数量</t>
  </si>
  <si>
    <t>工作计划</t>
  </si>
  <si>
    <t>游客对免费开放参观的满意度</t>
  </si>
  <si>
    <t>群众对开展公共设施免费开放工作的满意度</t>
  </si>
  <si>
    <t>工作要求</t>
  </si>
  <si>
    <t>观众人次</t>
  </si>
  <si>
    <t>800</t>
  </si>
  <si>
    <t>观看节目的观众情况</t>
  </si>
  <si>
    <t>免费开放设施使用率</t>
  </si>
  <si>
    <t>有所增长</t>
  </si>
  <si>
    <t>群众对免费开放设施的使用情况</t>
  </si>
  <si>
    <t>举办公益演出次数</t>
  </si>
  <si>
    <t>人次</t>
  </si>
  <si>
    <t>举办公益演出情况</t>
  </si>
  <si>
    <t>宣传报道次数</t>
  </si>
  <si>
    <t>举办的公益演出活动被媒体宣传报道的次数</t>
  </si>
  <si>
    <t>文化馆免费开放设施数量</t>
  </si>
  <si>
    <t>群众文化权益</t>
  </si>
  <si>
    <t>有所保障</t>
  </si>
  <si>
    <t>开展公共设施免费开放工作对群众文化权益的保障</t>
  </si>
  <si>
    <t>昆明市盘龙区教育体育局</t>
  </si>
  <si>
    <t xml:space="preserve">  昆明市盘龙区教育体育局</t>
  </si>
  <si>
    <t xml:space="preserve">  银龄讲师待遇经费</t>
  </si>
  <si>
    <t>根据《中共昆明市委办公厅 昆明市人民政府办公厅关于印发（昆明市实施银龄讲学三年行动计划（2018-2020）的通知）》（昆办通【2018】64号），为深入推进“三名”工程，充分利用退休教师优秀资源，为银龄讲师提供学习、工作和生活条件，通过引进，加强教师队伍建设，提升教育教学质量。2021年预计聘用1人，工作补贴、住房租金、房屋设备配备、往返探亲一年两次交通费、意处保险及体检费等预计约260000元。
为深入推进“三名”工程，充分利用退休教师优秀资源，为银龄讲师提供学习、工作和生活条件，通过引进加强教师队伍建设，提升教育教学质量。引进人员通过局办公会同意后，单位与银龄讲师签订协议及时下拨资金到学校，及时发放至个人。</t>
  </si>
  <si>
    <t>全区银龄讲师人数</t>
  </si>
  <si>
    <t xml:space="preserve">根据《中共昆明市委办公厅 昆明市人民政府办公厅关于印发（昆明市实施银龄讲学三年行动计划（2018-2020）的通知）》（昆办通【2018】64号），为深入推进“三名”工程，充分利用退休教师优秀资源，为银龄讲师提供学习、工作和生活条件，通过引进，加强教师队伍建设，提升教育教学质量。
</t>
  </si>
  <si>
    <t>银龄讲师待遇经费资金拨付及时率</t>
  </si>
  <si>
    <t>98</t>
  </si>
  <si>
    <t xml:space="preserve">年度经费使用考核情况
</t>
  </si>
  <si>
    <t xml:space="preserve">年度经费使用考核情况
</t>
  </si>
  <si>
    <t>银龄讲师待遇经费项目完成时间</t>
  </si>
  <si>
    <t xml:space="preserve">1.保障盘龙区教育事业工作的顺利开展，一年的工作圆满完成。2.加大教育发展布点布局规划和建设力度。
</t>
  </si>
  <si>
    <t xml:space="preserve">1.保障盘龙区教育事业工作的顺利开展，一年的工作圆满完成。2.加大教育发展布点布局规划和建设力度。
</t>
  </si>
  <si>
    <t>银龄讲师待遇经费</t>
  </si>
  <si>
    <t xml:space="preserve">210,000.00 </t>
  </si>
  <si>
    <t xml:space="preserve">1.工作补贴；2住房租金；3.房屋设备配备；4.往返探新一年两次交通费；5.意处保险及体检费；5.奖金。
</t>
  </si>
  <si>
    <t>教师满意度</t>
  </si>
  <si>
    <t xml:space="preserve">加强教师队伍建设，提升教育教学质量；满足学校日常办公需求及学校相关教育教学活动的顺利开展
</t>
  </si>
  <si>
    <t>提高教学质量</t>
  </si>
  <si>
    <t xml:space="preserve">为深入推进“三名”工程，充分利用退休教师优秀资源，为银龄讲师提供学习、工作和生活条件，通过引进加强教师队伍建设，提升教育教学质量。
</t>
  </si>
  <si>
    <t>银龄讲师待遇经费资金支出时间</t>
  </si>
  <si>
    <t xml:space="preserve">2021年12月中旬前
 </t>
  </si>
  <si>
    <t xml:space="preserve">引进人员通过局办公会同意后，单位与银龄讲师签订协议及时下拨资金到学校，及时发放至个人。   
</t>
  </si>
  <si>
    <t xml:space="preserve">逐年提高办学水平，保证教育教学的正常进行，为进一步实行好九年义务教育做保障
</t>
  </si>
  <si>
    <t>逐年提高</t>
  </si>
  <si>
    <t xml:space="preserve">促进盘龙人民整体素质的提高
</t>
  </si>
  <si>
    <t xml:space="preserve">  教育教学设备配备经费</t>
  </si>
  <si>
    <t>1.颐惠园小学项目按照逐年办学需求2021年需配置设备84.7万元；2.2021年学校扩班、设备更换预算金额为400万元。3标准化考场建设50万元。2021年满足片区学校就学压力，扩班；学校设备已达到使用年限，设备更换、计算机故障率极高、静电地板、桌椅损坏严重。达到报废年限。</t>
  </si>
  <si>
    <t>学生、教师、家长满意度</t>
  </si>
  <si>
    <t xml:space="preserve">调查问卷：所配设备学校的教师、学生、家长 满意
</t>
  </si>
  <si>
    <t>教育教学设备配备经费</t>
  </si>
  <si>
    <t>5,847,000.00</t>
  </si>
  <si>
    <t>学校设备配备经费资金支出时间</t>
  </si>
  <si>
    <t>2021年12月中旬前</t>
  </si>
  <si>
    <t xml:space="preserve">1.保障盘龙区教育事业工作的顺利开展，一年的工作圆满完成。2.加大教育发展布点布局规划和建设力度。3.2020年12月前完成所有工作.
</t>
  </si>
  <si>
    <t>学校设备配备经费完成时间</t>
  </si>
  <si>
    <t>12月</t>
  </si>
  <si>
    <t>学校设备配备经费使用质量达标率</t>
  </si>
  <si>
    <t>99</t>
  </si>
  <si>
    <t xml:space="preserve"> 企满足可持续发展的要求，逐步缩小学校间差距，促进义务教育均衡发展。为盘龙教育发展做好后勤保障工作，提高所配设备质量，节约财政资金，促进盘龙人民整体素质的提高
</t>
  </si>
  <si>
    <t xml:space="preserve">满足可持续发展的要求，逐步缩小学校间差距，促进义务教育均衡发展。为盘龙教育发展做好后勤保障工作，提高所配设备质量，节约财政资金，促进盘龙人民整体素质的提高
</t>
  </si>
  <si>
    <t>设备配备涉及学校</t>
  </si>
  <si>
    <t>65</t>
  </si>
  <si>
    <t xml:space="preserve">学校设备配备经费满足学校日常办公需求及学校相关教育教学活动的顺利开展
</t>
  </si>
  <si>
    <t>工作顺利开展</t>
  </si>
  <si>
    <t>逐年提高办学水平，改善教学硬件设施，保证教育教学的正常进行，为进一步实行好教育做保障</t>
  </si>
  <si>
    <t>持续提升</t>
  </si>
  <si>
    <t xml:space="preserve">  校园人脸识别及视频监控系统建设经费</t>
  </si>
  <si>
    <t xml:space="preserve">为全面提升我区校园安全技防水平，根据昆明市教育局《2019年昆明市教育系统反恐怖防范工作实施方案》（昆教安〔2019〕4号）及昆明市公安局、昆明市财政局、昆明市教育局制定的《2018年昆明市中小学幼儿园校园“三防”建设工作意见》（昆公经文保发〔2018〕12号）、《昆明市反恐防范重点目标分步推进人脸识别系统建设指导意见》（昆反恐办发〔2018〕75号）、《关于报送反恐防范重点目标人脸识别系统建设进展情况及计划安排的通知》（昆反恐办发〔2019〕12号）等在全市城镇公办中小学及幼儿园重点区域重点部位人脸识别和视频监控系统全覆盖的目标要求。避免自行购买设备建设后，使用过程中如网络链路中断、设备损坏、定期维护保养等环节出现沟通不畅、供应商互相他推诿扯皮等情况出现，采取政府购买第三方服务的方式，由具备相关资质的企业自行对接公安、网络服务商及设备厂商等相关部门、企业，提供一体化解决方案。2020年   ，我局通过招标确定向云南安控科技有限公司购买人脸识别系统相关服务，盘龙区103所公办学校人脸识别系统每年使用费用为2656800元。
</t>
  </si>
  <si>
    <t>全区公办学校（园）应急报警系统租用经费使用质量达标率</t>
  </si>
  <si>
    <t>96</t>
  </si>
  <si>
    <t xml:space="preserve">满足学校日常办公需求；保障学校师生安全，形成人防、技防、物防相结合的管控模式，建设平安校园
</t>
  </si>
  <si>
    <t>保障校园安全</t>
  </si>
  <si>
    <t xml:space="preserve">根据昆明市人民政府《关于印发昆明市加强校园安全管理的若干规定（试行）的通知》（昆政办[2014]113号）及昆明市教育局《关于进一步加强校园应急报警系统建设的通知》（昆教安［2013］9号）文件要求，各地教育主管部门和直属学校要落实专项经费，督促指导各学校、幼儿园门卫室、值班室安装一键式报警装置介入辖区派出所或教育部门视频监控联网平台。
</t>
  </si>
  <si>
    <t xml:space="preserve">所覆盖学校（园）
</t>
  </si>
  <si>
    <t>106</t>
  </si>
  <si>
    <t>所</t>
  </si>
  <si>
    <t>为全面提升我区校园安全技防水平，根据昆明市教育局《2019年昆明市教育系统反恐怖防范工作实施方案》（昆教安〔2019〕4号）及昆明市公安局、昆明市财政局、昆明市教育局制定的《2018年昆明市中小学幼儿园校园“三防”建设工作意见》（昆公经文保发〔2018〕12号）、《昆明市反恐防范重点目标分步推进人脸识别系统建设指导意见》（昆反恐办发〔2018〕75号）、《关于报送反恐防范重点目标人脸识别系统建设进展情况及计划安排的通知》（昆反恐办发〔2019〕12号）等在全市城镇公办中小学及幼儿园重点区域重点部位人脸识别和视频监控系统全覆盖的目标要求。</t>
  </si>
  <si>
    <t>校园人脸识别及视频监控系统建设经费</t>
  </si>
  <si>
    <t>2656800</t>
  </si>
  <si>
    <t xml:space="preserve">目前我区共有106所公办学校（园），其中信息化项目学校81所，按照每校租用一套“视频复合及一键式报警系统”，共需资金46.17万元（5700元/套×81套=461700元）。非信息化项目学校25所，按照每校租用一套“一键式报警”系统，共需资金6万元（2400元/套×25套=60000元）。公办学校租用费合计投入52.17万元。
</t>
  </si>
  <si>
    <t>全区公办学校（园）应急报警系统租用经费资金支出时间</t>
  </si>
  <si>
    <t xml:space="preserve">2020年12月前完成所有工作；上一年度项目完成情况
</t>
  </si>
  <si>
    <t>保障学校师生安全，形成人防、技防、物防相结合的管控模式，建设平安校园。</t>
  </si>
  <si>
    <t>学校师生满意度</t>
  </si>
  <si>
    <t xml:space="preserve">问卷调查：学校师生满意度
</t>
  </si>
  <si>
    <t>所需租用应急报警系统</t>
  </si>
  <si>
    <t>2021年12月前完成所有工作</t>
  </si>
  <si>
    <t>2020年12月前完成所有工作</t>
  </si>
  <si>
    <t xml:space="preserve">  教育督导专项经费</t>
  </si>
  <si>
    <t>1.责任督学挂牌督导工作经费8.5万元；
2.区级以上特聘督学聘请经费1万元；每年邀请3-5人次，开展业务培训和工作指导，执行外聘授课专家讲课费标准。
3.申报省、市、区现代教育示范学校、幼儿园督导评估工作经费和幼儿园办园水平综合评估10万，含奖励资金、专家聘请费等；
4.根据《云南省人民政府教育督导委员会办公室关于参加国家义务教育质量监测的通知》（云政教督办函〔2019〕42 号）文件的要求，从 2020 年起，全省 129 个县（市、区）全部参与义务教育质量监测，监测工作由省政府教育督导委员会办公室组织，监测方式委托第三方专业机构开展，监测所需费用由县级财政纳入预算予以保障。按规定，我区需向教育部基础教育质量监测中心购买服务，参加国家义务教育质量监测，费用为每区每年 15 万元；组织开展监测的工作经费2万元，合计17万元。
5.按照《幼儿园办园行为督导评估办法》（教督﹝2017﹞7号）、《云南省幼儿园办园行为督导评估实施方案》要求，我区通过政府采购委托北京中基智库教育咨询有限公司对我区幼儿园开展办园行为督导评估工作，并于9月28日签订“基于教育部幼儿园办园行为督导评估系统对盘龙区幼儿园办园行为数据采集、整理与分析服务项目”合同，合同金额分三年支付。2021年将按合同完成评估任务，验收合格后10个工作日内支付尾款35.8万元。</t>
  </si>
  <si>
    <t>督学经费资金拨付及时率</t>
  </si>
  <si>
    <t xml:space="preserve">持续开展责任督学挂牌督导工作，规范区域内各级各类学校办学行为，提高学校管理水平及办学效益。
</t>
  </si>
  <si>
    <t xml:space="preserve">涉及挂牌责任督学
</t>
  </si>
  <si>
    <t xml:space="preserve">98
</t>
  </si>
  <si>
    <t xml:space="preserve">责任督学挂牌督导工作经费；聘请特聘督学进行专题培训；申报各级现代教育学校、幼儿园督导评估工作经费；迎接省、市教育督导委员会对我区人民政府履行教育职责督导评估工作；全国义务教育质量监测工作经费。
</t>
  </si>
  <si>
    <t xml:space="preserve">督导学校（园） </t>
  </si>
  <si>
    <t xml:space="preserve">60 </t>
  </si>
  <si>
    <t>项目资金支出时间</t>
  </si>
  <si>
    <t xml:space="preserve">2020年12月中旬前
 </t>
  </si>
  <si>
    <t xml:space="preserve">责任督学挂牌督导工作经费预计10月-12月；区级以上特聘督学聘请经费预计4-6月；申报省、市、区现代教育示范学校、幼儿园督导评估工作经费预计12月；迎接云南省教育督导委员会、昆明市教育督导团对我区人民政府履行教育职责督导评估工作经费预计4-10月；全国义务教育质量监测组织工作经费预计3-6月。
</t>
  </si>
  <si>
    <t xml:space="preserve">样本学生 </t>
  </si>
  <si>
    <t>600</t>
  </si>
  <si>
    <t xml:space="preserve">责任督学挂牌督导工作经费；聘请特聘督学进行专题培训；申报各级现代教育学校、幼儿园督导评估工作经费；迎接省、市教育督导委员会对我区人民政府履行教育职责督导评估工作；全国义务教育质量监测工作经费。
 </t>
  </si>
  <si>
    <t xml:space="preserve">实现更高水平的普及教育、提供更加丰富的优质教育
</t>
  </si>
  <si>
    <t xml:space="preserve">提高普及教育
 </t>
  </si>
  <si>
    <t xml:space="preserve">促进盘龙人民整体素质的提高规范办学。
</t>
  </si>
  <si>
    <t>评估专家</t>
  </si>
  <si>
    <t xml:space="preserve">160 </t>
  </si>
  <si>
    <t xml:space="preserve">在职工作人员、在职教师，学生、家长满意度
</t>
  </si>
  <si>
    <t xml:space="preserve">98
 </t>
  </si>
  <si>
    <t>调查问卷：调查学校领导和教师</t>
  </si>
  <si>
    <t>教育督导专项经费</t>
  </si>
  <si>
    <t xml:space="preserve">320000
</t>
  </si>
  <si>
    <t xml:space="preserve">样本学校 </t>
  </si>
  <si>
    <t xml:space="preserve">20 </t>
  </si>
  <si>
    <t xml:space="preserve">项目完成时间
 </t>
  </si>
  <si>
    <t xml:space="preserve">2020年1月至12月
</t>
  </si>
  <si>
    <t>增加各级现代教育示范学校、幼儿园数量，扩大教育优质资源</t>
  </si>
  <si>
    <t xml:space="preserve">扩大教育优质资源
 </t>
  </si>
  <si>
    <t xml:space="preserve">《积极推进教育公平，推动义务教育优质均衡和城乡一体化发展，加快推进教育现代化。以学生发展为本，树立公平的教育观和正确的质量观，办人民满意的教育。
</t>
  </si>
  <si>
    <t xml:space="preserve">积极推进教育公平，推动义务教育优质均衡和城乡一体化发展，加快推进教育现代化。以学生发展为本，树立公平的教育观和正确的质量观，办人民满意的教育。
</t>
  </si>
  <si>
    <t xml:space="preserve">满足学校日常办公需求及学校相关教育教学活动的顺利开展
</t>
  </si>
  <si>
    <t>教学工作顺利开展</t>
  </si>
  <si>
    <t xml:space="preserve">联络站
</t>
  </si>
  <si>
    <t>18</t>
  </si>
  <si>
    <t xml:space="preserve"> 责任督学挂牌督导工作经费；聘请特聘督学进行专题培训；申报各级现代教育学校、幼儿园督导评估工作经费；迎接省、市教育督导委员会对我区人民政府履行教育职责督导评估工作；全国义务教育质量监测工作经费。
</t>
  </si>
  <si>
    <t xml:space="preserve">  教育重点建设工程经费</t>
  </si>
  <si>
    <t>分别实施东庄小学教学楼校安排危建设工程、茨坝中学和昆明市第三十四中学资源整合项目、小河幼儿园修缮改造工程、盘龙区培智学校新校区提升改造工程、三转弯小学修建学生宿舍楼校安排危工程、麦地冲小学修建学生宿舍楼校安排危工程、昆十一中综合楼屋面及整楼外墙修缮工程、昆二十一中教学实验楼修缮项目、朝九晚五幼儿园校舍装修改造设施设备配置及燃气改造项目、牧羊小学搬迁修缮项目、大哨幼儿园校安排危修建工程、滇源二小运动场及配套设施建设项目、阿子营小学运动场及篮球场建设项目、颐惠园配建小学建设项目、昆十中求实校区教学楼建设项目、昆明市实验中学实验楼综合楼校安排危原址拆除重建工程及附属设施建设项目、2020年“厕所革命”建设项目、羊街小学教师值班室及附属设施建设项目、盘龙区中小学幼儿园校舍增设楼梯项目、新迎中学教学综合楼修缮项目、昆十一幼过渡幼儿园修缮工程、昆十中白塔校区校舍外墙以及相关设施修缮工程、昆明市第十一中学校舍修缮工程项目、盘龙区2020-2022年校舍加固改造工程项目。</t>
  </si>
  <si>
    <t>教育重点建设工程经费</t>
  </si>
  <si>
    <t>11813100</t>
  </si>
  <si>
    <t xml:space="preserve">分别实施东庄小学教学楼校安排危建设工程、茨坝中学和昆明市第三十四中学资源整合项目、小河幼儿园修缮改造工程、盘龙区培智学校新校区提升改造工程、三转弯小学修建学生宿舍楼校安排危工程、麦地冲小学修建学生宿舍楼校安排危工程、昆十一中综合楼屋面及整楼外墙修缮工程、昆二十一中教学实验楼修缮项目、朝九晚五幼儿园校舍装修改造设施设备配置及燃气改造项目、牧羊小学搬迁修缮项目、大哨幼儿园校安排危修建工程、滇源二小运动场及配套设施建设项目、阿子营小学运动场及篮球场建设项目、颐惠园配建小学建设项目、昆十中求实校区教学楼建设项目、昆明市实验中学实验楼综合楼校安排危原址拆除重建工程及附属设施建设项目、2019年“厕所革命”建设项目、羊街小学教师值班室及附属设施建设项目、盘龙区中小学幼儿园校舍增设楼梯项目、新迎中学教学综合楼修缮项目、昆十一幼过渡幼儿园修缮工程、昆十中白塔校区校舍外墙以及相关设施修缮工程、昆明市第十一中学校舍修缮工程项目、盘龙区2020-2022年校舍加固改造工程项目。
</t>
  </si>
  <si>
    <t xml:space="preserve">教学工作顺利开展
</t>
  </si>
  <si>
    <t xml:space="preserve">进一步缩小学校教育差距，体现教育的公平性，实现盘龙区教育均衡协调、健康和突破性发展；合理配置和利用教育资源，进一步改善学校办学条件。
</t>
  </si>
  <si>
    <t xml:space="preserve">进一步缩小学校教育差距，体现教育的公平性，实现盘龙区教育均衡协调、健康和突破性发展；合理配置和利用教育资源，进一步改善学校办学条件。
</t>
  </si>
  <si>
    <t>教育重点建设工程资金拨付及时率</t>
  </si>
  <si>
    <t>组织实施工程项目</t>
  </si>
  <si>
    <t>各项教育重点建设工程项目完成时间</t>
  </si>
  <si>
    <t>2021年1月至12月</t>
  </si>
  <si>
    <t>美化校园环境，加大改善学校办学条件</t>
  </si>
  <si>
    <t xml:space="preserve">提高办学条件
 </t>
  </si>
  <si>
    <t xml:space="preserve">进一步缩小学校教育差距，体现教育的公平性，实现盘龙区教育均衡协调、健康和突破性发展；合理配置和利用教育资源，进一步改善学校办学条件。
 </t>
  </si>
  <si>
    <t>教职工，学生、家长满意度</t>
  </si>
  <si>
    <t xml:space="preserve">教职工，学生、家长满意度
</t>
  </si>
  <si>
    <t xml:space="preserve">教职工，学生、家长满意度
</t>
  </si>
  <si>
    <t>逐年提高办学水平，改善教学硬件设施，保证教育教学的正常进行，实现更高水平的普及教育、提供更加丰富的优质教育</t>
  </si>
  <si>
    <t xml:space="preserve"> 逐年提高</t>
  </si>
  <si>
    <t xml:space="preserve">  农村寄宿制学校家校往返交通补助经费</t>
  </si>
  <si>
    <t xml:space="preserve">为确保农村寄宿制学校住宿学生家校往返乘车安全，最大限度减少学生家校往返途中的交通风险，经区委、区政府批准，自2012年秋季学期开始，对农村寄宿制学校住宿学生实施家校往返乘坐公交车交通费补助。根据2019学年统计数据，我局农村寄宿制学校（含新增黄冈水源区定向生及盘龙职高水源区定向生）共有学生6932人，其中家校距离3公里以上（含3公里）需发放补助的学生4674人，按照每学年44周计算，2021年补助资金约需187.0924万元
</t>
  </si>
  <si>
    <t xml:space="preserve">教育局于2月、9月每半年拨付一次补助资金，学校（园）截至2020年12月中旬发完全年补助资金。
</t>
  </si>
  <si>
    <t>交通补助经费资金拨付及时率</t>
  </si>
  <si>
    <t xml:space="preserve">上年度交通补助发放明细表
</t>
  </si>
  <si>
    <t>交通补助经费支出时间</t>
  </si>
  <si>
    <t xml:space="preserve">1.教育局于2月、9月每半年拨付一次补助资金，学校（园）截至2020年12月中旬发完全年补助资金。
</t>
  </si>
  <si>
    <t xml:space="preserve">交通补助经费学生人数
</t>
  </si>
  <si>
    <t>4366</t>
  </si>
  <si>
    <t>实现更高水平的普及教育、提供更加丰富的优质教育</t>
  </si>
  <si>
    <t>提高普及教育</t>
  </si>
  <si>
    <t xml:space="preserve">为确保农村寄宿制学校住宿学生家校往返乘车安全，最大限度减少学生家校往返途中的交通风险，促进盘龙人民整体素质的提高
</t>
  </si>
  <si>
    <t xml:space="preserve">为确保农村寄宿制学校住宿学生家校往返乘车安全，最大限度减少学生家校往返途中的交通风险，促进盘龙人民整体素质的提高
</t>
  </si>
  <si>
    <t xml:space="preserve">寄宿制学生、家长满意度
</t>
  </si>
  <si>
    <t>寄宿制学生、家长满意</t>
  </si>
  <si>
    <t>确保农村学生上放学乘车安全，最大限度减少学生家校往返途中的交通风险</t>
  </si>
  <si>
    <t>减少交通风险</t>
  </si>
  <si>
    <t xml:space="preserve">确保学生领取补助金后乘坐有资质的营运车辆，而不再乘坐超载、无营运资质的车辆上、放学，确保乘车安全。
</t>
  </si>
  <si>
    <t>交通补助发放的准确率</t>
  </si>
  <si>
    <t xml:space="preserve">上年度交通补助发放情况
</t>
  </si>
  <si>
    <t xml:space="preserve">交通补助经费补助周数 </t>
  </si>
  <si>
    <t>45</t>
  </si>
  <si>
    <t>周</t>
  </si>
  <si>
    <t xml:space="preserve">根据2021学年上学期统计数据，我局农村寄宿制学校共有学生7079人，其中家校距离3公里以上（含3公里）需发放补助的学生4366人，按照每学年45周计算，2020年补助资金约需130万元
</t>
  </si>
  <si>
    <t xml:space="preserve">根据2019学年上学期统计数据，我局农村寄宿制学校共有学生7079人，其中家校距离3公里以上（含3公里）需发放补助的学生4366人，按照每学年45周计算，2020年补助资金约需130万元
</t>
  </si>
  <si>
    <t>交通补助经费</t>
  </si>
  <si>
    <t xml:space="preserve">1,870,924.00 
</t>
  </si>
  <si>
    <t xml:space="preserve">逐年提高办学水平，保证教育教学的正常进行，为进一步实行好教育做保障，为确保农村寄宿制学校住宿学生家校往返乘车安全，最大限度减少学生家校往返途中的交通风险
 </t>
  </si>
  <si>
    <t>减少学生交通风险</t>
  </si>
  <si>
    <t xml:space="preserve">为确保农村寄宿制学校住宿学生家校往返乘车安全，最大限度减少学生家校往返途中的交通风险，促进盘龙人民整体素质的提高
</t>
  </si>
  <si>
    <t xml:space="preserve">为确保农村寄宿制学校住宿学生家校往返乘车安全，最大限度减少学生家校往返途中的交通风险，促进盘龙人民整体素质的提高
</t>
  </si>
  <si>
    <t>昆明市盘龙区城市管理局</t>
  </si>
  <si>
    <t xml:space="preserve">  昆明市盘龙区城市管理局</t>
  </si>
  <si>
    <t xml:space="preserve">  2020年打造世界春城花都经费</t>
  </si>
  <si>
    <t>2021年，在昆明市盘龙区建成区范围内交三桥天元大厦、震庄宾馆围墙边等十个长效摆花点摆花，完成市级下达的年度目标任务，改善、美化、提升长效摆花点周边城市景观，营造热烈、喜庆的节日氛围。</t>
  </si>
  <si>
    <t>按照实际摆花任务、方案在规定时间内完成。</t>
  </si>
  <si>
    <t>2021.12.31</t>
  </si>
  <si>
    <t>《2019—2020年昆明市重大会议花卉布置设计导则》、《昆明市人民政府办公室关于印发昆明市推进“世界春城花都”建设2020年园林绿化工作方案的通知》</t>
  </si>
  <si>
    <t>美化城市环境、体现昆明特色，打响“世界春城花都”城市品牌。</t>
  </si>
  <si>
    <t>美化、体现</t>
  </si>
  <si>
    <t>改善、提升城市景观，增强昆明美誉度</t>
  </si>
  <si>
    <t>改善，增加</t>
  </si>
  <si>
    <t>摆花点鲜花覆盖率</t>
  </si>
  <si>
    <t>95%</t>
  </si>
  <si>
    <t>确保主城区重要道路、景观节点、人行天桥及盘龙区沿线桥梁等四季有花。</t>
  </si>
  <si>
    <t>周边居民满意度</t>
  </si>
  <si>
    <t xml:space="preserve">确保满意度达90%以上 </t>
  </si>
  <si>
    <t>长效摆花点</t>
  </si>
  <si>
    <t>按照市级部门下达的盘龙区建成区范围内10个重要节点摆花年度目标任务</t>
  </si>
  <si>
    <t>按照主城区重要道路、景观节点、人行天桥及盘龙区沿线桥梁等进行摆花、挂花，确保四季有花核算经费。</t>
  </si>
  <si>
    <t>3000000</t>
  </si>
  <si>
    <t>《2019—2020年昆明市重大会议花卉布置设计导则》、《昆明市人民政府办公室关于印发昆明市推进“世界春城花都”建设2020年园林绿化工作方案的通知》。</t>
  </si>
  <si>
    <t xml:space="preserve">  盘龙区城市网格化管理监督业务工作外包采购项目经费</t>
  </si>
  <si>
    <t xml:space="preserve"> 1.进一步持续强化城市管理网格化监督体系建设，有效发挥好网格化管理在城市精细化管理中的作用，提升监督巡查力度，充分发挥网格监督的效果。
2.确保盘龙区12个街道案件巡查全覆盖，街道巡查覆盖率100%，主城社区案件每天不低于3件。
3.通过网格化管理监督队伍组建，提升网格案件核查回复率；
4.通过网格化管理监督队伍组建，降低监督案件漏报率；
5.提升监督员机制单项考核排名。</t>
  </si>
  <si>
    <t>2.项目完成时间；</t>
  </si>
  <si>
    <t>2021年12月31日</t>
  </si>
  <si>
    <t>2021年12月31日完成项目</t>
  </si>
  <si>
    <t>《盘龙区城市网格化管理监督业务外包项目合同》</t>
  </si>
  <si>
    <t>盘龙区辖区12个街道社区（村委会）数量</t>
  </si>
  <si>
    <t xml:space="preserve"> 监督员巡查覆盖率包括案件上报数、巡查轨迹和在线时长三个指数，纳入考核的社区每个社区每天案件上报数不少于3件(含快捷上报案件)。监督员每天巡查里程混合距离不少于5公里，且上下午分别不少于1公里；监督员每天在网格内巡查时间不少于5小时（全天网格内在线累计时长），且上下午分别不少于1小时。案件上报数、巡查轨迹和在线时长同时达到要求的社区为巡查合格的社区。</t>
  </si>
  <si>
    <t>《盘龙区城市网格化管理监督业务外包项目合同》、数字盘龙社会治理与公共服务平台</t>
  </si>
  <si>
    <t>案件核查回复率</t>
  </si>
  <si>
    <t>1.来源于市级监督员上报的城市管理信息，经校核确认为漏报的，根据公式计算漏报率，并分级考核。2.按规定及时完成核查任务。</t>
  </si>
  <si>
    <t>提升监督发现问题能力和效率。</t>
  </si>
  <si>
    <t>提升</t>
  </si>
  <si>
    <t>存在“吃、拿、卡、要”、上报虚假信息、发生有责纠纷等影响信息采集公信力的行为每次扣5-10分，发生二次以上的，扣除当月考核费。报复性采集每次扣0.3-1.5分。泄露采集信息或信息采集工具里的信息每次扣5-10分。</t>
  </si>
  <si>
    <t>外包采购项目经费</t>
  </si>
  <si>
    <t>5760000</t>
  </si>
  <si>
    <t>强化市民利益相关问题巡查力度</t>
  </si>
  <si>
    <t>强化</t>
  </si>
  <si>
    <t>《盘龙区城市网格化管理监督服务外包业务工作考核办法》</t>
  </si>
  <si>
    <t>1.合同签订时间；</t>
  </si>
  <si>
    <t>2021年3月31日</t>
  </si>
  <si>
    <t xml:space="preserve">2021年3月31日前完成合同签订。 </t>
  </si>
  <si>
    <t>城市网格化管理监督业务工作外包服务费</t>
  </si>
  <si>
    <t>480000</t>
  </si>
  <si>
    <t>元/月</t>
  </si>
  <si>
    <t xml:space="preserve">城市网格化管理监督业务工作外包服务费 480000元/月，其中20000为考核费 </t>
  </si>
  <si>
    <t xml:space="preserve">强化大气污染、滇池水环境类问题巡查力度
 </t>
  </si>
  <si>
    <t>对盘龙区城市网格化管理监督队伍监督员和综合坐席员进行满意度调查</t>
  </si>
  <si>
    <t>盘龙区各街道及相关职能单位。</t>
  </si>
  <si>
    <t>监督案件漏报率</t>
  </si>
  <si>
    <t xml:space="preserve">  社会公厕实行免费开放补助经费</t>
  </si>
  <si>
    <t>为深入贯彻落实习近平总书记关于"厕所革命"的重要指示精神，以及省委、省政府和市委、市政府的部署要求，为进一步做好我区社会公厕免费对外开放工作，解决群众"入厕难"的问题，提高社会公厕免费开放后的卫生保洁质量和管理服务水平，为市民群众创造干净、舒适的如厕环境。目前建成区合计有123座社会公厕符合给予补助标准需政府核拨补贴。根据省、市相关文件要求，参照市政府办公厅《关于印发昆明市进一步加强城市公厕管理工作实施意见的通知》(昆政办〔2017〕57号)及昆明市盘龙区人民政府办公室关于印发《盘龙区建成区社会公厕免费对外开放工作实施方案》的通知（盘政办通〔2019〕42号）的文件精神，采取分类措施，确保全区社会公厕实现免费开放的目标。按"属地管理"原则由各街道办事处牵头，各职能局配合，参照市政府规定的补助标准，由政府核拨一定补助经费后，公厕产权（管理）单位自行维护管理免费对外开放，由街道办事处负责对其日常维护管理进行指导和监督、考核，并根据考核情况向公厕产权（管理）单位核拨补助经费。</t>
  </si>
  <si>
    <t>全面解决群众“如厕难”问题，提高公厕保洁和管理服务水平</t>
  </si>
  <si>
    <t>提高</t>
  </si>
  <si>
    <t>2021年12月前，并每月按照属地街道公厕数量及时拨付社会公厕补助经费</t>
  </si>
  <si>
    <t xml:space="preserve">2021年1月1日至12月确保123座社会公厕免费对外开放，并确保公厕卫生质量达标。 </t>
  </si>
  <si>
    <t>2021年1月1日至12月确保123座社会公厕免费对外开放，并确保公厕卫生质量达标。</t>
  </si>
  <si>
    <t>补助范围社会公厕数量</t>
  </si>
  <si>
    <t>123</t>
  </si>
  <si>
    <t>座</t>
  </si>
  <si>
    <t>123座社会公厕</t>
  </si>
  <si>
    <t>辖区群众满意度</t>
  </si>
  <si>
    <t>辖区群众满意度达到80%以上。</t>
  </si>
  <si>
    <t>社会公厕全年补助经费</t>
  </si>
  <si>
    <t>8516000</t>
  </si>
  <si>
    <t>123座社会公厕全年需补助经费合计8516000元。</t>
  </si>
  <si>
    <t>长效保持公厕管理服务水平和卫生清洁</t>
  </si>
  <si>
    <t>长效保持</t>
  </si>
  <si>
    <t>今后每年对此项目进行投入，可确保辖区社会公厕免费开放及卫生保洁维护管理长效机制的持续实施。</t>
  </si>
  <si>
    <t>社会公厕卫生清洁度及管理水平</t>
  </si>
  <si>
    <t xml:space="preserve">  园林绿化突发应急事件经费</t>
  </si>
  <si>
    <t>根据《昆明市城镇绿化条例》、《盘龙区园林绿化应急工作处置预案》对辖区内的因降雪、低温冻害；暴风、暴雨、水灾；.绿化苗木倒伏占压道路、砸压建筑物、砸压电力线路等；公园（广场）发生挤、踩、踏事件；火灾；植物物种外来入侵、暴发性和大规模植物病虫害等造成的园林绿化损毁、损伤事件进行处理处置。</t>
  </si>
  <si>
    <t>改善城市生态环境，将昆明建成最宜居住城市</t>
  </si>
  <si>
    <t>改善</t>
  </si>
  <si>
    <t xml:space="preserve">改善城市生态环境，将昆明建成最宜居住城市 </t>
  </si>
  <si>
    <t>《昆明市城镇绿化条例》、《盘龙区园林绿化应急工作处置预案》（盘政办通〔2016〕113号）</t>
  </si>
  <si>
    <t>全年年按时效完成盘龙区2021年园林绿化突发应急事件</t>
  </si>
  <si>
    <t>按时完成</t>
  </si>
  <si>
    <t xml:space="preserve"> 按时效完成盘龙区2021年园林绿化突发应急事件</t>
  </si>
  <si>
    <t>确保全区绿化面积</t>
  </si>
  <si>
    <t>4464917.42</t>
  </si>
  <si>
    <t xml:space="preserve">确保全区绿化面积 </t>
  </si>
  <si>
    <t>恢复园林绿化景观效果</t>
  </si>
  <si>
    <t xml:space="preserve">恢复园林绿化景观效果 </t>
  </si>
  <si>
    <t>周边市民满意度</t>
  </si>
  <si>
    <t xml:space="preserve">周边市民对城市园林绿化工作的满意度达80%以上 </t>
  </si>
  <si>
    <t>2021年园林绿化突发应急事件经费</t>
  </si>
  <si>
    <t>400000</t>
  </si>
  <si>
    <t xml:space="preserve">2021年园林绿化突发应急事件经费 </t>
  </si>
  <si>
    <t>将植物病虫害入侵等突发事件所产生的损失降至最低</t>
  </si>
  <si>
    <t>降至最低</t>
  </si>
  <si>
    <t xml:space="preserve">将损失降至最低 </t>
  </si>
  <si>
    <t>维护生态平衡，改善城市小气候</t>
  </si>
  <si>
    <t>维护、改善</t>
  </si>
  <si>
    <t xml:space="preserve">维护生态平衡，改善城市小气候 </t>
  </si>
  <si>
    <t>昆明市盘龙区民政局</t>
  </si>
  <si>
    <t xml:space="preserve">  昆明市盘龙区民政局</t>
  </si>
  <si>
    <t xml:space="preserve">  其他民政管理事务项目专项经费</t>
  </si>
  <si>
    <t xml:space="preserve"> 主要为承办区委、区政府和上级交办的其他事项。具体为：
1、购买社会服务经费：确保各项救助政策“落实到位”，救助对象认定精准，救助资金投放准确，切实保障好困难群众的基本生活。为广大人民群众提供优质高效的服务。2、城市低保工作经费：为保证低保工作正常有序开展，所需要的宣传、培训经费及临时人员工资等。3、核对中心工作经费。4、婚姻登记工作经费：印制婚姻登记相关表格、婚姻登记档案专用档案壳；购买相关服务耗材。保障婚姻登记工作的完成。5、流浪救助工作经费：为保障流浪救助工作正常开展，购买日常救助工作所需物资及流浪乞讨救助专职工作人员经费。6、民政信息化建设：办公设备更新。</t>
  </si>
  <si>
    <t>受益对象满意度</t>
  </si>
  <si>
    <t xml:space="preserve">90% </t>
  </si>
  <si>
    <t xml:space="preserve">受益对象满意度达 90% </t>
  </si>
  <si>
    <t>依据往年数据及询问群众得出</t>
  </si>
  <si>
    <t xml:space="preserve">专项经费 </t>
  </si>
  <si>
    <t xml:space="preserve">1233750元。 </t>
  </si>
  <si>
    <t xml:space="preserve">其他民政管理经费申请1233750元。 </t>
  </si>
  <si>
    <t>1、购买社会服务经费：（1）根据《关于对购买社会救助服务工作的批复》盘政复〔2017〕38号文件；预计2021年盘龙区民政局购买社会救助服务人员5名，标准：每人每年4.25万元，预计需要区级财政承担资金4.25*5=  21.25万元。（2）社区一级的 103名社会事务员每人每月800元经费（200+600）共计98.88万元，由市级下拨24.72万元，区级承担74.16万元由各街道自行申报；（3）以上共需资金：120.13万元。（4）根据关于印发《昆明市农村留守儿童关爱保护和困境儿童福利服务保障体系建设工作方案》的通知昆民联发[2018-5]文件要求，区级儿童福利服务指导中心采取政府购买服务或设置公益性岗位等形式，配备至少2名以上工作人员，按照每人每年42500的标准（含五险），四人全年共计170000元。2、城市低保工作经费：（1）社会救助宣传经费：印制宣传品，所需资金8万元 ； （2）培训经费：培训十二街道民政专干共两次，所需经费3万元；（共需资金：11万元）。3、婚姻登记工作经费：（1）购婚姻登记证工本20000本*0.9元=1.8万元，特殊纪念日、节日结婚登记应急产生的费用0.2万元。（2）印制婚姻登记相关表格、婚姻登记档案专用档案壳0.5万元；（3）服务耗材3.5万元：含窗口电脑（婚姻窗口6台电脑已全部超过报废年限，不能正常使用，经常维修）、不锈钢订书钉、订书机、双面胶、碳素笔、剪刀、印油、文件盒等、一体机、打印机等耗材。（4）开展加强婚姻管理引领婚育新风三年专项行动工作宣传费、印制宣传资料费、委托第三方（社会组织）开展专题巡讲等服务费10万元，合计16万元。4、流浪救助工作经费：开展日常救助工作经费5.5万元，包含专题培训，误餐费等。5、其他民政管理事务：民政信息化建设，办公设备更新法制建设，政策宣传。6、核对中心工作经费：（1）根据《昆明市居民家庭经济状况核对办法》，低保、特困入户调查经费：2020年1-9月新增低保户128户，新增特困户20户；（2）预计2021年新增低保户300户，新增特困户30户，按照入户率30%计算，预计需入户调查约100户左右，所需工作车辆费用：100*600=6万元，误餐费：100*3*35=10500元，共计资金：6+1.05=7.05万元。3）查询个人经济状况：共13条专线网络服务费30000。共计12.075万元。</t>
  </si>
  <si>
    <t>盘龙区民政局购买社会救助服务人数</t>
  </si>
  <si>
    <t xml:space="preserve">5名 </t>
  </si>
  <si>
    <t xml:space="preserve">盘龙区民政局购买社会救助服务人数 5名 </t>
  </si>
  <si>
    <t>根据《关于对购买社会救助服务工作的批复》盘政复〔2017〕38号，预计2020年盘龙区民政局购买社会救助服务人员5名.</t>
  </si>
  <si>
    <t xml:space="preserve">是否及时审批并在规定时间发放完成 </t>
  </si>
  <si>
    <t xml:space="preserve">及时审批，按时发放，并在2021年12月15日前完成 </t>
  </si>
  <si>
    <t xml:space="preserve">及时审批，按时发放，根据工作进度，完成经费支出，并在2021年12月15日前完成全部经费支出。  </t>
  </si>
  <si>
    <t>依据文件要求</t>
  </si>
  <si>
    <t xml:space="preserve">区级儿童福利服务指导中心政府购买服务配备工作人员人数 </t>
  </si>
  <si>
    <t xml:space="preserve">4名 </t>
  </si>
  <si>
    <t xml:space="preserve">区级儿童福利服务指导中心政府购买服务配备工作人员人数 4名 </t>
  </si>
  <si>
    <t>根据关于印发《昆明市农村留守儿童关爱保护和困境儿童福利服务保障体系建设工作方案》的通知昆民联发[2018-5]文件要求，区级儿童福利服务指导中心采取政府购买服务或设置公益性岗位等形式，配备至少2名以上工作人员</t>
  </si>
  <si>
    <t xml:space="preserve">是否有可持续影响 </t>
  </si>
  <si>
    <t xml:space="preserve">对社会发展有一定可持续影响 </t>
  </si>
  <si>
    <t xml:space="preserve">应发实发完成率 </t>
  </si>
  <si>
    <t xml:space="preserve">100% </t>
  </si>
  <si>
    <t>应发实发完成率达100%</t>
  </si>
  <si>
    <t xml:space="preserve">是否产生社会效益 </t>
  </si>
  <si>
    <t xml:space="preserve">维护稳定，促进协调发展 </t>
  </si>
  <si>
    <t xml:space="preserve">维护稳定，促进协调发展  </t>
  </si>
  <si>
    <t xml:space="preserve">是否产生经济效益 </t>
  </si>
  <si>
    <t xml:space="preserve">为社会带来一定经济效益 </t>
  </si>
  <si>
    <t xml:space="preserve">购婚姻登记证工本数量 </t>
  </si>
  <si>
    <t>20000本</t>
  </si>
  <si>
    <t xml:space="preserve">购婚姻登记证工本20000本 </t>
  </si>
  <si>
    <t>依据往年数据得出</t>
  </si>
  <si>
    <t xml:space="preserve">  其他城市生活救助专项经费</t>
  </si>
  <si>
    <t xml:space="preserve"> 及时审批并在规定时间按标准发放生活补助，使退养农民、精神病人得到一定经济补助，构建和谐社会促进社会稳定,对社会发展有一定可持续影响。“两案人员”、“六十年代精简退人员”补助按要求及时发放。</t>
  </si>
  <si>
    <t xml:space="preserve">“六十年代精简退人员”人数 </t>
  </si>
  <si>
    <t>21 人</t>
  </si>
  <si>
    <t>“六十年代精简退人员”人数2021年预计21 人</t>
  </si>
  <si>
    <t>依据往年情况分析。</t>
  </si>
  <si>
    <t xml:space="preserve">退养农民人数 </t>
  </si>
  <si>
    <t xml:space="preserve">14人 </t>
  </si>
  <si>
    <t xml:space="preserve">退养农民人数2021年预计14人 </t>
  </si>
  <si>
    <t xml:space="preserve">是否有可持续发展影响 </t>
  </si>
  <si>
    <t xml:space="preserve">维护稳定，对社会发展有一定可持续影响 </t>
  </si>
  <si>
    <t xml:space="preserve">维护稳定，对社会发展有一定可持续影响  </t>
  </si>
  <si>
    <t>按照文件要求</t>
  </si>
  <si>
    <t xml:space="preserve">产生社会效益，维护稳定，促进协调发展 </t>
  </si>
  <si>
    <t xml:space="preserve">精神病人住院治疗人数 </t>
  </si>
  <si>
    <t xml:space="preserve">33人 </t>
  </si>
  <si>
    <t xml:space="preserve">精神病人住院治疗人数 2021年预计 33人 </t>
  </si>
  <si>
    <t xml:space="preserve">236784元。 </t>
  </si>
  <si>
    <t xml:space="preserve">申请专项经费236784元。 </t>
  </si>
  <si>
    <t xml:space="preserve">社会事务科：1.退养农民生活补助14人，每月2702.6*12=32431.2元，2.病故补助预计10000元，3.春节、中秋节慰问费100*14（人）=1400元，小计43831.2元。4、精神病人住院治疗及护理费33人预计50000元。5.春节、中秋慰问麻风病人，按照每人每节500元的慰问标准，5人两节共计5000元。以上合计98831.2元。             社会救助科：1、根据中共昆明市委组织部、中共昆明市委政法委员会《关于适当提高我市“揭批查”运动和“两案”审理刑满释放人员生活困难补助有关问题的通知》昆组发﹝2015﹞5号文件要求，按照昆明市统一公布的各县（区）上年度城镇居民人均可支配收入增长比例增加每月的生活困难补助。盘龙区“两案”人员情况：共计4人,按2020年城镇居民人均可支配收入增长比例9%测算，从2019年1月起执行，2021年需补助资金支出：1778元*4人*12月=85344元。   2、“六十年代精简退人员”21人，3859元/月*12月=46308元，春节、中秋慰问费21人*300元=6300 元，合计：52608元。“两案”人员、“六十年代精简退人员”共计13.7952万元。 </t>
  </si>
  <si>
    <t xml:space="preserve">其他城市生活救助救助对象满意度 </t>
  </si>
  <si>
    <t xml:space="preserve">88% </t>
  </si>
  <si>
    <t xml:space="preserve">其他城市生活救助救助对象满意度 达88% </t>
  </si>
  <si>
    <t>依据往年数据分析及询问群众得出</t>
  </si>
  <si>
    <t>及时审批，每月定期发放并在2021年12月15日前完成</t>
  </si>
  <si>
    <t xml:space="preserve">及时审批，每月定期发放并在2021年12月15日前完成 </t>
  </si>
  <si>
    <t xml:space="preserve">应发实发完成率 达100%  </t>
  </si>
  <si>
    <t xml:space="preserve">两案人员人数 </t>
  </si>
  <si>
    <t xml:space="preserve">4人 </t>
  </si>
  <si>
    <t xml:space="preserve">两案人员人数2021年预计4人 </t>
  </si>
  <si>
    <t>根据中共昆明市委组织部、中共昆明市委政法委员会《关于适当提高我市“揭批查”运动和“两案”审理刑满释放人员生活困难补助有关问题的通知》昆组发﹝2015﹞5号文件，按照昆明市统一公布的各县（区）上年度城镇居民人均可支配收入增长比例增加每月的生活困难补助，根据往年情况分析，2021年预计“两案”人员4人。</t>
  </si>
  <si>
    <t xml:space="preserve">  基层政权和社区建设项目专项经费</t>
  </si>
  <si>
    <t xml:space="preserve">  一、正常离任村干部生活补贴。按时按标准发放生活补助，使此类民政对象得到一定经济补助，构建和谐社会促进社会稳定,对社会发展有一定可持续影响。
二、原退养居委会干部节日慰问金及丧葬补助。按时发放慰问费，按审批发放丧葬补助，退养居委会干部得到一定经济补助，构建和谐社会促进社会稳定,对社会发展有一定可持续影响。
三、城市社区专职工作人员职级补助。按计划完成社区工作人员职级评档，并给予相应补助。
四、社区工作人员培训经费。加强我区人才队伍建设。
五、社区办公用房建设经费。按计划完成社区办公用房及活动场所达标建设。
六、区委社会工作委员会工作经费：盘龙区成立了区委社会工作委员会下设在区民政局。负责全区社会建设工作的总体布局、发展规划、统筹协调、整体推进、督促落实以及其他重大事项，为便于工作顺利开展工作经费。
七、民生小实事项目经费：按照《盘龙区推进民生小实事实施方案（试行）》（盘办通〔2020〕12号）每年开展一批民生实事，针对群众关注度高、受益面广、街道社区解决困难较大的问题，区级统筹加大帮扶支持力度。以实施民生小实事项目为抓手，区级出台政策、资金支持解决群众关注度高、受益面广，贴近居民、贴近生活，群众热切希望解决的居住区域的发展、提升问题，按照“居民凑钱出力出招，政府补助，社会支持”的原则，区政府根据项目情况给予一定的政府资金补贴，依照各街道项目申报情况下拨经费，确保项目的开展。
八、媒体宣传费用：综合运用报纸、电视、广播等传统媒体和互联网、微博、微信等新媒体，加强对社会治理工作的正面宣传报道，注重实施项目与宣传政策相结合，重点宣传党建引领、服务提升、改革创新、共建共享等内容。
九、培训费用：进一步深化各级各部门对新形势下推进社会治理的重大意义、理念思路、目标任务和创新举措的认识。
十、社区治理项目经费：实现居民由“要我参与”向“我要参与”，社区由“政府的脚”向“居民的头”社会组织由“做我想做的”向“做居民需要的”，社区工作者由“做服务”向“某服务”的四个转变。</t>
  </si>
  <si>
    <t xml:space="preserve">培训费用 </t>
  </si>
  <si>
    <t xml:space="preserve"> 200000 元</t>
  </si>
  <si>
    <t>培训费用  申请专项经费200000元 。</t>
  </si>
  <si>
    <t>进一步深化各级各部门对新形势下推进社会治理的重大意义、理念思路、目标任务和创新举措的认识。开拓眼界学习借鉴省外先进经验，并聘请国内知名专家学者，组织多层级、分层次专题培训。</t>
  </si>
  <si>
    <t>对社会发展有一定可持续影响</t>
  </si>
  <si>
    <t xml:space="preserve">社会治理项目经费 </t>
  </si>
  <si>
    <t xml:space="preserve">400000元 </t>
  </si>
  <si>
    <t xml:space="preserve">社会治理项目经费  申请专项经费400000元 </t>
  </si>
  <si>
    <t>按照每年昆明市出台的社会治理工作要点，科学运用《昆明社会治理发展报告》成果，对照治理指数反映出的问题和不足，精准施策、补齐短板，推动“财政向社会组织购买服务金额占财政支出比重”，结合盘龙区区工作实际补足社会治理中不足，加大政府购买力度，提高盘龙区现代社会治理的能力和水平。1.开展盘龙区民生小实事资金监管与服务绩效评估项目，项目内容包括（1）小实事资金发包使用流程设计优化、资金使用效益评估、财务管理规范培训；（2）所资助项目的成效过程与结果督导、监管与评估；（3）盘龙区民生小实事第三方财务与成效评估报告撰写与出具。2.开展盘龙区社区营造服务项目大赛，具体项目内容包括：（1）选取并支持不少于10个社区试点；（2）通过大赛方式为10个试点社区甄选10个由社会组织提供的优质社区营造项目，促成三社联动工作的落地；（3）对试点社区及社会组织社工进行专业培训，培育一批优质社区营造的社会工作人才；（4）对试点项目进行财务、成效进行监管评估。3.建设盘龙区社区营造综合实践示范中心，统筹全区社区营造研究规划、人才培养、组织孵化、氛围营造、资源交易等工作。</t>
  </si>
  <si>
    <t xml:space="preserve">应发实发完成率达100% </t>
  </si>
  <si>
    <t xml:space="preserve">是否按时发放 </t>
  </si>
  <si>
    <t xml:space="preserve">及时审批，按时发放，并在2021年12月15日前完成。 </t>
  </si>
  <si>
    <t xml:space="preserve">民生小实事项目经费 </t>
  </si>
  <si>
    <t>8000000元</t>
  </si>
  <si>
    <t>民生小实事项目经费 申请专项经费8000000元</t>
  </si>
  <si>
    <t xml:space="preserve"> 按照《盘龙区推进民生小实事实施方案（试行）》（盘办通〔2020〕12号）每年开展一批民生实事，针对群众关注度高、受益面广、街道社区解决困难较大的问题，区级统筹加大帮扶支持力度。以实施民生小实事项目为抓手，区级出台政策、资金支持解决群众关注度高、受益面广，贴近居民、贴近生活，群众热切希望解决的居住区域的发展、提升问题，按照“居民凑钱出力出招，政府补助，社会支持”的原则，区政府根据项目情况给予一定的政府资金补贴，依照各街道项目申报情况下拨经费，确保项目的开展。</t>
  </si>
  <si>
    <t xml:space="preserve">正常离任村干部人数 </t>
  </si>
  <si>
    <t xml:space="preserve">2021年预计人数310人 </t>
  </si>
  <si>
    <t xml:space="preserve"> 正常离任村干部2021年预计人数310人 </t>
  </si>
  <si>
    <t>根据往年数据统计分析得出</t>
  </si>
  <si>
    <t xml:space="preserve">正常离任村干部生活补贴 </t>
  </si>
  <si>
    <t xml:space="preserve">2000000元 </t>
  </si>
  <si>
    <t>正常离任村干部生活补贴 申请专项经费2000000元。</t>
  </si>
  <si>
    <t>《印发&lt;关于进一步做好正常离任村干部生活补贴相关工作的方案（试行）&gt;的通知》(昆组通〔2018〕93号),2021年预计人数发放310人，共200万元。</t>
  </si>
  <si>
    <t xml:space="preserve">城市社区专职工作人员职级补助 </t>
  </si>
  <si>
    <t xml:space="preserve">3300000元 </t>
  </si>
  <si>
    <t>城市社区专职工作人员职级补助 申请专项经费3300000元 。</t>
  </si>
  <si>
    <t>2019年符合要求414人，年发放绩效补助310万元。2020年预计有人数增长和职级增长情况，预计增加20万元。</t>
  </si>
  <si>
    <t xml:space="preserve">区委社会工作委员会工作经费 </t>
  </si>
  <si>
    <t xml:space="preserve">200000元 </t>
  </si>
  <si>
    <t>区委社会工作委员会工作经费  申请专项经费200000元 。</t>
  </si>
  <si>
    <t>盘龙区成立了区委社会工作委员会下设在区民政局。负责全区社会建设工作的总体布局、发展规划、统筹协调、整体推进、督促落实以及其他重大事项，为便于工作顺利开展工作经费。</t>
  </si>
  <si>
    <t>预计培训社区工作人员人数</t>
  </si>
  <si>
    <t>2021年预计对300余名报考社会工作师的社区工作人员进行专业培训</t>
  </si>
  <si>
    <t xml:space="preserve">2021年预计对300余名报考社会工作师的社区工作人员进行专业培训 </t>
  </si>
  <si>
    <t xml:space="preserve">产生社会效益，维护稳定，促进协调发展  </t>
  </si>
  <si>
    <t xml:space="preserve">退养干部人数 </t>
  </si>
  <si>
    <t xml:space="preserve">2021年预计人数8人  </t>
  </si>
  <si>
    <t xml:space="preserve">退养干部2021年预计人数8人  </t>
  </si>
  <si>
    <t xml:space="preserve">受益对象满意度 </t>
  </si>
  <si>
    <t xml:space="preserve">85% </t>
  </si>
  <si>
    <t>受益对象满意度 达85%</t>
  </si>
  <si>
    <t xml:space="preserve">原退养居委会干部节日慰问金及丧葬补助 </t>
  </si>
  <si>
    <t>22000 元</t>
  </si>
  <si>
    <t>原退养居委会干部节日慰问金及丧葬补助  申请专项经费22000元 。</t>
  </si>
  <si>
    <t>我区于1992年至2001年期间，对居委会纯居民正副主任实行离岗退养（以下简称：退养干部），由区财政和街道按月发给离岗生活补助，医疗补助，丧葬补助。（节日慰问金：8人*2000元/年=16000元，丧葬补助3人*2000元/人=6000元）。共需22000元。</t>
  </si>
  <si>
    <t xml:space="preserve">产生经济效益，为受益群众带来一定经济效益 </t>
  </si>
  <si>
    <t xml:space="preserve">媒体宣传费用 </t>
  </si>
  <si>
    <t>200000 元</t>
  </si>
  <si>
    <t>媒体宣传费用 申请专项经费200000元 。</t>
  </si>
  <si>
    <t xml:space="preserve">综合运用报纸、电视、广播等传统媒体和互联网、微博、微信等新媒体，加强对社会治理工作的正面宣传报道，注重实施项目与宣传政策相结合，重点宣传党建引领、服务提升、改革创新、共建共享等内容。 </t>
  </si>
  <si>
    <t xml:space="preserve">城市社区专职工作人员人数 </t>
  </si>
  <si>
    <t>2021年预计人420人</t>
  </si>
  <si>
    <t>城市社区专职工作人员2021年预计人420人</t>
  </si>
  <si>
    <t xml:space="preserve">社区工作人员培训经费 </t>
  </si>
  <si>
    <t>277500 元</t>
  </si>
  <si>
    <t>社区工作人员培训经费  申请专项经费277500元 。</t>
  </si>
  <si>
    <t>请第三方对300余名报考社会工作师的社区工作人员进行专业培训，对全区社区、村干部进行相关业务培训,经费10万元。各社区教育经费2500元，2500*71=177500元。合计277500元。</t>
  </si>
  <si>
    <t xml:space="preserve">社区办公用房建设 </t>
  </si>
  <si>
    <t>社区办公用房建设  申请专项经费2000000元 。</t>
  </si>
  <si>
    <t>根据盘龙区人民政府办公室《关于规范社区办公用房活动场所装修经费》的通知盘政办通（2015）135号、《昆明市盘龙区城市社区办公用房及活动场所三年达标建设行动计划》（盘办通〔2018〕83号），预计装修5家。</t>
  </si>
  <si>
    <t xml:space="preserve">社区办公用房装修数 </t>
  </si>
  <si>
    <t xml:space="preserve">2021年预计装修3家 </t>
  </si>
  <si>
    <t>户</t>
  </si>
  <si>
    <t xml:space="preserve">社区办公用房2021年预计装修5家  </t>
  </si>
  <si>
    <t xml:space="preserve">  养老服务项目专项经费</t>
  </si>
  <si>
    <t xml:space="preserve"> 一、养老服务机构运营补助。公办、民办养老服务机构床位运营补助，每年由市、区民政局进行情况核查后，编制发放表报局领导批准后，交计划财务科将资金下拨到各养老服务机构。根据《加快发展健康养老2017年实施方案和《加快发展健康养老三年行动计划（2017-2019年）》的通知（盘办通〔2017〕59号），对民办养老机构给予床位运营补助。对入住满6个月以上并经过年检合格的民办养老机构，按照每张床位每年1200元补助。 二、政府居家养老服务经费。让困难老年人、残疾人获得帮扶，实现居家养老，同时解决一批40、50岁就业困难人员及低保对象的就业岗位问题。三、街道公办养老机构经费。按时下拨补助经费，街道公办养老机构改善条件，规范管理，更好为入住老年人服务。构建和谐社会促进社会稳定,对社会发展有一定可持续影响。四、“爱心食堂”启动资金及工作人员补助经费。让老年人共享社会经济发展成果，改善老年人生活水平、尊老敬老爱老风气形成、社会生活更加融洽。五、居家养老服务中心建设补助。为居家和短期无人照料的老年人提供就近便捷的生活照料、医疗康复、精神慰藉、教育学习、代购代办、日托、短期寄养等服务。按照比例承担配套资金。六、昆明市城乡社居家养老服务设施建设及运营管理实施意见：按文件要求核实民办养老机构一次性建设补助资金的申报条件，落实上级补助经费，及时完成内部审批程序下拨到项目单位。七、民办养老服务机构一次性建设补助资金。按文件要求核实民办养老机构一次性建设补助资金的申报条件，落实上级补助经费，及时完成内部审批程序下拨到项目单位。八、机构评估：根据市民政局要求居家养老服务中心、民办养老机构床位运营补助，从2020年起由各县（区）请第三方进行评估8万元、培训费及相关资料2万元。九、健康养老信息化服务服务中心，</t>
  </si>
  <si>
    <t xml:space="preserve">“爱心食堂”启动资金及工作人员补助经费“爱心食堂数量” </t>
  </si>
  <si>
    <t xml:space="preserve">24 </t>
  </si>
  <si>
    <t>预计24个爱心食堂</t>
  </si>
  <si>
    <t xml:space="preserve"> 根据《加快发展健康养老2017年实施方案和《加快发展健康养老三年行动计划（2017-2019年）》的通知（ 盘办通〔2017〕59号）</t>
  </si>
  <si>
    <t>养老服务项目服务对象满意度</t>
  </si>
  <si>
    <t xml:space="preserve"> 享受老人福利对象满意度为90%</t>
  </si>
  <si>
    <t>政府居家养老服务经费服务人次</t>
  </si>
  <si>
    <t xml:space="preserve"> 2021年，预计累计服务8000人次</t>
  </si>
  <si>
    <t xml:space="preserve"> 根据《盘龙区居家养老服务项目管理及资金使用办法（试行）》</t>
  </si>
  <si>
    <t>机构评估</t>
  </si>
  <si>
    <t xml:space="preserve"> 预计2020年民办养老机构6家、居家养老服务中心15家</t>
  </si>
  <si>
    <t xml:space="preserve"> 民办养老机构6家、居家养老服务中心15家</t>
  </si>
  <si>
    <t xml:space="preserve"> 预计2020年健康养老服务信息化服务中心工作人员8人</t>
  </si>
  <si>
    <t xml:space="preserve">居家养老服务中心建设补助 </t>
  </si>
  <si>
    <t>6</t>
  </si>
  <si>
    <t>预计完成新建4-6个 居家养老服务中心</t>
  </si>
  <si>
    <t xml:space="preserve"> 云南省人民政府办公厅《关于印发云南省社会养老服务体系建设规划（2011—2015年）的通知》（云政办发〔2012〕119号）、昆明市人民政府《关于鼓励社会力量兴办养老服务机构的实施意见》昆政发〔2014〕53号。
</t>
  </si>
  <si>
    <t>街道公办养老机构经费入住特困人数</t>
  </si>
  <si>
    <t xml:space="preserve">81 </t>
  </si>
  <si>
    <t>3个公办敬老院预计2021年收住特困人数81</t>
  </si>
  <si>
    <t xml:space="preserve"> 根据《昆明市人民政府关于进一步健全特困人员救助供养制度的实施意见（昆政发〔2018〕32号）》文件要求及往年人数统计得出。
</t>
  </si>
  <si>
    <t>养老服务专项经费</t>
  </si>
  <si>
    <t xml:space="preserve"> 专项经费控制在6561560元</t>
  </si>
  <si>
    <t xml:space="preserve"> 一、民办养老服务机构运营补助：按照每张床位每年1200元补助，2020年市级承担25%补助资金，区级承担75%发放补助资金。2020年预计650张床位*100元*12=78万元,（市级承担部分不明确）。二、政府居家养老服务经费：2021年，预计累计服务8000人次、80000小时，资金：80000*25=200万元。（资金由区级财政予以承担）。三、3个街道公办养老机构经费：滇源敬老院，阿子营敬老院，区社会福利中心合计49.09万元。四、启动资金12万元（每家补助2万元）。工作人员补助24*1000*12=28.8万元，公办（公建民营）爱心食堂24家，粮油补助48万元（每家补助2万元），合计88.8万元。。五、居家养老服务中心建设补助：预计2021年全区安排4个居家养老服务中心、农村互助养老服务站2个、小计88万元。老年活动中心（站）预计安排3个，每个区级配比资金5万元，小计15万元，合计：103万元。六、昆明市城乡社居家养老服务设施运营补助：预计2021年全区建设4个居家养老服务中心、农村互助养老服务站2个，2015-2020年居家养老服务中心15个，2021年新增6个，合计21个，共计35.28万元， 民办养老机构护理人员补助经费市区5:5比例承担，现有养老护理人员人数30人、养老护理员补助 初级17人* 50／月=1.02万元、中级5人*100／月=0.6万元、高级8人*150／月=1.44万元、区级承担1.53万元。合计36.81万元。七：健康养老服务中心58.46万元。</t>
  </si>
  <si>
    <t>养老服务项目</t>
  </si>
  <si>
    <t xml:space="preserve"> 达到构建和谐社会促进社会稳定效果</t>
  </si>
  <si>
    <t xml:space="preserve"> 养老服务项目</t>
  </si>
  <si>
    <t>健康养老信息化服务服务中心</t>
  </si>
  <si>
    <t>预计2020年健康养老服务信息化服务中心工作人员8人</t>
  </si>
  <si>
    <t xml:space="preserve">养老服务机构运营补助床位数 </t>
  </si>
  <si>
    <t xml:space="preserve">750 </t>
  </si>
  <si>
    <t>张</t>
  </si>
  <si>
    <t>养老机构床位数预计750张</t>
  </si>
  <si>
    <t xml:space="preserve"> 《加快发展健康养老2017年实施方案和《加快发展健康养老三年行动计划（2017-2019年）》的通知（盘办通〔2017〕59号）</t>
  </si>
  <si>
    <t>养老服务项目在规定时间完成</t>
  </si>
  <si>
    <t xml:space="preserve">及时审批并在规定时间完成,11月30日前全年发放完成 </t>
  </si>
  <si>
    <t>项目及时审批，根据文件要求完成评估工作，并在规定时间完成审批程序，11月30日前完成项目经费支出.</t>
  </si>
  <si>
    <t xml:space="preserve"> 昆明市政府关于鼓励社会力量兴办养老服务机构的实施意见（昆政发（2014）53号）、实施幸福盘龙加快发展健康养老行动计划任务分工及时间进度表、昆明市城乡社区居家养老服务设施建设及运营管理实施意见</t>
  </si>
  <si>
    <t>居家养老服务设施运营补助</t>
  </si>
  <si>
    <t>21</t>
  </si>
  <si>
    <t>预计21个 居家养老服务中心站</t>
  </si>
  <si>
    <t xml:space="preserve"> 《昆明市城乡社居家养老服务设施建设及运营管理实施意见》昆老办[2016]29号
</t>
  </si>
  <si>
    <t xml:space="preserve"> 实发应发足额率达到100%</t>
  </si>
  <si>
    <t>各项补助足额发放</t>
  </si>
  <si>
    <t xml:space="preserve"> 昆明市政府关于鼓励社会力量兴办养老服务机构的实施意见（昆政发（2014）53号）</t>
  </si>
  <si>
    <t xml:space="preserve">  城市最低生活保障专项经费</t>
  </si>
  <si>
    <t xml:space="preserve"> 城市低保资金按照"政府投入为主、多方共同筹集；保障基本需求、体现管理效益；资金封闭运行、过程公开透明；确保专款专用，广泛接受监督"的原则进行筹集和管理。我局设立了社会救助资金专户，办理社会救助资金含城乡低保资金、特困人员供养资金、临时救助资金、特殊困难救助资金等专项经费的归集、核拨等业务，专户实行封闭运行。区财政和我局资金管理到位、内部程序设置合理，岗位职责分工明确，监督制约措施有力，管理服务规范有效。在保障困难群众基本生活权益、促进我区经济社会协调发展方面发挥实实在在、不可或缺的作用，促进社会和谐与稳定。</t>
  </si>
  <si>
    <t xml:space="preserve">28332200元。 </t>
  </si>
  <si>
    <t xml:space="preserve">2021年申请金额28332200元。 </t>
  </si>
  <si>
    <t>1.按照最低生活保障标准：640元/人/月测算；2020年10月保障人数4581人；2021年预计月均保障人数5200人，月人均补差标准资金587元；2021年预计共支出资金：5200（人）*587（补差）*12月=3662.8万元；其中区级承担资金：3662.8*65%=2380.82万元；省级承担资金：3662.8*35%=1281.98万元；2.低保临时价格补贴;按照2020年1月-8月临时价格补贴测算：2021年预计月均保障人数5200（人）*60元*12月=374.40万元 ； 3.中秋、春节慰问费：文件依据：《关于下达2019年春节慰问活动经费的通知》，2021年中秋预计保障人数5200*50元=26万元；春节预计保障人数5200*100元=52万元；两节慰问金共需78万元；合计：4115.2万元。</t>
  </si>
  <si>
    <t>及时审批按时发放，于2021年12月15日前完成</t>
  </si>
  <si>
    <t xml:space="preserve">及时审批按时发放，于2021年12月15日前完成 </t>
  </si>
  <si>
    <t>按社会救助文件执行</t>
  </si>
  <si>
    <t xml:space="preserve">城乡居民低保保障人数 </t>
  </si>
  <si>
    <t xml:space="preserve">2021年预计月均保障人数5200人 </t>
  </si>
  <si>
    <t xml:space="preserve">2021年预计月均保障人数5200人  </t>
  </si>
  <si>
    <t>根据2020年保障人数及清理核查情况预计</t>
  </si>
  <si>
    <t xml:space="preserve">应发实发完成率达100%  </t>
  </si>
  <si>
    <t>按社会救助文件执行应保尽保</t>
  </si>
  <si>
    <t xml:space="preserve">低保对象满意度 </t>
  </si>
  <si>
    <t xml:space="preserve">低保对象满意度达85% </t>
  </si>
  <si>
    <t>通过往年数据分析及询问群众得出</t>
  </si>
  <si>
    <t>产生社会效益，困难群众生活稳步提升，维护社会稳定，促进协调发展</t>
  </si>
  <si>
    <t xml:space="preserve">产生社会效益，困难群众生活稳步提升，维护社会稳定，促进协调发展 </t>
  </si>
  <si>
    <t>按社会救助文件要求</t>
  </si>
  <si>
    <t xml:space="preserve">是否产生可持续发展影响 </t>
  </si>
  <si>
    <t xml:space="preserve">产生可持续发展影响，不断完善困难群众基本生活救助保障制度。 </t>
  </si>
  <si>
    <t xml:space="preserve">产生可持续发展影响，不断完善困难群众基本生活救助保障制度。  </t>
  </si>
  <si>
    <t>昆明市盘龙区人力资源和社会保障局</t>
  </si>
  <si>
    <t xml:space="preserve">  昆明市盘龙区人力资源和社会保障局</t>
  </si>
  <si>
    <t xml:space="preserve">  盘龙区劳动人事争议仲裁院办案专项经费</t>
  </si>
  <si>
    <t xml:space="preserve"> 根据 《劳动争议调解仲裁法》、《劳动人事争议仲裁办案规则》《劳动人事争议仲裁组织规则》《云南省人力资源和社会保障厅中共云南省委机构编制办公室云南省财政厅关于转发加强劳动人事争议处理效能建设意见的通知》（云人社发〔2013〕66号）、《云南省人力资源和社会保障厅办公室关于做好全省人力资源保障窗口单位工作人员统一着装工作的通知》《人力资源社会保障部 财政部关于进一步加强人力资源社会保障窗口单位经办队伍建设的意见》（人社部发[2019 ]13号）等相关规定，劳动人事争议仲裁院严格按照以上规定进行案件受理、应诉、组织双方当事人举证，开庭审理、调解等相关准司法行为，而产生的法律文书制作、送达、登报公告，及仲裁员业务培训及人员形象提升。1.法律文书制作费1000件，10元/件，预计10000元；2.仲裁员服装统一费，1人，4000元/人，预计4000元；3.邮寄送达费200件，26元/件，预计5200元；4.公告送达费200件，400元/件，预计80000元；2020年未支付50件，预计需要支付20000元。</t>
  </si>
  <si>
    <t>公告送达费200件，400元/件</t>
  </si>
  <si>
    <t>80000</t>
  </si>
  <si>
    <t xml:space="preserve">全年案件处理经费控制在119200元 </t>
  </si>
  <si>
    <t>根据 《劳动争议调解仲裁法》、《劳动人事争议仲裁办案规则》《劳动人事争议仲裁组织规则》《云南省人力资源和社会保障厅中共云南省委机构编制办公室云南省财政厅关于转发加强劳动人事争议处理效能建设意见的通知》（云人社发〔2013〕66号）、《云南省人力资源和社会保障厅办公室关于做好全省人力资源保障窗口单位工作人员统一着装工作的通知》《人力资源社会保障部 财政部关于进一步加强人力资源社会保障窗口单位经办队伍建设的意见》（人社部发[2019 ]13号）等相关规定，劳动人事争议仲裁院严格按照以上规定进行案件受理、应诉、组织双方当事人举证，开庭审理、调解等相关准司法行为，而产生的法律文书制作、送达、登报公告，及仲裁员业务培训及人员形象提升</t>
  </si>
  <si>
    <t>仲裁员服装统一费</t>
  </si>
  <si>
    <t>4000</t>
  </si>
  <si>
    <t>低成本、高效益，及时公正处理全区劳动争议，化解矛盾。</t>
  </si>
  <si>
    <t xml:space="preserve"> 低成本、高效益，及时公正处理全区劳动争议，化解矛盾。</t>
  </si>
  <si>
    <t>邮寄送达费200件，26元/件</t>
  </si>
  <si>
    <t>5200</t>
  </si>
  <si>
    <t>2020年未支付50件，预计需要支付20000元</t>
  </si>
  <si>
    <t>20000</t>
  </si>
  <si>
    <t xml:space="preserve">构建盘龙区和谐劳动关系，优化营商环境，促进水源区就业，降低水源区消耗。 </t>
  </si>
  <si>
    <t xml:space="preserve">办理一个案子，规范一个单位，教育一个行业，确立一类标准。 </t>
  </si>
  <si>
    <t xml:space="preserve">95 </t>
  </si>
  <si>
    <t>实现1000件案件的结案率为99%，调解率为60%，终局率为30%，按时归档。</t>
  </si>
  <si>
    <t>预计受理1000件</t>
  </si>
  <si>
    <t>1000</t>
  </si>
  <si>
    <t>件</t>
  </si>
  <si>
    <t>法律文书制作费1000件，10元每件</t>
  </si>
  <si>
    <t>10000</t>
  </si>
  <si>
    <t>构建盘龙区和谐劳动关系，优化营商环境。</t>
  </si>
  <si>
    <t xml:space="preserve"> 构建盘龙区和谐劳动关系，优化营商环境。</t>
  </si>
  <si>
    <t>当事人双方化解矛盾。</t>
  </si>
  <si>
    <t>当事人双方化解矛盾。满意度98%以上</t>
  </si>
  <si>
    <t>完成时效为2021年1月1日至2021年12月31日。</t>
  </si>
  <si>
    <t>2021年底</t>
  </si>
  <si>
    <t>2021年12月31日前完成</t>
  </si>
  <si>
    <t xml:space="preserve">  聘请法律顾问费及行政诉讼代理费工作经费</t>
  </si>
  <si>
    <t>《盘龙区行政机关法律顾问制度实施细则》（盘政办通[2015]31号）的要求聘请法律顾问，所需经费10000元。行政诉讼应诉聘请律师费5000元/件，预计10件，预计经费50000元。</t>
  </si>
  <si>
    <t xml:space="preserve">提高依法行政水平 </t>
  </si>
  <si>
    <t>《盘龙区行政机关法律顾问制度实施细则》（盘政办通〔2015〕31号）开展法律知识讲座，根据咨询内容提供法律意见书。</t>
  </si>
  <si>
    <t>行政诉讼应诉聘请律师费5000元/件，预计9件</t>
  </si>
  <si>
    <t>45000</t>
  </si>
  <si>
    <t>预计召开三方联席会议两次。每次会议人数30人。</t>
  </si>
  <si>
    <t>8000</t>
  </si>
  <si>
    <t>每次会议按三类会议标准100元/人/天*40人*2次=8000元</t>
  </si>
  <si>
    <t>《昆明市加强协调劳动关系三方机制的若干规定》（市政府公告第92号）？市、县（市）区人民政府应当建立和完善协调劳动关系三方机制，成立协调劳动关系三方委员会（以下简称三方委员会），所需工作经费列入同级财政预算。</t>
  </si>
  <si>
    <t>行政诉讼应诉聘请律师费</t>
  </si>
  <si>
    <t>9</t>
  </si>
  <si>
    <t>行政诉讼应诉聘请律师费5000元/件，预计9件，预计经费45000元。</t>
  </si>
  <si>
    <t>通过三方联席会议，促进企业集体合同签订率达93%。</t>
  </si>
  <si>
    <t xml:space="preserve"> '93</t>
  </si>
  <si>
    <t>满意度达96%</t>
  </si>
  <si>
    <t>满意度达96%以上</t>
  </si>
  <si>
    <t xml:space="preserve">预计开展法律知识讲座2场次、不定期提供法律咨询，出具法律意见书。 </t>
  </si>
  <si>
    <t xml:space="preserve"> 《盘龙区行政机关法律顾问制度实施细则》（盘政办通〔2015〕31号）开展法律知识讲座，根据咨询内容提供法律意见书。</t>
  </si>
  <si>
    <t>2021年12月底完成</t>
  </si>
  <si>
    <t>12月底完成</t>
  </si>
  <si>
    <t>通过三方联席会议，促进企业及时签订集体合同签</t>
  </si>
  <si>
    <t xml:space="preserve">预计召开三方联席会议。每次会议人数30人。 </t>
  </si>
  <si>
    <t xml:space="preserve">每年召开联席会议2次，每次会议按三类会议标准100元/人/天*40人*2次=8000元 </t>
  </si>
  <si>
    <t xml:space="preserve">通过三方联席会议，促进企业集体合同签订率达93%。 </t>
  </si>
  <si>
    <t>提供法律咨询，出具法律意见书。</t>
  </si>
  <si>
    <t>《盘龙区行政机关法律顾问制度实施细则》（盘政办通[2015]31号）</t>
  </si>
  <si>
    <t>聘请法律顾问</t>
  </si>
  <si>
    <t>7800</t>
  </si>
  <si>
    <t>聘请法律顾问，所需经费7800元。</t>
  </si>
  <si>
    <t>通过三方联席会议，促进企业集体合同签订率达93%。促进和谐劳动关系。</t>
  </si>
  <si>
    <t>93</t>
  </si>
  <si>
    <t>通过三方联席会议，促进企业集体合同签订率达93%。促进和谐劳动关系。长</t>
  </si>
  <si>
    <t xml:space="preserve">通过三方联席会议，提高企业集体合同签订率。促进和谐劳动关系。 </t>
  </si>
  <si>
    <t xml:space="preserve">  人才驿站专项经费</t>
  </si>
  <si>
    <t xml:space="preserve"> 
人才驿站日常营运管理经费8万元;</t>
  </si>
  <si>
    <t>通过人才驿站建设，开展人才系列活动，优化人才引陪和人才发展环境，较大程度提高人才发展便利度，促进各类高层次人才向盘龙集聚，推动人才与经济的深度融合，促进我区经济社会发展</t>
  </si>
  <si>
    <t>市委组织部《关于修改完善人才项目申报材料和报送相关账户信息的通知》、关于2018年“人才之光”拟扶持项目的公示；</t>
  </si>
  <si>
    <t xml:space="preserve">积极引进和培养大医药、大健康、生物科技、环保、养老服务等行业高层次人才，促进我区健康、环保产业发展 </t>
  </si>
  <si>
    <t>积极引进和培养大医药、大健康、生物科技、环保、养老服务等行业高层次人才，促进我区健康、环保产业发展</t>
  </si>
  <si>
    <t>预计需要支出人才驿站运营管理经费</t>
  </si>
  <si>
    <t xml:space="preserve">预计需要支出人才驿站运营管理经费10万元 </t>
  </si>
  <si>
    <t>通过开展招才引智、人才交流、人才培训活动，年度引进和培养高层次人才100余人，年度新增高技能人才800余人。</t>
  </si>
  <si>
    <t>每季度开展人才招聘、人才沙龙、技能竞赛、人才培训等人才活动1场，预计开展活动5场。</t>
  </si>
  <si>
    <t>反映获补助人员、企业的数量情况，也适用补贴、资助等形式的补助。</t>
  </si>
  <si>
    <t>通过人才驿站建设，开展人才系列活动，创优人才创新创业发展环境，较大程度提高人才发展便利度，推动人才创新创业，促进社会和谐</t>
  </si>
  <si>
    <t xml:space="preserve">通过人才驿站建设，开展人才系列活动，优化通人才引陪和人才创新创业发展环境，较大程度提高人才发展便利度，推动经济社会发展，同时实现人才的充分成长、充分发展 </t>
  </si>
  <si>
    <t>实现高校毕业生、各类高层次人才、专业技术人才、高技能人才充分发展、充分成才，各类人才满意度100%</t>
  </si>
  <si>
    <t>按照项目实施计划及人才活动计划进行，年度末完年度目标。</t>
  </si>
  <si>
    <t>按照项目实施计划及人才活动计划进行，2021年度完成</t>
  </si>
  <si>
    <t xml:space="preserve">  高技能人才工作站专项经费</t>
  </si>
  <si>
    <t>2021年高技能人才工作站人才培养经费：给予完成高技能人才培养任务的高技能人才工作站人才培养补贴25000元×3家=75000元；高技能人才工作站日常管理工作经费：高技能人才工作站管理、考核、监督等15000元；</t>
  </si>
  <si>
    <t>通过设立高技能人才工作站，为我区各行业培养大批技能人才，为广大群众提供精湛的技能服务。</t>
  </si>
  <si>
    <t>《盘龙区人民政府办公室关于印发《盘龙区高技能人才工作站管理办法的通知》的通知》（盘政办通〔2014〕37号）；</t>
  </si>
  <si>
    <t>按《盘龙区高技能人才工作站管理办法》及时组织实施、管理，完成第三届工作站评选工作</t>
  </si>
  <si>
    <t>2021年12月完成</t>
  </si>
  <si>
    <t xml:space="preserve">高技能人才工作站是我区在高技能人才培养方式上的创新和突破，彰显政府在人才政策和财政资金上对高技能人才培养的引领和导向作用，必将有效改善我区高技能人才培养滞后现状，使我区技能人才队伍在数量、结构及质量 </t>
  </si>
  <si>
    <t>精通专业理论知识、掌握精湛技艺技能，具有高级工以上执业职格的技能人才，能满足盘龙产业发展要求、具有产业发展特色的高技能人才</t>
  </si>
  <si>
    <t>完成150名取得高级工以上职业资格证书的高技能人才</t>
  </si>
  <si>
    <t>150</t>
  </si>
  <si>
    <t>名</t>
  </si>
  <si>
    <t xml:space="preserve">通过培养大量高技能人才，提升人才素质，间接地创造环境效益。 </t>
  </si>
  <si>
    <t>高技能人才是宝贵财富，是盘龙区经济社会发展的推动力量，对盘龙区经济发展和产业优化升级发挥无比重要的经济支撑作用。</t>
  </si>
  <si>
    <t>培养一批精通专业理论知识、掌握精湛技艺技能，能满足盘龙产业发展要求、具有产业发展特色的高技能人才队伍</t>
  </si>
  <si>
    <t>3家高技能人才工作站人才培养和日常管理经费</t>
  </si>
  <si>
    <t>90000</t>
  </si>
  <si>
    <t>给予完成高技能人才培养任务的高技能人才工作站人才培养补贴30000元×3家=90,000.00元；高技能人才工作站日常管理工作经费：高技能人才工作站管理、考核、监督等20000元；</t>
  </si>
  <si>
    <t xml:space="preserve">  劳动保障监察工作专项经费</t>
  </si>
  <si>
    <t xml:space="preserve"> 《劳动保障监察条例》、《云南省劳动监察条例》、《昆明市人力资源和社会保障局2019年度劳动保障执法网上年审通告》。《昆明市人力资源和社会保障局等三部门关于转发上级部门加强劳动保障监察执法能力建设意见的通知》（昆人社通〔2017〕89号）（云人社发〔2016〕410号）。劳动保障法律法规宣传、行政文书制作、执法年检公告资料费10000份*2.5元/份=25000元；办案工作经费（含走访、外地取证、调查、公告送达等）200元/月、人*5人*12月=12000元；监察员业务培训费1000元*10人=10000元；聘请第三方巡查机构40000元/年。</t>
  </si>
  <si>
    <t>通过劳动执法年审，促使用人单位遵守劳动保障相关法律、法规和规章，降低行政执法成本</t>
  </si>
  <si>
    <t xml:space="preserve">'降低行政执法成本 </t>
  </si>
  <si>
    <t>积极通过劳动执法年审，促使用人单位遵守劳动保障相关法律、法规和规章，降低行政执法成本</t>
  </si>
  <si>
    <t>按照昆明市人力资源和社会保障局当年开展劳动执法年审工作要求，通过劳动执法年审，促使用人单位遵守劳动保障相关法律、法规和规章，降低行政执法成本</t>
  </si>
  <si>
    <t>用人单位满意度</t>
  </si>
  <si>
    <t>努力实现用工单位与劳动者双收益，满意度100%</t>
  </si>
  <si>
    <t>《劳动保障监察条例》、《云南省劳动监察条例》、《昆明市人力资源和社会保障局2019年度劳动保障执法网上年审通告》。《昆明市人力资源和社会保障局等三部门关于转发上级部门加强劳动保障监察执法能力建设意见的通知》（昆人社通〔2017〕89号）（云人社发〔2016〕410号）</t>
  </si>
  <si>
    <t xml:space="preserve">实现用工单位与劳动者双收益，构建和谐社会 </t>
  </si>
  <si>
    <t>构建和谐社会</t>
  </si>
  <si>
    <t>实现用工单位与劳动者双收益，构建和谐社会，积极实现用工单位与劳动者双收益，构建和谐社会</t>
  </si>
  <si>
    <t xml:space="preserve">按照昆明市人力资源和社会保障局当年开展劳动执法年审工作要求指标数完成
</t>
  </si>
  <si>
    <t xml:space="preserve">2020年全年将持续开展劳动执法年审工作
</t>
  </si>
  <si>
    <t>按照昆明市人力资源和社会保障局当年开展劳动执法年审工作要求时效完成</t>
  </si>
  <si>
    <t>2020年1月-12月</t>
  </si>
  <si>
    <t>2020年全年将持续开展劳动执法年审工作，按照昆明市人力资源和社会保障局当年开展劳动执法年审工作要求时效完成</t>
  </si>
  <si>
    <t xml:space="preserve">维护劳动者合法权益，营造良好的法制环境和社会舆论环境。 </t>
  </si>
  <si>
    <t>营造良好的法制环境和社会舆论环境</t>
  </si>
  <si>
    <t xml:space="preserve">维护劳动者合法权益，营造良好的法制环境和社会舆论环境。 努力营造良好的法制环境和社会舆论环境。  </t>
  </si>
  <si>
    <t>通过劳动执法年审，及时发现和纠正违法行为，维护社会的稳定</t>
  </si>
  <si>
    <t xml:space="preserve">'维护社会的稳定 </t>
  </si>
  <si>
    <t>积极通过劳动执法年审，及时发现和纠正违法行为，维护社会的稳定</t>
  </si>
  <si>
    <t>按照昆明市人力资源和社会保障局当年开展劳动执法年审工作要求，通过劳动执法年审，及时发现和纠正违法行为，维护社会的稳定</t>
  </si>
  <si>
    <t>公告资料费10000份*2.5元/份=25000元、办案工作经费20040元、监察员业务培训费1000元*10人=10000元。</t>
  </si>
  <si>
    <t>55040</t>
  </si>
  <si>
    <t>严格审查用人单位遵守劳动保障法律、法规和规章的情况，及时发现和纠正违法行为，不走形式，不走过场。</t>
  </si>
  <si>
    <t xml:space="preserve">完成执法年检工作 </t>
  </si>
  <si>
    <t>截至目前共受理、办理各类行政案件、举报投诉593件</t>
  </si>
  <si>
    <t xml:space="preserve">  公共就业服务专项经费</t>
  </si>
  <si>
    <t>按照“六稳”、“六保”要求，就业居首位，此项目用于完成各类公共就业服务工作任务。1、保就业、扩大就业招聘会费用：高校生专场招聘会7场，”春风行动“招聘会1场，农村劳动力转移专场招聘会6场；2、春节、中秋国庆慰问全区就业困难人员；3、云南省公共就业服务平台业务网专线专网费（政务中心、办公区及失业保险档案查询窗口）；4、保管全区失业人员档案十万份档案；5、全区10000户企业、10万余人失业人员各类就业政策宣传；6、政府购买社会保险经办、稽核服务费用：对全区失业保险7000户参保企业稳岗返还业务办理、2万余人次失业补助金领取业务办理；7、根据2020年昆明市政府购买服务对大学生就业创业项目：泛海扬帆、大学生创业补贴、一次性创业补贴等创业政策的申报进行入户查验</t>
  </si>
  <si>
    <t xml:space="preserve">完成2021年上级下达招聘会目标任务 </t>
  </si>
  <si>
    <t xml:space="preserve">2021年11月30日 </t>
  </si>
  <si>
    <t>完成10场次以上招聘会</t>
  </si>
  <si>
    <t>昆明市劳动就业服务局关于做好2020年度昆明市就业工作的通知(昆劳就〔2020〕3号)、《昆明市人力资源和社会保障局关于印发开展全国公共就业服务专项活动的通知》</t>
  </si>
  <si>
    <t xml:space="preserve">城镇失业人员再就业人数 </t>
  </si>
  <si>
    <t xml:space="preserve">7000 </t>
  </si>
  <si>
    <t xml:space="preserve">城镇失业人员再就业人数  </t>
  </si>
  <si>
    <t>昆明市劳动就业服务局关于做好2020年度昆明市就业工作的通知(昆劳就〔2020〕3号)</t>
  </si>
  <si>
    <t>在春节、中秋及国庆慰问全区就业困难家庭</t>
  </si>
  <si>
    <t>人(户)</t>
  </si>
  <si>
    <t>全区就业困难家庭慰问</t>
  </si>
  <si>
    <t>昆明市人力资源和社会保障局昆明市残疾人联合会关于印发2020年春节走访慰问就业困难家庭活动方案的通知</t>
  </si>
  <si>
    <t>全区困难失业人员中秋国庆慰问</t>
  </si>
  <si>
    <t>2021年10月31日</t>
  </si>
  <si>
    <t>年-月-日</t>
  </si>
  <si>
    <t>300元/人（户）/节次</t>
  </si>
  <si>
    <t>《昆明市人力资源和社会保障局关于印发开展全国公共就业服务专项活动的通知》</t>
  </si>
  <si>
    <t>促进大学毕业生、农村劳动力、失业人员就业创业再就业，增加社会产值</t>
  </si>
  <si>
    <t xml:space="preserve">收集有效就业岗位，促进新增就业人口，大力实施就业援助，全面推进全区就业再就业工作 </t>
  </si>
  <si>
    <t xml:space="preserve">收集有效就业岗位，促进新增就业人口，大力实施就业援助，全面推进全区就业再就业工作  </t>
  </si>
  <si>
    <t>累计召开各类招聘会</t>
  </si>
  <si>
    <t xml:space="preserve">14 </t>
  </si>
  <si>
    <t>场</t>
  </si>
  <si>
    <t>招聘会</t>
  </si>
  <si>
    <t>昆明市人力资源和社会保障局关于印发开展2020年全国公共就业服务专项活动工作方案的通知</t>
  </si>
  <si>
    <t>失业保险计划稳岗返还惠及职工数</t>
  </si>
  <si>
    <t xml:space="preserve">82000 </t>
  </si>
  <si>
    <t xml:space="preserve">稳岗返还惠及职工数 </t>
  </si>
  <si>
    <t xml:space="preserve">农村劳动力转移就业人数（市下达） </t>
  </si>
  <si>
    <t xml:space="preserve">3600 </t>
  </si>
  <si>
    <t xml:space="preserve">农村劳动力转移就业人数（市下达）  </t>
  </si>
  <si>
    <t xml:space="preserve">保管全区失业人员档案 </t>
  </si>
  <si>
    <t>100000</t>
  </si>
  <si>
    <t>份</t>
  </si>
  <si>
    <t xml:space="preserve">失业人员档案保管 </t>
  </si>
  <si>
    <t>全区困难失业人员春节慰问</t>
  </si>
  <si>
    <t>2021年2月28日</t>
  </si>
  <si>
    <t>新增城镇就业人数</t>
  </si>
  <si>
    <t xml:space="preserve">28000 </t>
  </si>
  <si>
    <t xml:space="preserve">新增城镇就业人数 </t>
  </si>
  <si>
    <t xml:space="preserve">2021年共计使用资金 </t>
  </si>
  <si>
    <t xml:space="preserve">189200 </t>
  </si>
  <si>
    <t xml:space="preserve">资金使用 </t>
  </si>
  <si>
    <t>扩大就业，促进可持续发展</t>
  </si>
  <si>
    <t xml:space="preserve"> 扩大就业，稳定社会秩序，促进可持续发展</t>
  </si>
  <si>
    <t>扩大就业，稳定社会秩序，促进可持续发展</t>
  </si>
  <si>
    <t>深入调查，了解服务对象对该项目的实施满意度</t>
  </si>
  <si>
    <t xml:space="preserve"> 服务对象满意度调查</t>
  </si>
  <si>
    <t xml:space="preserve">  全区再就业专项工作经费</t>
  </si>
  <si>
    <t>根据《昆明市就业促进条例》第十条要求，“县（市、区）人民政府安排的就业专项资金不得低于上级转移支付就业专项资金的15%”，按照2020年中央就业补助资金的15%配套测算，2021年区级配套264万元，用于发放1、公益性岗位补贴，拨付灵活就业人员、公益性岗位人员社保补贴等；2、按照《盘龙区建设大学生创业示范园区实施方案》文件要求，“区级财政每年安排50万元专项经费用于园区正常运行维护及公共费用支出”，用于“一园多区”管理服务费用（包含场地房租、水电费、管理修缮、环境卫生、保安等），创业团队入园孵化帮扶专家咨询评审费等。我区在有脱贫任务的滇源、阿子营、松华、双龙4个街道的村委会开发167名乡村公共服务岗位，500元/人/月*167人*12个月=100.2万元，,人身意外伤害险250元/人/年*167人=41750元，共计1043750元。</t>
  </si>
  <si>
    <t xml:space="preserve">2021年所需资金 </t>
  </si>
  <si>
    <t xml:space="preserve">3683750 </t>
  </si>
  <si>
    <t>按照相关文件的资金测算数</t>
  </si>
  <si>
    <t>《云南省财政厅_云南省人力资源和社会保障厅云南省就业补助资金管理办法》（云财规〔2018〕2号）、《昆明市劳动就业服务局关于做好2020年度昆明市就业工作的通知》</t>
  </si>
  <si>
    <t>扩大就业，稳定社会秩序</t>
  </si>
  <si>
    <t xml:space="preserve">扩大就业，稳定社会秩序，促进可持续发展 </t>
  </si>
  <si>
    <t xml:space="preserve">按要求完成上级下达的目标任务 </t>
  </si>
  <si>
    <t>就业困难人员就业人数</t>
  </si>
  <si>
    <t xml:space="preserve">6000 </t>
  </si>
  <si>
    <t xml:space="preserve">公岗补贴和社保补贴 </t>
  </si>
  <si>
    <t>及时足额拨付</t>
  </si>
  <si>
    <t xml:space="preserve"> 按要求完成上级下达的目标任务</t>
  </si>
  <si>
    <t>开发我区乡村公共服务岗位</t>
  </si>
  <si>
    <t xml:space="preserve">167 </t>
  </si>
  <si>
    <t xml:space="preserve">按任务数开发乡村公共服务岗位 </t>
  </si>
  <si>
    <t>昆明市盘龙区劳动就业服务局关于印发《盘龙区开发乡村公益性岗位安置贫困劳动力就业实施方案》的通知（盘劳就〔2020〕10号）</t>
  </si>
  <si>
    <t xml:space="preserve">发放灵活就业人员及公益性岗位人员社会保险补贴人数 </t>
  </si>
  <si>
    <t xml:space="preserve">150 </t>
  </si>
  <si>
    <t xml:space="preserve">开发全区公益性岗位数 </t>
  </si>
  <si>
    <t>开发全区公益性岗位人数达目标任务</t>
  </si>
  <si>
    <t>提高社会产值</t>
  </si>
  <si>
    <t xml:space="preserve">稳定就业、促进创业就业，提高社会产值 </t>
  </si>
  <si>
    <t xml:space="preserve">稳定就业、促进创业就业，提高社会产值  </t>
  </si>
  <si>
    <t xml:space="preserve">大学生创业团队入园孵化 </t>
  </si>
  <si>
    <t>确保入孵创业团队享有办公场地、电脑等基础设备，聘请专家开展创业指导、创业推介等创业服务</t>
  </si>
  <si>
    <t xml:space="preserve"> 按要求完成上级下达的目标任务 </t>
  </si>
  <si>
    <t xml:space="preserve">通过深入调查，了解服务对象对该项目的实施满意度 </t>
  </si>
  <si>
    <t xml:space="preserve">完成目标任务时限 </t>
  </si>
  <si>
    <t xml:space="preserve">2021年12月 </t>
  </si>
  <si>
    <t xml:space="preserve">  按要求完成上级下达的目标任务</t>
  </si>
  <si>
    <t xml:space="preserve">  城乡居民基本养老保险补助资金</t>
  </si>
  <si>
    <t>为城乡居民养老保险待遇领取人员支付待遇，为缴费人员配套缴费补助，为建档立卡、低保、特困代缴城乡居民养老保险 。</t>
  </si>
  <si>
    <t>规范参保管理规范性</t>
  </si>
  <si>
    <t>优</t>
  </si>
  <si>
    <t xml:space="preserve">反映参保及待遇发放管理的规范程度情况。
</t>
  </si>
  <si>
    <t xml:space="preserve">昆明市盘龙区财政局关于转发昆明市预算绩效目标申报指标库及绩效评价指标体系的通知（盘财【2017】57号）、《盘龙区城乡居民基本养老保险工作实施方案》（盘政办通[2014]145号 ）、《昆明市人力资源和社会保障局 昆明市财政局印发关于建立城乡居民基本养老保险待遇确定和基础养老金正常调整机制实施方案的通知》（昆人社通[2019]123号）
</t>
  </si>
  <si>
    <t xml:space="preserve">年度完成目标进度
</t>
  </si>
  <si>
    <t xml:space="preserve">反映发放单位及时发放补助资金的精度。 </t>
  </si>
  <si>
    <t xml:space="preserve">昆明市盘龙区财政局关于转发昆明市预算绩效目标申报指标库及绩效评价指标体系的通知（盘财【2017】57号）、《盘龙区城乡居民基本养老保险工作实施方案》（盘政办通[2014]145号 ）、《昆明市人力资源和社会保障局 昆明市财政局印发关于建立城乡居民基本养老保险待遇确定和基础养老金正常调整机制实施方案的通知》（昆人社通[2019]124号）
</t>
  </si>
  <si>
    <t>补助拨付及时性</t>
  </si>
  <si>
    <t>反映发放单位及时发放补助资金的情况。
发放及时率=在时限内发放资金/应发放资金*100%</t>
  </si>
  <si>
    <t>待遇领取人数</t>
  </si>
  <si>
    <t>27216</t>
  </si>
  <si>
    <t>对符合条件领取待遇的人员100%给予待遇领取。</t>
  </si>
  <si>
    <t>建档立卡代缴人数</t>
  </si>
  <si>
    <t>2248</t>
  </si>
  <si>
    <t>对符合条件的人员100%给予代缴保费200元每人每年。</t>
  </si>
  <si>
    <t xml:space="preserve">昆明市盘龙区财政局关于转发昆明市预算绩效目标申报指标库及绩效评价指标体系的通知（盘财【2017】57号）、《盘龙区城乡居民基本养老保险工作实施方案》（盘政办通[2014]145号 ）、《昆明市人力资源和社会保障局 昆明市财政局印发关于建立城乡居民基本养老保险待遇确定和基础养老金正常调整机制实施方案的通知》（昆人社通[2019]119号）
</t>
  </si>
  <si>
    <t>服务对象满意度</t>
  </si>
  <si>
    <t xml:space="preserve">反映获补助受益对象的满意程度。 </t>
  </si>
  <si>
    <t xml:space="preserve">昆明市盘龙区财政局关于转发昆明市预算绩效目标申报指标库及绩效评价指标体系的通知（盘财【2017】57号）、《盘龙区城乡居民基本养老保险工作实施方案》（盘政办通[2014]145号 ）、《昆明市人力资源和社会保障局 昆明市财政局印发关于建立城乡居民基本养老保险待遇确定和基础养老金正常调整机制实施方案的通知》（昆人社通[2019]120号）
</t>
  </si>
  <si>
    <t xml:space="preserve">生活状况改善度 </t>
  </si>
  <si>
    <t xml:space="preserve">反映补助促进受助对象生活状况改善的情况。 </t>
  </si>
  <si>
    <t>区级补助总金额</t>
  </si>
  <si>
    <t xml:space="preserve">12663024
</t>
  </si>
  <si>
    <t xml:space="preserve">反映发放单位项目资金使用总量。 </t>
  </si>
  <si>
    <t>低保特困代缴人数</t>
  </si>
  <si>
    <t>2167</t>
  </si>
  <si>
    <t xml:space="preserve">对符合条件的人员100%给予代缴保费160元每人每年。 </t>
  </si>
  <si>
    <t>享受保险基金配套人数</t>
  </si>
  <si>
    <t>76131</t>
  </si>
  <si>
    <t xml:space="preserve">对缴费人员100%给予对应档次的配套资金。 </t>
  </si>
  <si>
    <t xml:space="preserve">昆明市盘龙区财政局关于转发昆明市预算绩效目标申报指标库及绩效评价指标体系的通知（盘财【2017】57号）、《盘龙区城乡居民基本养老保险工作实施方案》（盘政办通[2014]145号 ）、《昆明市人力资源和社会保障局 昆明市财政局印发关于建立城乡居民基本养老保险待遇确定和基础养老金正常调整机制实施方案的通知》（昆人社通[2019]118号）
</t>
  </si>
  <si>
    <t xml:space="preserve">政策知晓率
</t>
  </si>
  <si>
    <t xml:space="preserve">反映补助政策的宣传效果情况。
政策知晓率=调查中补助政策知晓人数/调查总人数*100% </t>
  </si>
  <si>
    <t xml:space="preserve">资金发放准确率 </t>
  </si>
  <si>
    <t>反映补助准确发放的情况。
补助兑现准确率=补助兑付额/应付额*100%</t>
  </si>
  <si>
    <t>月人均待遇领取</t>
  </si>
  <si>
    <t>128</t>
  </si>
  <si>
    <t>反映待遇、补助、代缴带动人均增收的情况。</t>
  </si>
  <si>
    <t>昆明市盘龙区自然资源局</t>
  </si>
  <si>
    <t xml:space="preserve">  昆明市盘龙区自然资源局</t>
  </si>
  <si>
    <t xml:space="preserve">  行政运行服务保障专项经费</t>
  </si>
  <si>
    <t>1.自然资源所对辖区进行违法用地巡查及监管、土地调查统计、矿产资源管理；依法对农村宅基地进行管理，依法核实和上报农村建房用地；对土地使用情况、矿产资源保护情况、地质灾害监测防治等依法进行监督检查和跟踪管理；2.行政办公提供办公场所、物管绿化服务、食堂管理等后勤保障；3.提高效率效能，全面推进体制机制创新，促进各项机改工作有机衔接，切实保障好盘龙区自然资源局的正常运转和履职需要。</t>
  </si>
  <si>
    <t>维护自身合法权益，提高依法行政能力</t>
  </si>
  <si>
    <t xml:space="preserve">综合评判 </t>
  </si>
  <si>
    <t>项目实施方案及实施情况</t>
  </si>
  <si>
    <t xml:space="preserve">建设规范化自然资源管理所 </t>
  </si>
  <si>
    <t xml:space="preserve">7 </t>
  </si>
  <si>
    <t xml:space="preserve"> 统计数据 </t>
  </si>
  <si>
    <t xml:space="preserve"> 项目实施方案及实施情况</t>
  </si>
  <si>
    <t xml:space="preserve">租赁办公楼使用率 </t>
  </si>
  <si>
    <t>推进单位建设，服务群众，维护稳定，</t>
  </si>
  <si>
    <t xml:space="preserve"> 综合评判 </t>
  </si>
  <si>
    <t>有效遏制各类自然资源领域的违法行为发生，规范农村建设用地管理、遏制农村乱占耕地建房、乡村规划监督实施、落实各项自然资源工作，</t>
  </si>
  <si>
    <t>租赁办公楼</t>
  </si>
  <si>
    <t xml:space="preserve">1 </t>
  </si>
  <si>
    <t>栋</t>
  </si>
  <si>
    <t xml:space="preserve">统计数据 </t>
  </si>
  <si>
    <t xml:space="preserve">办公楼租金支付时限 </t>
  </si>
  <si>
    <t>2021年6月30日前</t>
  </si>
  <si>
    <t>自然资源所日常巡查等各项自然资源管理工作完成率</t>
  </si>
  <si>
    <t>日常巡查等各项自然资源管理工作完成时限</t>
  </si>
  <si>
    <t xml:space="preserve">2021年12月31日前 </t>
  </si>
  <si>
    <t>控制在年度预算内</t>
  </si>
  <si>
    <t>1909100</t>
  </si>
  <si>
    <t>盘龙区松华坝水库水源保护区管理局</t>
  </si>
  <si>
    <t xml:space="preserve">  盘龙区松华坝水库水源保护区管理局</t>
  </si>
  <si>
    <t xml:space="preserve">  综合管理经费</t>
  </si>
  <si>
    <t xml:space="preserve"> 为加强松华坝水源区保护与管理，及时发现、制止、查处水源区违法行为和案件，消除饮用水水源区污染隐患，防止饮用水源污染，保障饮用水水源地水质达标，确保人民群众饮水安全。做好水源保护相关宣传培训，提供辖区居民保护的参与率，执行市、区相关政策法规，促进水源区保护与发展的进一步和谐。</t>
  </si>
  <si>
    <t>办公费支出</t>
  </si>
  <si>
    <t>2万元</t>
  </si>
  <si>
    <t>根据盘龙区松华坝水库水源保护区管理局2020工作总结和2021工作计划填报</t>
  </si>
  <si>
    <t xml:space="preserve">做好水源保护相关宣传培训，提供辖区居民保护的参与率，执行市、区相关政策法规，促进水源区保护与发展的进一步和谐。 </t>
  </si>
  <si>
    <t xml:space="preserve">促进水源区保护与发展的进一步和谐。  </t>
  </si>
  <si>
    <t>款</t>
  </si>
  <si>
    <t>做好水源保护相关宣传培训，提供辖区居民保护的参与率，执行市、区相关政策法规，促进水源区保护与发展的进一步和谐。</t>
  </si>
  <si>
    <t xml:space="preserve">认真贯彻“绿水青山就是金山银山”的理念，提高水源区居民生态环境保护意识、参与意识 </t>
  </si>
  <si>
    <t>提高水源区居民保护水源的参与性与积极性</t>
  </si>
  <si>
    <t xml:space="preserve">按工作计划、工作方案及部门的工作安排按时完成  </t>
  </si>
  <si>
    <t xml:space="preserve">2021年1-12月 </t>
  </si>
  <si>
    <t xml:space="preserve">按工作计划、工作方案及部门的工作安排按时完成   </t>
  </si>
  <si>
    <t>1项</t>
  </si>
  <si>
    <t xml:space="preserve">开展宣传教育活动，提高居民生态保护意识，提高区松华坝饮用水源地水质状况和生态环境质量 </t>
  </si>
  <si>
    <t xml:space="preserve">提高区松华坝饮用水源地水质状况和生态环境质量 </t>
  </si>
  <si>
    <t>局机关日常管理</t>
  </si>
  <si>
    <t xml:space="preserve">总成本控制在预算以内 </t>
  </si>
  <si>
    <t xml:space="preserve">预算总额10万元  </t>
  </si>
  <si>
    <t>盘龙区松华坝水库水源保护区水环境突发事件2021年度应急演练</t>
  </si>
  <si>
    <t>服务对象满意度达到80%以上</t>
  </si>
  <si>
    <t xml:space="preserve">80% </t>
  </si>
  <si>
    <t xml:space="preserve">进一步加强松华坝水库水源保护区的管理和保护，提升饮水质量 </t>
  </si>
  <si>
    <t xml:space="preserve">提升饮水质量 </t>
  </si>
  <si>
    <t>局机关日常管理运转</t>
  </si>
  <si>
    <t>5万元</t>
  </si>
  <si>
    <t xml:space="preserve">促进水源区的生态环境建设，提高水源区群众对生态环境保护的意识 </t>
  </si>
  <si>
    <t xml:space="preserve">提高群众环保意识 </t>
  </si>
  <si>
    <t>促进水源区的生态环境建设，提高水源区群众对生态环境保护的意识</t>
  </si>
  <si>
    <t xml:space="preserve">年终完成整体项目  </t>
  </si>
  <si>
    <t xml:space="preserve">2021年12月31日 </t>
  </si>
  <si>
    <t xml:space="preserve">年终完成整体项目   </t>
  </si>
  <si>
    <t>水资源保护政策宣传</t>
  </si>
  <si>
    <t xml:space="preserve">3万元 </t>
  </si>
  <si>
    <t xml:space="preserve">  界标界桩和物理隔离栏管护经费</t>
  </si>
  <si>
    <t xml:space="preserve">  在水源区一、二、三级区内按规范完善界标、界标、宣传牌、警示牌的设置及修理维护，对水源区以前年度设置的不规范界桩、界标进行更换，对已损坏，破损的界桩、界标、警示牌、宣传牌进行日常修理维护，有效减少入库钓鱼人员，防止畜牧入库，改善保护区饮用水水质状况提高管理效率，降低管理成本，促进水源区的生态环境建设，提高水源区群众对生态环境保护的意识</t>
  </si>
  <si>
    <t xml:space="preserve">辖区范围内界标、警示牌新建、补建、管理、维护  </t>
  </si>
  <si>
    <t>界标150块、警示牌30块</t>
  </si>
  <si>
    <t>块</t>
  </si>
  <si>
    <t xml:space="preserve">辖区范围内界标、警示牌新建、补建、管理、维护 </t>
  </si>
  <si>
    <t>加强界标、界桩、警示牌、宣传牌的日常管理维护工作，提高资源利用率，实现可持续发展</t>
  </si>
  <si>
    <t xml:space="preserve">提高资源利用率 </t>
  </si>
  <si>
    <t xml:space="preserve">让公众明确保护区的实际地界，并警示人民需谨慎行为，同时给管理者提供了管理实地界限和移动执法的手段 </t>
  </si>
  <si>
    <t xml:space="preserve">明确保护区的实际地界，警示人民需谨慎行为 </t>
  </si>
  <si>
    <t xml:space="preserve">辖区范围内物理隔离栏新建、补建、管理、维护 </t>
  </si>
  <si>
    <t xml:space="preserve">物理隔离栏30公里 </t>
  </si>
  <si>
    <t>公里</t>
  </si>
  <si>
    <t xml:space="preserve">按工作计划、工作方案及部门的工作安排按时完成 </t>
  </si>
  <si>
    <t>年终完成整体项目</t>
  </si>
  <si>
    <t xml:space="preserve">年终完成整体项目 </t>
  </si>
  <si>
    <t xml:space="preserve">辖区范围内界标、警示牌新建、补建、管理、维护费用 </t>
  </si>
  <si>
    <t xml:space="preserve">10万元 </t>
  </si>
  <si>
    <t>辖区范围内界标、警示牌新建、补建、管理、维护费用</t>
  </si>
  <si>
    <t xml:space="preserve">加强界标、界桩、警示牌、宣传牌的日常管理维护工作，有效减少进入水库钓鱼人数、防止畜牧入库，提高水源区居民生态环境保护意识、参与意识 </t>
  </si>
  <si>
    <t xml:space="preserve">有效减少进入水库钓鱼人数、防止畜牧入库 </t>
  </si>
  <si>
    <t xml:space="preserve">按照《松华坝水源区物理隔离防护设施维护管理办法》相关要求实施 </t>
  </si>
  <si>
    <t>《松华坝水源区物理隔离防护设施维护管理办法》</t>
  </si>
  <si>
    <t xml:space="preserve">按照上级主管部门的要求完成工作 </t>
  </si>
  <si>
    <t>上级主管部门的要求</t>
  </si>
  <si>
    <t xml:space="preserve">按照上级主管部门的要求完成工作  </t>
  </si>
  <si>
    <t xml:space="preserve">总成本控制在预算范围内  </t>
  </si>
  <si>
    <t>预算总额为20万元</t>
  </si>
  <si>
    <t xml:space="preserve">总成本控制在预算范围内   </t>
  </si>
  <si>
    <t xml:space="preserve">开展水源区生态环境建设工作，改善水源保护区饮用水水质状况 </t>
  </si>
  <si>
    <t xml:space="preserve">改善水源保护区饮用水水质状况 </t>
  </si>
  <si>
    <t xml:space="preserve">辖区范围内界桩新建、补建、管理、维护  </t>
  </si>
  <si>
    <t xml:space="preserve">界桩20个 </t>
  </si>
  <si>
    <t xml:space="preserve">辖区范围内界桩新建、补建、管理、维护费用 </t>
  </si>
  <si>
    <t xml:space="preserve">5万元 </t>
  </si>
  <si>
    <t xml:space="preserve">辖区范围内物理隔离栏新建、补建、管理、维护费用 </t>
  </si>
  <si>
    <t xml:space="preserve">服务对象满意度达到80%以上 </t>
  </si>
  <si>
    <t xml:space="preserve">  水源区保护专项经费</t>
  </si>
  <si>
    <t xml:space="preserve"> 以水源地保护相关法律、法规，《松华坝水库保护条例》、生态补偿机制等内容为依据，通过开展工作，实现对松华坝水库水源保护区有效管理，促进水质达标</t>
  </si>
  <si>
    <t>水资源保护其他支出</t>
  </si>
  <si>
    <t xml:space="preserve">保障人民群众生命安全，维护社会稳定，引导群众积极参与到保护水源区的行动中，营造爱水、惜水、护水的良好社会氛围 </t>
  </si>
  <si>
    <t xml:space="preserve">引导群众积极参与保护水源区的行动 </t>
  </si>
  <si>
    <t xml:space="preserve">参与到保护水源区的行动中，营造爱水、惜水、护水的良好社会氛围 </t>
  </si>
  <si>
    <t xml:space="preserve">盘龙区松华坝水库水源保护区宣传资料购置 </t>
  </si>
  <si>
    <t>日常巡查检查、联合巡查检查、联合执法</t>
  </si>
  <si>
    <t>1.2万元</t>
  </si>
  <si>
    <t>水源保护区日常巡查及管护</t>
  </si>
  <si>
    <t>0.3万元</t>
  </si>
  <si>
    <t>通过开展工作，实现对松华坝水库水源保护区有效管理，促进水质达标</t>
  </si>
  <si>
    <t xml:space="preserve">促进水质达标 </t>
  </si>
  <si>
    <t xml:space="preserve">盘龙区松华坝水库水源保护区保护宣传文艺汇演活动 </t>
  </si>
  <si>
    <t xml:space="preserve">5次 </t>
  </si>
  <si>
    <t>盘龙区松华坝水库水源保护区保护宣传文艺汇演活动</t>
  </si>
  <si>
    <t>盘龙区松华坝水库水源保护区水污染应急演练</t>
  </si>
  <si>
    <t xml:space="preserve">2.5万元 </t>
  </si>
  <si>
    <t>为松华坝水库水源保护区的保护与管理工作提供坚强保障，确保水质稳定。提高居民生态保护意识，提高区松华坝饮用水源地水质状况和生态环境质量</t>
  </si>
  <si>
    <t>为水源保护与管理工作提供保障</t>
  </si>
  <si>
    <t xml:space="preserve">进一步加强松华坝水库水源保护区的管理和保护，提升饮水质量，进一步加强松华坝水库水源保护区的管理和保护，提升饮水质量 </t>
  </si>
  <si>
    <t>盘龙区松华坝水库水源保护区宣传物资购置 、保护宣传文艺汇演活动</t>
  </si>
  <si>
    <t xml:space="preserve">6万元 </t>
  </si>
  <si>
    <t>重点工作</t>
  </si>
  <si>
    <t>2021年工作重点及工作情况</t>
  </si>
  <si>
    <t>盘龙区实行乡财县管，按照区与乡（镇）财政管理体制，乡（镇）按照县级部门预算管理，故转移支付情况无。</t>
  </si>
  <si>
    <t>举借债务</t>
  </si>
  <si>
    <t>1.着力防范化解债务风险。一是严格落实化债目标任务。二是强化风险预警监测和应急处理。2.依法合规筹集资金支持重大项目建设。一是做好专项债券项目申报、审核及配套融资工作;二是加快专项债券资金使用进度。3.强化政府债务监管。一是建立专项债券资金动态监控工作机制;二是健全考核通报及债券资金跟踪问效机制;三是全面抓实问题整改和隐性债务问责工作。</t>
  </si>
  <si>
    <t>预算绩效</t>
  </si>
  <si>
    <t>2021年，盘龙区将继续深入推进预算绩效管理工作，着力建立全过程预算绩效管理链条，建立绩效评价常态化机制，有效夯实预算绩效管理基础，切实提高了单位绩效管理水平和财政资金使用效率，增强公共财政整体效能，自觉接受人大和社会监督。同时进一度推动建立以绩效目标为导向的预算编制模式，加大绩效目标审核力度，运用信息化手段开展绩效目标跟踪监控，促进预算管理与绩效管理深度融合。</t>
  </si>
</sst>
</file>

<file path=xl/styles.xml><?xml version="1.0" encoding="utf-8"?>
<styleSheet xmlns="http://schemas.openxmlformats.org/spreadsheetml/2006/main" xmlns:mc="http://schemas.openxmlformats.org/markup-compatibility/2006" xmlns:xr9="http://schemas.microsoft.com/office/spreadsheetml/2016/revision9" mc:Ignorable="xr9">
  <numFmts count="3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mm\.dd"/>
    <numFmt numFmtId="177" formatCode="_-&quot;$&quot;\ * #,##0_-;_-&quot;$&quot;\ * #,##0\-;_-&quot;$&quot;\ * &quot;-&quot;_-;_-@_-"/>
    <numFmt numFmtId="178" formatCode="&quot;$&quot;\ #,##0.00_-;[Red]&quot;$&quot;\ #,##0.00\-"/>
    <numFmt numFmtId="179" formatCode="_(&quot;$&quot;* #,##0.00_);_(&quot;$&quot;* \(#,##0.00\);_(&quot;$&quot;* &quot;-&quot;??_);_(@_)"/>
    <numFmt numFmtId="180" formatCode="#,##0;\(#,##0\)"/>
    <numFmt numFmtId="181" formatCode="&quot;$&quot;#,##0.00_);[Red]\(&quot;$&quot;#,##0.00\)"/>
    <numFmt numFmtId="182" formatCode="_-* #,##0_-;\-* #,##0_-;_-* &quot;-&quot;_-;_-@_-"/>
    <numFmt numFmtId="183" formatCode="_-* #,##0.00_-;\-* #,##0.00_-;_-* &quot;-&quot;??_-;_-@_-"/>
    <numFmt numFmtId="184" formatCode="_-&quot;$&quot;\ * #,##0.00_-;_-&quot;$&quot;\ * #,##0.00\-;_-&quot;$&quot;\ * &quot;-&quot;??_-;_-@_-"/>
    <numFmt numFmtId="185" formatCode="\$#,##0.00;\(\$#,##0.00\)"/>
    <numFmt numFmtId="186" formatCode="\$#,##0;\(\$#,##0\)"/>
    <numFmt numFmtId="187" formatCode="#,##0.0_);\(#,##0.0\)"/>
    <numFmt numFmtId="188" formatCode="&quot;$&quot;#,##0_);[Red]\(&quot;$&quot;#,##0\)"/>
    <numFmt numFmtId="189" formatCode="&quot;$&quot;\ #,##0_-;[Red]&quot;$&quot;\ #,##0\-"/>
    <numFmt numFmtId="190" formatCode="#\ ??/??"/>
    <numFmt numFmtId="191" formatCode="_(&quot;$&quot;* #,##0_);_(&quot;$&quot;* \(#,##0\);_(&quot;$&quot;* &quot;-&quot;_);_(@_)"/>
    <numFmt numFmtId="192" formatCode="_(* #,##0.00_);_(* \(#,##0.00\);_(* &quot;-&quot;??_);_(@_)"/>
    <numFmt numFmtId="193" formatCode="_(* #,##0_);_(* \(#,##0\);_(* &quot;-&quot;_);_(@_)"/>
    <numFmt numFmtId="194" formatCode="0.00_);[Red]\(0.00\)"/>
    <numFmt numFmtId="195" formatCode="#,##0.000000"/>
    <numFmt numFmtId="196" formatCode="0\.0,&quot;0&quot;"/>
    <numFmt numFmtId="197" formatCode="0.0"/>
    <numFmt numFmtId="198" formatCode="#,##0_ ;[Red]\-#,##0\ "/>
    <numFmt numFmtId="199" formatCode="#,##0_ "/>
    <numFmt numFmtId="200" formatCode="0.0%"/>
    <numFmt numFmtId="201" formatCode="#,##0.00_);[Red]\(#,##0.00\)"/>
    <numFmt numFmtId="202" formatCode="_ * #,##0_ ;_ * \-#,##0_ ;_ * &quot;-&quot;??_ ;_ @_ "/>
    <numFmt numFmtId="203" formatCode="0.0000_ "/>
    <numFmt numFmtId="204" formatCode="0_ "/>
    <numFmt numFmtId="205" formatCode="0.00_ "/>
  </numFmts>
  <fonts count="121">
    <font>
      <sz val="11"/>
      <color indexed="8"/>
      <name val="宋体"/>
      <charset val="134"/>
    </font>
    <font>
      <sz val="11"/>
      <color theme="1"/>
      <name val="宋体"/>
      <charset val="134"/>
      <scheme val="minor"/>
    </font>
    <font>
      <sz val="20"/>
      <name val="方正小标宋简体"/>
      <charset val="134"/>
    </font>
    <font>
      <b/>
      <sz val="14"/>
      <name val="宋体"/>
      <charset val="134"/>
      <scheme val="minor"/>
    </font>
    <font>
      <b/>
      <sz val="14"/>
      <color theme="1"/>
      <name val="宋体"/>
      <charset val="134"/>
      <scheme val="minor"/>
    </font>
    <font>
      <sz val="12"/>
      <name val="宋体"/>
      <charset val="134"/>
      <scheme val="minor"/>
    </font>
    <font>
      <b/>
      <sz val="10"/>
      <name val="宋体"/>
      <charset val="134"/>
    </font>
    <font>
      <sz val="10"/>
      <name val="宋体"/>
      <charset val="134"/>
    </font>
    <font>
      <sz val="20"/>
      <color indexed="8"/>
      <name val="方正小标宋简体"/>
      <charset val="134"/>
    </font>
    <font>
      <b/>
      <sz val="14"/>
      <color indexed="8"/>
      <name val="宋体"/>
      <charset val="134"/>
    </font>
    <font>
      <sz val="14"/>
      <color indexed="8"/>
      <name val="宋体"/>
      <charset val="134"/>
    </font>
    <font>
      <sz val="9"/>
      <name val="宋体"/>
      <charset val="134"/>
    </font>
    <font>
      <sz val="10"/>
      <color indexed="8"/>
      <name val="宋体"/>
      <charset val="134"/>
    </font>
    <font>
      <sz val="14"/>
      <color indexed="8"/>
      <name val="宋体"/>
      <charset val="134"/>
      <scheme val="minor"/>
    </font>
    <font>
      <sz val="12"/>
      <color indexed="8"/>
      <name val="宋体"/>
      <charset val="134"/>
      <scheme val="minor"/>
    </font>
    <font>
      <sz val="11"/>
      <color indexed="8"/>
      <name val="宋体"/>
      <charset val="134"/>
      <scheme val="minor"/>
    </font>
    <font>
      <b/>
      <sz val="20"/>
      <name val="SimSun"/>
      <charset val="134"/>
    </font>
    <font>
      <sz val="11"/>
      <name val="SimSun"/>
      <charset val="134"/>
    </font>
    <font>
      <b/>
      <sz val="14"/>
      <name val="SimSun"/>
      <charset val="134"/>
    </font>
    <font>
      <sz val="14"/>
      <name val="SimSun"/>
      <charset val="134"/>
    </font>
    <font>
      <sz val="12"/>
      <name val="SimSun"/>
      <charset val="134"/>
    </font>
    <font>
      <b/>
      <sz val="15"/>
      <name val="SimSun"/>
      <charset val="134"/>
    </font>
    <font>
      <sz val="9"/>
      <name val="SimSun"/>
      <charset val="134"/>
    </font>
    <font>
      <sz val="12"/>
      <color indexed="8"/>
      <name val="宋体"/>
      <charset val="134"/>
    </font>
    <font>
      <b/>
      <sz val="14"/>
      <name val="宋体"/>
      <charset val="134"/>
    </font>
    <font>
      <sz val="14"/>
      <name val="宋体"/>
      <charset val="134"/>
    </font>
    <font>
      <sz val="12"/>
      <name val="宋体"/>
      <charset val="134"/>
    </font>
    <font>
      <sz val="14"/>
      <name val="MS Serif"/>
      <charset val="134"/>
    </font>
    <font>
      <sz val="14"/>
      <name val="Times New Roman"/>
      <charset val="134"/>
    </font>
    <font>
      <sz val="14"/>
      <name val="宋体"/>
      <charset val="134"/>
      <scheme val="minor"/>
    </font>
    <font>
      <sz val="14"/>
      <color theme="1"/>
      <name val="宋体"/>
      <charset val="134"/>
      <scheme val="minor"/>
    </font>
    <font>
      <sz val="20"/>
      <color rgb="FF000000"/>
      <name val="方正小标宋简体"/>
      <charset val="134"/>
    </font>
    <font>
      <b/>
      <sz val="12"/>
      <name val="宋体"/>
      <charset val="134"/>
    </font>
    <font>
      <sz val="10"/>
      <name val="宋体"/>
      <charset val="134"/>
      <scheme val="minor"/>
    </font>
    <font>
      <sz val="20"/>
      <color indexed="8"/>
      <name val="宋体"/>
      <charset val="134"/>
    </font>
    <font>
      <sz val="11"/>
      <name val="宋体"/>
      <charset val="134"/>
    </font>
    <font>
      <b/>
      <sz val="14"/>
      <name val="黑体"/>
      <charset val="134"/>
    </font>
    <font>
      <sz val="14"/>
      <color indexed="9"/>
      <name val="宋体"/>
      <charset val="134"/>
    </font>
    <font>
      <sz val="20"/>
      <color theme="1"/>
      <name val="方正小标宋简体"/>
      <charset val="134"/>
    </font>
    <font>
      <sz val="20"/>
      <color theme="1"/>
      <name val="方正小标宋_GBK"/>
      <charset val="134"/>
    </font>
    <font>
      <b/>
      <sz val="12"/>
      <color theme="1"/>
      <name val="宋体"/>
      <charset val="134"/>
      <scheme val="minor"/>
    </font>
    <font>
      <sz val="12"/>
      <color theme="1"/>
      <name val="宋体"/>
      <charset val="134"/>
      <scheme val="minor"/>
    </font>
    <font>
      <sz val="14"/>
      <name val="Arial"/>
      <charset val="134"/>
    </font>
    <font>
      <b/>
      <sz val="14"/>
      <name val="Arial"/>
      <charset val="134"/>
    </font>
    <font>
      <b/>
      <sz val="14"/>
      <color theme="1"/>
      <name val="宋体"/>
      <charset val="134"/>
    </font>
    <font>
      <sz val="16"/>
      <name val="黑体"/>
      <charset val="134"/>
    </font>
    <font>
      <sz val="16"/>
      <color theme="1"/>
      <name val="方正小标宋简体"/>
      <charset val="134"/>
    </font>
    <font>
      <sz val="11"/>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Geneva"/>
      <charset val="134"/>
    </font>
    <font>
      <sz val="10"/>
      <name val="楷体"/>
      <charset val="134"/>
    </font>
    <font>
      <sz val="11"/>
      <color indexed="9"/>
      <name val="宋体"/>
      <charset val="134"/>
    </font>
    <font>
      <sz val="12"/>
      <color indexed="9"/>
      <name val="宋体"/>
      <charset val="134"/>
    </font>
    <font>
      <b/>
      <sz val="11"/>
      <color indexed="8"/>
      <name val="宋体"/>
      <charset val="134"/>
    </font>
    <font>
      <sz val="8"/>
      <name val="Times New Roman"/>
      <charset val="134"/>
    </font>
    <font>
      <sz val="11"/>
      <color indexed="17"/>
      <name val="宋体"/>
      <charset val="134"/>
    </font>
    <font>
      <sz val="10"/>
      <name val="Arial"/>
      <charset val="134"/>
    </font>
    <font>
      <sz val="8"/>
      <name val="Arial"/>
      <charset val="134"/>
    </font>
    <font>
      <sz val="12"/>
      <color indexed="16"/>
      <name val="宋体"/>
      <charset val="134"/>
    </font>
    <font>
      <sz val="12"/>
      <name val="Times New Roman"/>
      <charset val="134"/>
    </font>
    <font>
      <b/>
      <sz val="15"/>
      <color indexed="56"/>
      <name val="宋体"/>
      <charset val="134"/>
    </font>
    <font>
      <sz val="11"/>
      <color indexed="20"/>
      <name val="宋体"/>
      <charset val="134"/>
    </font>
    <font>
      <b/>
      <sz val="10"/>
      <name val="MS Sans Serif"/>
      <charset val="134"/>
    </font>
    <font>
      <sz val="12"/>
      <color indexed="17"/>
      <name val="宋体"/>
      <charset val="134"/>
    </font>
    <font>
      <sz val="10"/>
      <name val="Helv"/>
      <charset val="134"/>
    </font>
    <font>
      <u/>
      <sz val="12"/>
      <color indexed="12"/>
      <name val="宋体"/>
      <charset val="134"/>
    </font>
    <font>
      <b/>
      <sz val="13"/>
      <color indexed="56"/>
      <name val="宋体"/>
      <charset val="134"/>
    </font>
    <font>
      <sz val="10"/>
      <name val="仿宋_GB2312"/>
      <charset val="134"/>
    </font>
    <font>
      <sz val="11"/>
      <color indexed="60"/>
      <name val="宋体"/>
      <charset val="134"/>
    </font>
    <font>
      <b/>
      <sz val="11"/>
      <color indexed="63"/>
      <name val="宋体"/>
      <charset val="134"/>
    </font>
    <font>
      <b/>
      <sz val="12"/>
      <name val="Arial"/>
      <charset val="134"/>
    </font>
    <font>
      <b/>
      <sz val="18"/>
      <color indexed="56"/>
      <name val="宋体"/>
      <charset val="134"/>
    </font>
    <font>
      <sz val="10"/>
      <name val="MS Sans Serif"/>
      <charset val="134"/>
    </font>
    <font>
      <b/>
      <sz val="10"/>
      <name val="Tms Rmn"/>
      <charset val="134"/>
    </font>
    <font>
      <sz val="11"/>
      <color indexed="62"/>
      <name val="宋体"/>
      <charset val="134"/>
    </font>
    <font>
      <sz val="10"/>
      <name val="Times New Roman"/>
      <charset val="134"/>
    </font>
    <font>
      <b/>
      <sz val="12"/>
      <color indexed="8"/>
      <name val="宋体"/>
      <charset val="134"/>
    </font>
    <font>
      <b/>
      <sz val="10"/>
      <color indexed="9"/>
      <name val="宋体"/>
      <charset val="134"/>
    </font>
    <font>
      <sz val="12"/>
      <name val="Helv"/>
      <charset val="134"/>
    </font>
    <font>
      <sz val="12"/>
      <color indexed="9"/>
      <name val="Helv"/>
      <charset val="134"/>
    </font>
    <font>
      <b/>
      <sz val="8"/>
      <color indexed="9"/>
      <name val="宋体"/>
      <charset val="134"/>
    </font>
    <font>
      <sz val="7"/>
      <name val="Small Fonts"/>
      <charset val="134"/>
    </font>
    <font>
      <sz val="9"/>
      <name val="微软雅黑"/>
      <charset val="134"/>
    </font>
    <font>
      <b/>
      <sz val="11"/>
      <color indexed="9"/>
      <name val="宋体"/>
      <charset val="134"/>
    </font>
    <font>
      <sz val="10"/>
      <color indexed="8"/>
      <name val="MS Sans Serif"/>
      <charset val="134"/>
    </font>
    <font>
      <b/>
      <sz val="15"/>
      <color indexed="54"/>
      <name val="宋体"/>
      <charset val="134"/>
    </font>
    <font>
      <b/>
      <sz val="13"/>
      <color indexed="54"/>
      <name val="宋体"/>
      <charset val="134"/>
    </font>
    <font>
      <b/>
      <sz val="11"/>
      <color indexed="54"/>
      <name val="宋体"/>
      <charset val="134"/>
    </font>
    <font>
      <b/>
      <sz val="11"/>
      <color indexed="56"/>
      <name val="宋体"/>
      <charset val="134"/>
    </font>
    <font>
      <b/>
      <sz val="9"/>
      <name val="Arial"/>
      <charset val="134"/>
    </font>
    <font>
      <b/>
      <sz val="18"/>
      <color indexed="54"/>
      <name val="宋体"/>
      <charset val="134"/>
    </font>
    <font>
      <b/>
      <sz val="14"/>
      <name val="楷体"/>
      <charset val="134"/>
    </font>
    <font>
      <b/>
      <sz val="18"/>
      <color indexed="62"/>
      <name val="宋体"/>
      <charset val="134"/>
    </font>
    <font>
      <i/>
      <sz val="11"/>
      <color indexed="23"/>
      <name val="宋体"/>
      <charset val="134"/>
    </font>
    <font>
      <sz val="12"/>
      <color indexed="20"/>
      <name val="宋体"/>
      <charset val="134"/>
    </font>
    <font>
      <sz val="11"/>
      <color indexed="52"/>
      <name val="宋体"/>
      <charset val="134"/>
    </font>
    <font>
      <b/>
      <sz val="11"/>
      <color indexed="52"/>
      <name val="宋体"/>
      <charset val="134"/>
    </font>
    <font>
      <u/>
      <sz val="10"/>
      <color indexed="12"/>
      <name val="Times"/>
      <charset val="134"/>
    </font>
    <font>
      <u/>
      <sz val="11"/>
      <color indexed="52"/>
      <name val="宋体"/>
      <charset val="134"/>
    </font>
    <font>
      <b/>
      <sz val="10"/>
      <name val="Arial"/>
      <charset val="134"/>
    </font>
    <font>
      <u/>
      <sz val="12"/>
      <color indexed="36"/>
      <name val="宋体"/>
      <charset val="134"/>
    </font>
    <font>
      <sz val="11"/>
      <color indexed="10"/>
      <name val="宋体"/>
      <charset val="134"/>
    </font>
    <font>
      <sz val="12"/>
      <name val="Courier"/>
      <charset val="134"/>
    </font>
  </fonts>
  <fills count="69">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10"/>
        <bgColor indexed="64"/>
      </patternFill>
    </fill>
    <fill>
      <patternFill patternType="solid">
        <fgColor indexed="49"/>
        <bgColor indexed="64"/>
      </patternFill>
    </fill>
    <fill>
      <patternFill patternType="solid">
        <fgColor indexed="42"/>
        <bgColor indexed="64"/>
      </patternFill>
    </fill>
    <fill>
      <patternFill patternType="solid">
        <fgColor indexed="54"/>
        <bgColor indexed="64"/>
      </patternFill>
    </fill>
    <fill>
      <patternFill patternType="solid">
        <fgColor indexed="22"/>
        <bgColor indexed="64"/>
      </patternFill>
    </fill>
    <fill>
      <patternFill patternType="solid">
        <fgColor indexed="26"/>
        <bgColor indexed="64"/>
      </patternFill>
    </fill>
    <fill>
      <patternFill patternType="solid">
        <fgColor indexed="52"/>
        <bgColor indexed="64"/>
      </patternFill>
    </fill>
    <fill>
      <patternFill patternType="solid">
        <fgColor indexed="55"/>
        <bgColor indexed="64"/>
      </patternFill>
    </fill>
    <fill>
      <patternFill patternType="solid">
        <fgColor indexed="27"/>
        <bgColor indexed="64"/>
      </patternFill>
    </fill>
    <fill>
      <patternFill patternType="solid">
        <fgColor indexed="48"/>
        <bgColor indexed="64"/>
      </patternFill>
    </fill>
    <fill>
      <patternFill patternType="solid">
        <fgColor indexed="45"/>
        <bgColor indexed="64"/>
      </patternFill>
    </fill>
    <fill>
      <patternFill patternType="solid">
        <fgColor indexed="29"/>
        <bgColor indexed="64"/>
      </patternFill>
    </fill>
    <fill>
      <patternFill patternType="solid">
        <fgColor indexed="44"/>
        <bgColor indexed="64"/>
      </patternFill>
    </fill>
    <fill>
      <patternFill patternType="solid">
        <fgColor indexed="14"/>
        <bgColor indexed="64"/>
      </patternFill>
    </fill>
    <fill>
      <patternFill patternType="solid">
        <fgColor indexed="31"/>
        <bgColor indexed="64"/>
      </patternFill>
    </fill>
    <fill>
      <patternFill patternType="solid">
        <fgColor indexed="47"/>
        <bgColor indexed="64"/>
      </patternFill>
    </fill>
    <fill>
      <patternFill patternType="solid">
        <fgColor indexed="46"/>
        <bgColor indexed="64"/>
      </patternFill>
    </fill>
    <fill>
      <patternFill patternType="solid">
        <fgColor indexed="43"/>
        <bgColor indexed="64"/>
      </patternFill>
    </fill>
    <fill>
      <patternFill patternType="solid">
        <fgColor indexed="11"/>
        <bgColor indexed="64"/>
      </patternFill>
    </fill>
    <fill>
      <patternFill patternType="solid">
        <fgColor indexed="36"/>
        <bgColor indexed="64"/>
      </patternFill>
    </fill>
    <fill>
      <patternFill patternType="solid">
        <fgColor indexed="25"/>
        <bgColor indexed="64"/>
      </patternFill>
    </fill>
    <fill>
      <patternFill patternType="solid">
        <fgColor indexed="51"/>
        <bgColor indexed="64"/>
      </patternFill>
    </fill>
    <fill>
      <patternFill patternType="solid">
        <fgColor indexed="30"/>
        <bgColor indexed="64"/>
      </patternFill>
    </fill>
    <fill>
      <patternFill patternType="gray0625"/>
    </fill>
    <fill>
      <patternFill patternType="lightUp">
        <fgColor indexed="9"/>
        <bgColor indexed="29"/>
      </patternFill>
    </fill>
    <fill>
      <patternFill patternType="mediumGray">
        <fgColor indexed="22"/>
      </patternFill>
    </fill>
    <fill>
      <patternFill patternType="solid">
        <fgColor indexed="15"/>
        <bgColor indexed="64"/>
      </patternFill>
    </fill>
    <fill>
      <patternFill patternType="solid">
        <fgColor indexed="12"/>
        <bgColor indexed="64"/>
      </patternFill>
    </fill>
    <fill>
      <patternFill patternType="solid">
        <fgColor indexed="57"/>
        <bgColor indexed="64"/>
      </patternFill>
    </fill>
    <fill>
      <patternFill patternType="lightUp">
        <fgColor indexed="9"/>
        <bgColor indexed="55"/>
      </patternFill>
    </fill>
    <fill>
      <patternFill patternType="lightUp">
        <fgColor indexed="9"/>
        <bgColor indexed="22"/>
      </patternFill>
    </fill>
    <fill>
      <patternFill patternType="solid">
        <fgColor indexed="62"/>
        <bgColor indexed="64"/>
      </patternFill>
    </fill>
    <fill>
      <patternFill patternType="solid">
        <fgColor indexed="40"/>
        <bgColor indexed="64"/>
      </patternFill>
    </fill>
    <fill>
      <patternFill patternType="solid">
        <fgColor indexed="53"/>
        <bgColor indexed="64"/>
      </patternFill>
    </fill>
  </fills>
  <borders count="56">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bottom/>
      <diagonal/>
    </border>
    <border>
      <left style="thin">
        <color rgb="FF000000"/>
      </left>
      <right style="thin">
        <color rgb="FF000000"/>
      </right>
      <top style="thin">
        <color auto="1"/>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style="thin">
        <color rgb="FF000000"/>
      </right>
      <top/>
      <bottom/>
      <diagonal/>
    </border>
    <border>
      <left/>
      <right/>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style="thin">
        <color rgb="FF000000"/>
      </right>
      <top style="thin">
        <color rgb="FF000000"/>
      </top>
      <bottom style="thin">
        <color auto="1"/>
      </bottom>
      <diagonal/>
    </border>
    <border>
      <left style="thin">
        <color rgb="FF000000"/>
      </left>
      <right style="thin">
        <color auto="1"/>
      </right>
      <top style="thin">
        <color rgb="FF000000"/>
      </top>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8"/>
      </left>
      <right style="thin">
        <color auto="1"/>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auto="1"/>
      </left>
      <right style="thin">
        <color auto="1"/>
      </right>
      <top/>
      <bottom style="thin">
        <color auto="1"/>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thin">
        <color indexed="8"/>
      </left>
      <right style="thin">
        <color indexed="8"/>
      </right>
      <top/>
      <bottom style="thin">
        <color auto="1"/>
      </bottom>
      <diagonal/>
    </border>
    <border>
      <left style="thin">
        <color indexed="8"/>
      </left>
      <right style="thin">
        <color indexed="8"/>
      </right>
      <top style="thin">
        <color auto="1"/>
      </top>
      <bottom style="thin">
        <color indexed="8"/>
      </bottom>
      <diagonal/>
    </border>
    <border>
      <left style="thin">
        <color indexed="8"/>
      </left>
      <right style="thin">
        <color indexed="8"/>
      </right>
      <top style="thin">
        <color indexed="8"/>
      </top>
      <bottom style="thin">
        <color auto="1"/>
      </bottom>
      <diagonal/>
    </border>
    <border>
      <left style="thin">
        <color indexed="8"/>
      </left>
      <right style="thin">
        <color indexed="8"/>
      </right>
      <top style="thin">
        <color auto="1"/>
      </top>
      <bottom style="thin">
        <color auto="1"/>
      </bottom>
      <diagonal/>
    </border>
    <border>
      <left/>
      <right/>
      <top/>
      <bottom style="thin">
        <color indexed="8"/>
      </bottom>
      <diagonal/>
    </border>
    <border>
      <left style="thin">
        <color indexed="8"/>
      </left>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style="thin">
        <color auto="1"/>
      </right>
      <top/>
      <bottom style="thin">
        <color auto="1"/>
      </bottom>
      <diagonal/>
    </border>
    <border>
      <left/>
      <right/>
      <top style="thin">
        <color indexed="62"/>
      </top>
      <bottom style="double">
        <color indexed="62"/>
      </bottom>
      <diagonal/>
    </border>
    <border>
      <left/>
      <right/>
      <top/>
      <bottom style="thick">
        <color indexed="62"/>
      </bottom>
      <diagonal/>
    </border>
    <border>
      <left/>
      <right/>
      <top/>
      <bottom style="medium">
        <color auto="1"/>
      </bottom>
      <diagonal/>
    </border>
    <border>
      <left/>
      <right/>
      <top/>
      <bottom style="thick">
        <color indexed="2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auto="1"/>
      </top>
      <bottom style="thin">
        <color auto="1"/>
      </bottom>
      <diagonal/>
    </border>
    <border>
      <left style="thin">
        <color auto="1"/>
      </left>
      <right style="thin">
        <color auto="1"/>
      </right>
      <top/>
      <bottom/>
      <diagonal/>
    </border>
    <border>
      <left/>
      <right/>
      <top style="medium">
        <color auto="1"/>
      </top>
      <bottom style="medium">
        <color auto="1"/>
      </bottom>
      <diagonal/>
    </border>
    <border>
      <left style="thin">
        <color indexed="23"/>
      </left>
      <right style="thin">
        <color indexed="23"/>
      </right>
      <top style="thin">
        <color indexed="23"/>
      </top>
      <bottom style="thin">
        <color indexed="23"/>
      </bottom>
      <diagonal/>
    </border>
    <border>
      <left/>
      <right/>
      <top style="medium">
        <color indexed="9"/>
      </top>
      <bottom style="medium">
        <color indexed="9"/>
      </bottom>
      <diagonal/>
    </border>
    <border>
      <left/>
      <right/>
      <top style="thin">
        <color indexed="11"/>
      </top>
      <bottom style="double">
        <color indexed="11"/>
      </bottom>
      <diagonal/>
    </border>
    <border>
      <left style="double">
        <color indexed="63"/>
      </left>
      <right style="double">
        <color indexed="63"/>
      </right>
      <top style="double">
        <color indexed="63"/>
      </top>
      <bottom style="double">
        <color indexed="63"/>
      </bottom>
      <diagonal/>
    </border>
    <border>
      <left/>
      <right/>
      <top/>
      <bottom style="thick">
        <color indexed="11"/>
      </bottom>
      <diagonal/>
    </border>
    <border>
      <left/>
      <right/>
      <top/>
      <bottom style="thick">
        <color indexed="43"/>
      </bottom>
      <diagonal/>
    </border>
    <border>
      <left/>
      <right/>
      <top/>
      <bottom style="medium">
        <color indexed="43"/>
      </bottom>
      <diagonal/>
    </border>
    <border>
      <left/>
      <right/>
      <top/>
      <bottom style="medium">
        <color indexed="30"/>
      </bottom>
      <diagonal/>
    </border>
    <border>
      <left/>
      <right/>
      <top/>
      <bottom style="double">
        <color indexed="52"/>
      </bottom>
      <diagonal/>
    </border>
  </borders>
  <cellStyleXfs count="1382">
    <xf numFmtId="0" fontId="0" fillId="0" borderId="0">
      <alignment vertical="center"/>
    </xf>
    <xf numFmtId="43" fontId="0" fillId="0" borderId="0" applyFont="0" applyFill="0" applyBorder="0" applyAlignment="0" applyProtection="0">
      <alignment vertical="center"/>
    </xf>
    <xf numFmtId="44" fontId="1" fillId="0" borderId="0" applyFont="0" applyFill="0" applyBorder="0" applyAlignment="0" applyProtection="0">
      <alignment vertical="center"/>
    </xf>
    <xf numFmtId="9" fontId="26"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48"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1" fillId="4" borderId="29" applyNumberFormat="0" applyFont="0" applyAlignment="0" applyProtection="0">
      <alignment vertical="center"/>
    </xf>
    <xf numFmtId="0" fontId="50"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3" fillId="0" borderId="30" applyNumberFormat="0" applyFill="0" applyAlignment="0" applyProtection="0">
      <alignment vertical="center"/>
    </xf>
    <xf numFmtId="0" fontId="54" fillId="0" borderId="30" applyNumberFormat="0" applyFill="0" applyAlignment="0" applyProtection="0">
      <alignment vertical="center"/>
    </xf>
    <xf numFmtId="0" fontId="55" fillId="0" borderId="31" applyNumberFormat="0" applyFill="0" applyAlignment="0" applyProtection="0">
      <alignment vertical="center"/>
    </xf>
    <xf numFmtId="0" fontId="55" fillId="0" borderId="0" applyNumberFormat="0" applyFill="0" applyBorder="0" applyAlignment="0" applyProtection="0">
      <alignment vertical="center"/>
    </xf>
    <xf numFmtId="0" fontId="56" fillId="5" borderId="32" applyNumberFormat="0" applyAlignment="0" applyProtection="0">
      <alignment vertical="center"/>
    </xf>
    <xf numFmtId="0" fontId="57" fillId="6" borderId="33" applyNumberFormat="0" applyAlignment="0" applyProtection="0">
      <alignment vertical="center"/>
    </xf>
    <xf numFmtId="0" fontId="58" fillId="6" borderId="32" applyNumberFormat="0" applyAlignment="0" applyProtection="0">
      <alignment vertical="center"/>
    </xf>
    <xf numFmtId="0" fontId="59" fillId="7" borderId="34" applyNumberFormat="0" applyAlignment="0" applyProtection="0">
      <alignment vertical="center"/>
    </xf>
    <xf numFmtId="0" fontId="60" fillId="0" borderId="35" applyNumberFormat="0" applyFill="0" applyAlignment="0" applyProtection="0">
      <alignment vertical="center"/>
    </xf>
    <xf numFmtId="0" fontId="61" fillId="0" borderId="36" applyNumberFormat="0" applyFill="0" applyAlignment="0" applyProtection="0">
      <alignment vertical="center"/>
    </xf>
    <xf numFmtId="0" fontId="62" fillId="8" borderId="0" applyNumberFormat="0" applyBorder="0" applyAlignment="0" applyProtection="0">
      <alignment vertical="center"/>
    </xf>
    <xf numFmtId="0" fontId="63" fillId="9" borderId="0" applyNumberFormat="0" applyBorder="0" applyAlignment="0" applyProtection="0">
      <alignment vertical="center"/>
    </xf>
    <xf numFmtId="0" fontId="64" fillId="10" borderId="0" applyNumberFormat="0" applyBorder="0" applyAlignment="0" applyProtection="0">
      <alignment vertical="center"/>
    </xf>
    <xf numFmtId="0" fontId="65" fillId="11" borderId="0" applyNumberFormat="0" applyBorder="0" applyAlignment="0" applyProtection="0">
      <alignment vertical="center"/>
    </xf>
    <xf numFmtId="0" fontId="66" fillId="12" borderId="0" applyNumberFormat="0" applyBorder="0" applyAlignment="0" applyProtection="0">
      <alignment vertical="center"/>
    </xf>
    <xf numFmtId="0" fontId="66" fillId="13" borderId="0" applyNumberFormat="0" applyBorder="0" applyAlignment="0" applyProtection="0">
      <alignment vertical="center"/>
    </xf>
    <xf numFmtId="0" fontId="65" fillId="14" borderId="0" applyNumberFormat="0" applyBorder="0" applyAlignment="0" applyProtection="0">
      <alignment vertical="center"/>
    </xf>
    <xf numFmtId="0" fontId="65" fillId="15" borderId="0" applyNumberFormat="0" applyBorder="0" applyAlignment="0" applyProtection="0">
      <alignment vertical="center"/>
    </xf>
    <xf numFmtId="0" fontId="66" fillId="16" borderId="0" applyNumberFormat="0" applyBorder="0" applyAlignment="0" applyProtection="0">
      <alignment vertical="center"/>
    </xf>
    <xf numFmtId="0" fontId="66" fillId="17" borderId="0" applyNumberFormat="0" applyBorder="0" applyAlignment="0" applyProtection="0">
      <alignment vertical="center"/>
    </xf>
    <xf numFmtId="0" fontId="65" fillId="18" borderId="0" applyNumberFormat="0" applyBorder="0" applyAlignment="0" applyProtection="0">
      <alignment vertical="center"/>
    </xf>
    <xf numFmtId="0" fontId="65" fillId="19" borderId="0" applyNumberFormat="0" applyBorder="0" applyAlignment="0" applyProtection="0">
      <alignment vertical="center"/>
    </xf>
    <xf numFmtId="0" fontId="66" fillId="20" borderId="0" applyNumberFormat="0" applyBorder="0" applyAlignment="0" applyProtection="0">
      <alignment vertical="center"/>
    </xf>
    <xf numFmtId="0" fontId="66" fillId="21" borderId="0" applyNumberFormat="0" applyBorder="0" applyAlignment="0" applyProtection="0">
      <alignment vertical="center"/>
    </xf>
    <xf numFmtId="0" fontId="65" fillId="22" borderId="0" applyNumberFormat="0" applyBorder="0" applyAlignment="0" applyProtection="0">
      <alignment vertical="center"/>
    </xf>
    <xf numFmtId="0" fontId="65" fillId="23" borderId="0" applyNumberFormat="0" applyBorder="0" applyAlignment="0" applyProtection="0">
      <alignment vertical="center"/>
    </xf>
    <xf numFmtId="0" fontId="66" fillId="24" borderId="0" applyNumberFormat="0" applyBorder="0" applyAlignment="0" applyProtection="0">
      <alignment vertical="center"/>
    </xf>
    <xf numFmtId="0" fontId="66" fillId="25" borderId="0" applyNumberFormat="0" applyBorder="0" applyAlignment="0" applyProtection="0">
      <alignment vertical="center"/>
    </xf>
    <xf numFmtId="0" fontId="65" fillId="26" borderId="0" applyNumberFormat="0" applyBorder="0" applyAlignment="0" applyProtection="0">
      <alignment vertical="center"/>
    </xf>
    <xf numFmtId="0" fontId="65" fillId="27" borderId="0" applyNumberFormat="0" applyBorder="0" applyAlignment="0" applyProtection="0">
      <alignment vertical="center"/>
    </xf>
    <xf numFmtId="0" fontId="66" fillId="28" borderId="0" applyNumberFormat="0" applyBorder="0" applyAlignment="0" applyProtection="0">
      <alignment vertical="center"/>
    </xf>
    <xf numFmtId="0" fontId="66" fillId="29" borderId="0" applyNumberFormat="0" applyBorder="0" applyAlignment="0" applyProtection="0">
      <alignment vertical="center"/>
    </xf>
    <xf numFmtId="0" fontId="65" fillId="30" borderId="0" applyNumberFormat="0" applyBorder="0" applyAlignment="0" applyProtection="0">
      <alignment vertical="center"/>
    </xf>
    <xf numFmtId="0" fontId="65" fillId="31" borderId="0" applyNumberFormat="0" applyBorder="0" applyAlignment="0" applyProtection="0">
      <alignment vertical="center"/>
    </xf>
    <xf numFmtId="0" fontId="66" fillId="32" borderId="0" applyNumberFormat="0" applyBorder="0" applyAlignment="0" applyProtection="0">
      <alignment vertical="center"/>
    </xf>
    <xf numFmtId="0" fontId="66" fillId="33" borderId="0" applyNumberFormat="0" applyBorder="0" applyAlignment="0" applyProtection="0">
      <alignment vertical="center"/>
    </xf>
    <xf numFmtId="0" fontId="65" fillId="34" borderId="0" applyNumberFormat="0" applyBorder="0" applyAlignment="0" applyProtection="0">
      <alignment vertical="center"/>
    </xf>
    <xf numFmtId="0" fontId="67" fillId="0" borderId="0">
      <alignment vertical="center"/>
    </xf>
    <xf numFmtId="0" fontId="68" fillId="0" borderId="37" applyNumberFormat="0" applyFill="0" applyProtection="0">
      <alignment horizontal="center" vertical="center"/>
    </xf>
    <xf numFmtId="0" fontId="69" fillId="35" borderId="0" applyNumberFormat="0" applyBorder="0" applyAlignment="0" applyProtection="0">
      <alignment vertical="center"/>
    </xf>
    <xf numFmtId="0" fontId="70" fillId="36" borderId="0" applyNumberFormat="0" applyBorder="0" applyAlignment="0" applyProtection="0">
      <alignment vertical="center"/>
    </xf>
    <xf numFmtId="0" fontId="71" fillId="0" borderId="38" applyNumberFormat="0" applyFill="0" applyAlignment="0" applyProtection="0">
      <alignment vertical="center"/>
    </xf>
    <xf numFmtId="9" fontId="26" fillId="0" borderId="0" applyFont="0" applyFill="0" applyBorder="0" applyAlignment="0" applyProtection="0">
      <alignment vertical="center"/>
    </xf>
    <xf numFmtId="0" fontId="72" fillId="0" borderId="0">
      <alignment horizontal="center" vertical="center" wrapText="1"/>
      <protection locked="0"/>
    </xf>
    <xf numFmtId="0" fontId="73" fillId="37" borderId="0" applyNumberFormat="0" applyBorder="0" applyAlignment="0" applyProtection="0">
      <alignment vertical="center"/>
    </xf>
    <xf numFmtId="0" fontId="70" fillId="38" borderId="0" applyNumberFormat="0" applyBorder="0" applyAlignment="0" applyProtection="0">
      <alignment vertical="center"/>
    </xf>
    <xf numFmtId="0" fontId="23" fillId="39" borderId="0" applyNumberFormat="0" applyBorder="0" applyAlignment="0" applyProtection="0">
      <alignment vertical="center"/>
    </xf>
    <xf numFmtId="0" fontId="26" fillId="0" borderId="0">
      <alignment vertical="center"/>
    </xf>
    <xf numFmtId="0" fontId="23" fillId="40" borderId="0" applyNumberFormat="0" applyBorder="0" applyAlignment="0" applyProtection="0">
      <alignment vertical="center"/>
    </xf>
    <xf numFmtId="0" fontId="26" fillId="0" borderId="0">
      <alignment vertical="center"/>
    </xf>
    <xf numFmtId="0" fontId="67" fillId="0" borderId="0">
      <alignment vertical="center"/>
    </xf>
    <xf numFmtId="0" fontId="0" fillId="0" borderId="0">
      <alignment vertical="center"/>
    </xf>
    <xf numFmtId="0" fontId="70" fillId="41" borderId="0" applyNumberFormat="0" applyBorder="0" applyAlignment="0" applyProtection="0">
      <alignment vertical="center"/>
    </xf>
    <xf numFmtId="176" fontId="74" fillId="0" borderId="37" applyFill="0" applyProtection="0">
      <alignment horizontal="right" vertical="center"/>
    </xf>
    <xf numFmtId="0" fontId="69" fillId="41" borderId="0" applyNumberFormat="0" applyBorder="0" applyAlignment="0" applyProtection="0">
      <alignment vertical="center"/>
    </xf>
    <xf numFmtId="0" fontId="70" fillId="42" borderId="0" applyNumberFormat="0" applyBorder="0" applyAlignment="0" applyProtection="0">
      <alignment vertical="center"/>
    </xf>
    <xf numFmtId="0" fontId="73" fillId="43" borderId="0" applyNumberFormat="0" applyBorder="0" applyAlignment="0" applyProtection="0">
      <alignment vertical="center"/>
    </xf>
    <xf numFmtId="0" fontId="75" fillId="40" borderId="1" applyNumberFormat="0" applyBorder="0" applyAlignment="0" applyProtection="0">
      <alignment vertical="center"/>
    </xf>
    <xf numFmtId="0" fontId="69" fillId="44" borderId="0" applyNumberFormat="0" applyBorder="0" applyAlignment="0" applyProtection="0">
      <alignment vertical="center"/>
    </xf>
    <xf numFmtId="0" fontId="76" fillId="45" borderId="0" applyNumberFormat="0" applyBorder="0" applyAlignment="0" applyProtection="0">
      <alignment vertical="center"/>
    </xf>
    <xf numFmtId="0" fontId="70" fillId="38" borderId="0" applyNumberFormat="0" applyBorder="0" applyAlignment="0" applyProtection="0">
      <alignment vertical="center"/>
    </xf>
    <xf numFmtId="0" fontId="77" fillId="0" borderId="0">
      <alignment vertical="center"/>
    </xf>
    <xf numFmtId="0" fontId="69" fillId="46" borderId="0" applyNumberFormat="0" applyBorder="0" applyAlignment="0" applyProtection="0">
      <alignment vertical="center"/>
    </xf>
    <xf numFmtId="0" fontId="70" fillId="47" borderId="0" applyNumberFormat="0" applyBorder="0" applyAlignment="0" applyProtection="0">
      <alignment vertical="center"/>
    </xf>
    <xf numFmtId="0" fontId="70" fillId="41" borderId="0" applyNumberFormat="0" applyBorder="0" applyAlignment="0" applyProtection="0">
      <alignment vertical="center"/>
    </xf>
    <xf numFmtId="0" fontId="70" fillId="42" borderId="0" applyNumberFormat="0" applyBorder="0" applyAlignment="0" applyProtection="0">
      <alignment vertical="center"/>
    </xf>
    <xf numFmtId="9" fontId="26" fillId="0" borderId="0" applyFont="0" applyFill="0" applyBorder="0" applyAlignment="0" applyProtection="0">
      <alignment vertical="center"/>
    </xf>
    <xf numFmtId="0" fontId="26" fillId="0" borderId="0">
      <alignment vertical="center"/>
    </xf>
    <xf numFmtId="0" fontId="26" fillId="0" borderId="0">
      <alignment vertical="center"/>
    </xf>
    <xf numFmtId="0" fontId="69" fillId="45" borderId="0" applyNumberFormat="0" applyBorder="0" applyAlignment="0" applyProtection="0">
      <alignment vertical="center"/>
    </xf>
    <xf numFmtId="0" fontId="78" fillId="0" borderId="39" applyNumberFormat="0" applyFill="0" applyAlignment="0" applyProtection="0">
      <alignment vertical="center"/>
    </xf>
    <xf numFmtId="0" fontId="70" fillId="47" borderId="0" applyNumberFormat="0" applyBorder="0" applyAlignment="0" applyProtection="0">
      <alignment vertical="center"/>
    </xf>
    <xf numFmtId="9" fontId="26" fillId="0" borderId="0" applyFont="0" applyFill="0" applyBorder="0" applyAlignment="0" applyProtection="0">
      <alignment vertical="center"/>
    </xf>
    <xf numFmtId="0" fontId="79" fillId="45" borderId="0" applyNumberFormat="0" applyBorder="0" applyAlignment="0" applyProtection="0">
      <alignment vertical="center"/>
    </xf>
    <xf numFmtId="0" fontId="77" fillId="0" borderId="0">
      <alignment vertical="center"/>
    </xf>
    <xf numFmtId="0" fontId="69" fillId="45" borderId="0" applyNumberFormat="0" applyBorder="0" applyAlignment="0" applyProtection="0">
      <alignment vertical="center"/>
    </xf>
    <xf numFmtId="9" fontId="26" fillId="0" borderId="0" applyFont="0" applyFill="0" applyBorder="0" applyAlignment="0" applyProtection="0">
      <alignment vertical="center"/>
    </xf>
    <xf numFmtId="0" fontId="70" fillId="38" borderId="0" applyNumberFormat="0" applyBorder="0" applyAlignment="0" applyProtection="0">
      <alignment vertical="center"/>
    </xf>
    <xf numFmtId="0" fontId="70" fillId="41" borderId="0" applyNumberFormat="0" applyBorder="0" applyAlignment="0" applyProtection="0">
      <alignment vertical="center"/>
    </xf>
    <xf numFmtId="9" fontId="26" fillId="0" borderId="0" applyFont="0" applyFill="0" applyBorder="0" applyAlignment="0" applyProtection="0">
      <alignment vertical="center"/>
    </xf>
    <xf numFmtId="0" fontId="70" fillId="41" borderId="0" applyNumberFormat="0" applyBorder="0" applyAlignment="0" applyProtection="0">
      <alignment vertical="center"/>
    </xf>
    <xf numFmtId="0" fontId="0" fillId="47" borderId="0" applyNumberFormat="0" applyBorder="0" applyAlignment="0" applyProtection="0">
      <alignment vertical="center"/>
    </xf>
    <xf numFmtId="0" fontId="26" fillId="0" borderId="0">
      <alignment vertical="center"/>
    </xf>
    <xf numFmtId="0" fontId="80" fillId="0" borderId="40">
      <alignment horizontal="center" vertical="center"/>
    </xf>
    <xf numFmtId="0" fontId="69" fillId="44" borderId="0" applyNumberFormat="0" applyBorder="0" applyAlignment="0" applyProtection="0">
      <alignment vertical="center"/>
    </xf>
    <xf numFmtId="0" fontId="11" fillId="0" borderId="0">
      <alignment vertical="top"/>
      <protection locked="0"/>
    </xf>
    <xf numFmtId="0" fontId="0" fillId="37" borderId="0" applyNumberFormat="0" applyBorder="0" applyAlignment="0" applyProtection="0">
      <alignment vertical="center"/>
    </xf>
    <xf numFmtId="0" fontId="26" fillId="0" borderId="0">
      <alignment vertical="center"/>
    </xf>
    <xf numFmtId="0" fontId="23" fillId="40" borderId="0" applyNumberFormat="0" applyBorder="0" applyAlignment="0" applyProtection="0">
      <alignment vertical="center"/>
    </xf>
    <xf numFmtId="0" fontId="23" fillId="39" borderId="0" applyNumberFormat="0" applyBorder="0" applyAlignment="0" applyProtection="0">
      <alignment vertical="center"/>
    </xf>
    <xf numFmtId="0" fontId="81" fillId="37" borderId="0" applyNumberFormat="0" applyBorder="0" applyAlignment="0" applyProtection="0">
      <alignment vertical="center"/>
    </xf>
    <xf numFmtId="0" fontId="23" fillId="39" borderId="0" applyNumberFormat="0" applyBorder="0" applyAlignment="0" applyProtection="0">
      <alignment vertical="center"/>
    </xf>
    <xf numFmtId="0" fontId="26" fillId="0" borderId="0" applyNumberFormat="0" applyFont="0" applyFill="0" applyBorder="0" applyAlignment="0" applyProtection="0">
      <alignment horizontal="left" vertical="center"/>
    </xf>
    <xf numFmtId="0" fontId="69" fillId="39" borderId="0" applyNumberFormat="0" applyBorder="0" applyAlignment="0" applyProtection="0">
      <alignment vertical="center"/>
    </xf>
    <xf numFmtId="0" fontId="70" fillId="41" borderId="0" applyNumberFormat="0" applyBorder="0" applyAlignment="0" applyProtection="0">
      <alignment vertical="center"/>
    </xf>
    <xf numFmtId="0" fontId="82" fillId="0" borderId="0">
      <alignment vertical="center"/>
    </xf>
    <xf numFmtId="0" fontId="70" fillId="41" borderId="0" applyNumberFormat="0" applyBorder="0" applyAlignment="0" applyProtection="0">
      <alignment vertical="center"/>
    </xf>
    <xf numFmtId="0" fontId="67" fillId="0" borderId="0">
      <alignment vertical="center"/>
    </xf>
    <xf numFmtId="0" fontId="26" fillId="0" borderId="0">
      <alignment vertical="center"/>
    </xf>
    <xf numFmtId="0" fontId="23" fillId="40" borderId="0" applyNumberFormat="0" applyBorder="0" applyAlignment="0" applyProtection="0">
      <alignment vertical="center"/>
    </xf>
    <xf numFmtId="0" fontId="77" fillId="0" borderId="0">
      <alignment vertical="center"/>
    </xf>
    <xf numFmtId="0" fontId="82" fillId="0" borderId="0">
      <alignment vertical="center"/>
    </xf>
    <xf numFmtId="0" fontId="82" fillId="0" borderId="0">
      <alignment vertical="center"/>
    </xf>
    <xf numFmtId="0" fontId="77" fillId="0" borderId="0">
      <alignment vertical="center"/>
    </xf>
    <xf numFmtId="0" fontId="67" fillId="0" borderId="0">
      <alignment vertical="center"/>
    </xf>
    <xf numFmtId="0" fontId="23" fillId="40" borderId="0" applyNumberFormat="0" applyBorder="0" applyAlignment="0" applyProtection="0">
      <alignment vertical="center"/>
    </xf>
    <xf numFmtId="9" fontId="26" fillId="0" borderId="0" applyFont="0" applyFill="0" applyBorder="0" applyAlignment="0" applyProtection="0">
      <alignment vertical="center"/>
    </xf>
    <xf numFmtId="0" fontId="67" fillId="0" borderId="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0" fontId="67" fillId="0" borderId="0">
      <alignment vertical="center"/>
    </xf>
    <xf numFmtId="9" fontId="26" fillId="0" borderId="0" applyFont="0" applyFill="0" applyBorder="0" applyAlignment="0" applyProtection="0">
      <alignment vertical="center"/>
    </xf>
    <xf numFmtId="49" fontId="26" fillId="0" borderId="0" applyFont="0" applyFill="0" applyBorder="0" applyAlignment="0" applyProtection="0">
      <alignment vertical="center"/>
    </xf>
    <xf numFmtId="0" fontId="0" fillId="0" borderId="0">
      <alignment vertical="center"/>
    </xf>
    <xf numFmtId="0" fontId="77" fillId="0" borderId="0">
      <alignment vertical="center"/>
    </xf>
    <xf numFmtId="0" fontId="67" fillId="0" borderId="0">
      <alignment vertical="center"/>
    </xf>
    <xf numFmtId="0" fontId="26" fillId="0" borderId="0">
      <alignment vertical="center"/>
    </xf>
    <xf numFmtId="0" fontId="23" fillId="40" borderId="0" applyNumberFormat="0" applyBorder="0" applyAlignment="0" applyProtection="0">
      <alignment vertical="center"/>
    </xf>
    <xf numFmtId="0" fontId="67" fillId="0" borderId="0">
      <alignment vertical="center"/>
    </xf>
    <xf numFmtId="9" fontId="26" fillId="0" borderId="0" applyFont="0" applyFill="0" applyBorder="0" applyAlignment="0" applyProtection="0">
      <alignment vertical="center"/>
    </xf>
    <xf numFmtId="0" fontId="67" fillId="0" borderId="0">
      <alignment vertical="center"/>
    </xf>
    <xf numFmtId="49" fontId="26" fillId="0" borderId="0" applyFont="0" applyFill="0" applyBorder="0" applyAlignment="0" applyProtection="0">
      <alignment vertical="center"/>
    </xf>
    <xf numFmtId="0" fontId="83" fillId="0" borderId="0" applyNumberFormat="0" applyFill="0" applyBorder="0" applyAlignment="0" applyProtection="0">
      <alignment vertical="top"/>
      <protection locked="0"/>
    </xf>
    <xf numFmtId="0" fontId="70" fillId="38" borderId="0" applyNumberFormat="0" applyBorder="0" applyAlignment="0" applyProtection="0">
      <alignment vertical="center"/>
    </xf>
    <xf numFmtId="0" fontId="67" fillId="0" borderId="0">
      <alignment vertical="center"/>
    </xf>
    <xf numFmtId="0" fontId="70" fillId="47" borderId="0" applyNumberFormat="0" applyBorder="0" applyAlignment="0" applyProtection="0">
      <alignment vertical="center"/>
    </xf>
    <xf numFmtId="0" fontId="67" fillId="0" borderId="0">
      <alignment vertical="center"/>
    </xf>
    <xf numFmtId="0" fontId="67" fillId="0" borderId="0">
      <alignment vertical="center"/>
    </xf>
    <xf numFmtId="0" fontId="84" fillId="0" borderId="41" applyNumberFormat="0" applyFill="0" applyAlignment="0" applyProtection="0">
      <alignment vertical="center"/>
    </xf>
    <xf numFmtId="0" fontId="67" fillId="0" borderId="0">
      <alignment vertical="center"/>
    </xf>
    <xf numFmtId="10" fontId="26" fillId="0" borderId="0" applyFont="0" applyFill="0" applyBorder="0" applyAlignment="0" applyProtection="0">
      <alignment vertical="center"/>
    </xf>
    <xf numFmtId="9" fontId="26" fillId="0" borderId="0" applyFont="0" applyFill="0" applyBorder="0" applyAlignment="0" applyProtection="0">
      <alignment vertical="center"/>
    </xf>
    <xf numFmtId="0" fontId="67" fillId="0" borderId="0">
      <alignment vertical="center"/>
    </xf>
    <xf numFmtId="0" fontId="67" fillId="0" borderId="0">
      <alignment vertical="center"/>
    </xf>
    <xf numFmtId="0" fontId="83" fillId="0" borderId="0" applyNumberFormat="0" applyFill="0" applyBorder="0" applyAlignment="0" applyProtection="0">
      <alignment vertical="top"/>
      <protection locked="0"/>
    </xf>
    <xf numFmtId="0" fontId="70" fillId="38" borderId="0" applyNumberFormat="0" applyBorder="0" applyAlignment="0" applyProtection="0">
      <alignment vertical="center"/>
    </xf>
    <xf numFmtId="0" fontId="67" fillId="0" borderId="0">
      <alignment vertical="center"/>
    </xf>
    <xf numFmtId="0" fontId="74" fillId="0" borderId="0">
      <alignment vertical="center"/>
    </xf>
    <xf numFmtId="0" fontId="70" fillId="36" borderId="0" applyNumberFormat="0" applyBorder="0" applyAlignment="0" applyProtection="0">
      <alignment vertical="center"/>
    </xf>
    <xf numFmtId="0" fontId="77" fillId="0" borderId="0">
      <alignment vertical="center"/>
    </xf>
    <xf numFmtId="0" fontId="0" fillId="37" borderId="0" applyNumberFormat="0" applyBorder="0" applyAlignment="0" applyProtection="0">
      <alignment vertical="center"/>
    </xf>
    <xf numFmtId="0" fontId="0" fillId="37" borderId="0" applyNumberFormat="0" applyBorder="0" applyAlignment="0" applyProtection="0">
      <alignment vertical="center"/>
    </xf>
    <xf numFmtId="0" fontId="69" fillId="48" borderId="0" applyNumberFormat="0" applyBorder="0" applyAlignment="0" applyProtection="0">
      <alignment vertical="center"/>
    </xf>
    <xf numFmtId="0" fontId="0" fillId="49" borderId="0" applyNumberFormat="0" applyBorder="0" applyAlignment="0" applyProtection="0">
      <alignment vertical="center"/>
    </xf>
    <xf numFmtId="0" fontId="23" fillId="49" borderId="0" applyNumberFormat="0" applyBorder="0" applyAlignment="0" applyProtection="0">
      <alignment vertical="center"/>
    </xf>
    <xf numFmtId="0" fontId="0" fillId="45" borderId="0" applyNumberFormat="0" applyBorder="0" applyAlignment="0" applyProtection="0">
      <alignment vertical="center"/>
    </xf>
    <xf numFmtId="0" fontId="0" fillId="45" borderId="0" applyNumberFormat="0" applyBorder="0" applyAlignment="0" applyProtection="0">
      <alignment vertical="center"/>
    </xf>
    <xf numFmtId="0" fontId="11" fillId="0" borderId="0">
      <alignment vertical="top"/>
      <protection locked="0"/>
    </xf>
    <xf numFmtId="0" fontId="11" fillId="0" borderId="0">
      <alignment vertical="top"/>
      <protection locked="0"/>
    </xf>
    <xf numFmtId="0" fontId="0" fillId="45" borderId="0" applyNumberFormat="0" applyBorder="0" applyAlignment="0" applyProtection="0">
      <alignment vertical="center"/>
    </xf>
    <xf numFmtId="0" fontId="69" fillId="50" borderId="0" applyNumberFormat="0" applyBorder="0" applyAlignment="0" applyProtection="0">
      <alignment vertical="center"/>
    </xf>
    <xf numFmtId="0" fontId="26" fillId="0" borderId="0">
      <alignment vertical="center"/>
    </xf>
    <xf numFmtId="0" fontId="0" fillId="40" borderId="0" applyNumberFormat="0" applyBorder="0" applyAlignment="0" applyProtection="0">
      <alignment vertical="center"/>
    </xf>
    <xf numFmtId="0" fontId="0" fillId="40" borderId="0" applyNumberFormat="0" applyBorder="0" applyAlignment="0" applyProtection="0">
      <alignment vertical="center"/>
    </xf>
    <xf numFmtId="0" fontId="26" fillId="0" borderId="0">
      <alignment vertical="center"/>
    </xf>
    <xf numFmtId="0" fontId="0" fillId="43" borderId="0" applyNumberFormat="0" applyBorder="0" applyAlignment="0" applyProtection="0">
      <alignment vertical="center"/>
    </xf>
    <xf numFmtId="177" fontId="26" fillId="0" borderId="0" applyFont="0" applyFill="0" applyBorder="0" applyAlignment="0" applyProtection="0">
      <alignment vertical="center"/>
    </xf>
    <xf numFmtId="0" fontId="26" fillId="0" borderId="0">
      <alignment vertical="center"/>
    </xf>
    <xf numFmtId="0" fontId="0" fillId="43" borderId="0" applyNumberFormat="0" applyBorder="0" applyAlignment="0" applyProtection="0">
      <alignment vertical="center"/>
    </xf>
    <xf numFmtId="0" fontId="26" fillId="0" borderId="0">
      <alignment vertical="center"/>
    </xf>
    <xf numFmtId="0" fontId="0" fillId="51" borderId="0" applyNumberFormat="0" applyBorder="0" applyAlignment="0" applyProtection="0">
      <alignment vertical="center"/>
    </xf>
    <xf numFmtId="0" fontId="70" fillId="50" borderId="0" applyNumberFormat="0" applyBorder="0" applyAlignment="0" applyProtection="0">
      <alignment vertical="center"/>
    </xf>
    <xf numFmtId="0" fontId="0" fillId="2" borderId="0" applyNumberFormat="0" applyBorder="0" applyAlignment="0" applyProtection="0">
      <alignment vertical="center"/>
    </xf>
    <xf numFmtId="0" fontId="0" fillId="2" borderId="0" applyNumberFormat="0" applyBorder="0" applyAlignment="0" applyProtection="0">
      <alignment vertical="center"/>
    </xf>
    <xf numFmtId="0" fontId="0" fillId="43" borderId="0" applyNumberFormat="0" applyBorder="0" applyAlignment="0" applyProtection="0">
      <alignment vertical="center"/>
    </xf>
    <xf numFmtId="0" fontId="0" fillId="43" borderId="0" applyNumberFormat="0" applyBorder="0" applyAlignment="0" applyProtection="0">
      <alignment vertical="center"/>
    </xf>
    <xf numFmtId="0" fontId="0" fillId="43" borderId="0" applyNumberFormat="0" applyBorder="0" applyAlignment="0" applyProtection="0">
      <alignment vertical="center"/>
    </xf>
    <xf numFmtId="0" fontId="23" fillId="40" borderId="0" applyNumberFormat="0" applyBorder="0" applyAlignment="0" applyProtection="0">
      <alignment vertical="center"/>
    </xf>
    <xf numFmtId="0" fontId="0" fillId="50" borderId="0" applyNumberFormat="0" applyBorder="0" applyAlignment="0" applyProtection="0">
      <alignment vertical="center"/>
    </xf>
    <xf numFmtId="0" fontId="0" fillId="52" borderId="0" applyNumberFormat="0" applyBorder="0" applyAlignment="0" applyProtection="0">
      <alignment vertical="center"/>
    </xf>
    <xf numFmtId="0" fontId="0" fillId="52" borderId="0" applyNumberFormat="0" applyBorder="0" applyAlignment="0" applyProtection="0">
      <alignment vertical="center"/>
    </xf>
    <xf numFmtId="0" fontId="85" fillId="0" borderId="1">
      <alignment horizontal="left" vertical="center"/>
    </xf>
    <xf numFmtId="0" fontId="0" fillId="47" borderId="0" applyNumberFormat="0" applyBorder="0" applyAlignment="0" applyProtection="0">
      <alignment vertical="center"/>
    </xf>
    <xf numFmtId="0" fontId="70" fillId="38" borderId="0" applyNumberFormat="0" applyBorder="0" applyAlignment="0" applyProtection="0">
      <alignment vertical="center"/>
    </xf>
    <xf numFmtId="0" fontId="0" fillId="45" borderId="0" applyNumberFormat="0" applyBorder="0" applyAlignment="0" applyProtection="0">
      <alignment vertical="center"/>
    </xf>
    <xf numFmtId="0" fontId="0" fillId="45" borderId="0" applyNumberFormat="0" applyBorder="0" applyAlignment="0" applyProtection="0">
      <alignment vertical="center"/>
    </xf>
    <xf numFmtId="0" fontId="0" fillId="46" borderId="0" applyNumberFormat="0" applyBorder="0" applyAlignment="0" applyProtection="0">
      <alignment vertical="center"/>
    </xf>
    <xf numFmtId="0" fontId="0" fillId="50" borderId="0" applyNumberFormat="0" applyBorder="0" applyAlignment="0" applyProtection="0">
      <alignment vertical="center"/>
    </xf>
    <xf numFmtId="0" fontId="0" fillId="50" borderId="0" applyNumberFormat="0" applyBorder="0" applyAlignment="0" applyProtection="0">
      <alignment vertical="center"/>
    </xf>
    <xf numFmtId="0" fontId="11" fillId="0" borderId="0">
      <alignment vertical="top"/>
      <protection locked="0"/>
    </xf>
    <xf numFmtId="0" fontId="0" fillId="53" borderId="0" applyNumberFormat="0" applyBorder="0" applyAlignment="0" applyProtection="0">
      <alignment vertical="center"/>
    </xf>
    <xf numFmtId="0" fontId="0" fillId="47" borderId="0" applyNumberFormat="0" applyBorder="0" applyAlignment="0" applyProtection="0">
      <alignment vertical="center"/>
    </xf>
    <xf numFmtId="0" fontId="0" fillId="51" borderId="0" applyNumberFormat="0" applyBorder="0" applyAlignment="0" applyProtection="0">
      <alignment vertical="center"/>
    </xf>
    <xf numFmtId="0" fontId="23" fillId="40" borderId="0" applyNumberFormat="0" applyBorder="0" applyAlignment="0" applyProtection="0">
      <alignment vertical="center"/>
    </xf>
    <xf numFmtId="0" fontId="73" fillId="37" borderId="0" applyNumberFormat="0" applyBorder="0" applyAlignment="0" applyProtection="0">
      <alignment vertical="center"/>
    </xf>
    <xf numFmtId="0" fontId="0" fillId="39" borderId="0" applyNumberFormat="0" applyBorder="0" applyAlignment="0" applyProtection="0">
      <alignment vertical="center"/>
    </xf>
    <xf numFmtId="0" fontId="0" fillId="39" borderId="0" applyNumberFormat="0" applyBorder="0" applyAlignment="0" applyProtection="0">
      <alignment vertical="center"/>
    </xf>
    <xf numFmtId="0" fontId="69" fillId="54" borderId="0" applyNumberFormat="0" applyBorder="0" applyAlignment="0" applyProtection="0">
      <alignment vertical="center"/>
    </xf>
    <xf numFmtId="0" fontId="73" fillId="37" borderId="0" applyNumberFormat="0" applyBorder="0" applyAlignment="0" applyProtection="0">
      <alignment vertical="center"/>
    </xf>
    <xf numFmtId="0" fontId="0" fillId="47" borderId="0" applyNumberFormat="0" applyBorder="0" applyAlignment="0" applyProtection="0">
      <alignment vertical="center"/>
    </xf>
    <xf numFmtId="0" fontId="73" fillId="37" borderId="0" applyNumberFormat="0" applyBorder="0" applyAlignment="0" applyProtection="0">
      <alignment vertical="center"/>
    </xf>
    <xf numFmtId="0" fontId="0" fillId="43" borderId="0" applyNumberFormat="0" applyBorder="0" applyAlignment="0" applyProtection="0">
      <alignment vertical="center"/>
    </xf>
    <xf numFmtId="0" fontId="11" fillId="0" borderId="0">
      <alignment vertical="top"/>
      <protection locked="0"/>
    </xf>
    <xf numFmtId="0" fontId="86" fillId="52" borderId="0" applyNumberFormat="0" applyBorder="0" applyAlignment="0" applyProtection="0">
      <alignment vertical="center"/>
    </xf>
    <xf numFmtId="9" fontId="26" fillId="0" borderId="0" applyFont="0" applyFill="0" applyBorder="0" applyAlignment="0" applyProtection="0">
      <alignment vertical="center"/>
    </xf>
    <xf numFmtId="0" fontId="0" fillId="43" borderId="0" applyNumberFormat="0" applyBorder="0" applyAlignment="0" applyProtection="0">
      <alignment vertical="center"/>
    </xf>
    <xf numFmtId="0" fontId="70" fillId="55" borderId="0" applyNumberFormat="0" applyBorder="0" applyAlignment="0" applyProtection="0">
      <alignment vertical="center"/>
    </xf>
    <xf numFmtId="0" fontId="86" fillId="52" borderId="0" applyNumberFormat="0" applyBorder="0" applyAlignment="0" applyProtection="0">
      <alignment vertical="center"/>
    </xf>
    <xf numFmtId="9" fontId="26" fillId="0" borderId="0" applyFont="0" applyFill="0" applyBorder="0" applyAlignment="0" applyProtection="0">
      <alignment vertical="center"/>
    </xf>
    <xf numFmtId="0" fontId="73" fillId="37" borderId="0" applyNumberFormat="0" applyBorder="0" applyAlignment="0" applyProtection="0">
      <alignment vertical="center"/>
    </xf>
    <xf numFmtId="0" fontId="0" fillId="56" borderId="0" applyNumberFormat="0" applyBorder="0" applyAlignment="0" applyProtection="0">
      <alignment vertical="center"/>
    </xf>
    <xf numFmtId="0" fontId="11" fillId="0" borderId="0">
      <alignment vertical="top"/>
      <protection locked="0"/>
    </xf>
    <xf numFmtId="0" fontId="69" fillId="52" borderId="0" applyNumberFormat="0" applyBorder="0" applyAlignment="0" applyProtection="0">
      <alignment vertical="center"/>
    </xf>
    <xf numFmtId="0" fontId="87" fillId="39" borderId="42" applyNumberFormat="0" applyAlignment="0" applyProtection="0">
      <alignment vertical="center"/>
    </xf>
    <xf numFmtId="0" fontId="70" fillId="41" borderId="0" applyNumberFormat="0" applyBorder="0" applyAlignment="0" applyProtection="0">
      <alignment vertical="center"/>
    </xf>
    <xf numFmtId="0" fontId="69" fillId="52" borderId="0" applyNumberFormat="0" applyBorder="0" applyAlignment="0" applyProtection="0">
      <alignment vertical="center"/>
    </xf>
    <xf numFmtId="0" fontId="69" fillId="52" borderId="0" applyNumberFormat="0" applyBorder="0" applyAlignment="0" applyProtection="0">
      <alignment vertical="center"/>
    </xf>
    <xf numFmtId="0" fontId="69" fillId="52" borderId="0" applyNumberFormat="0" applyBorder="0" applyAlignment="0" applyProtection="0">
      <alignment vertical="center"/>
    </xf>
    <xf numFmtId="9" fontId="26" fillId="0" borderId="0" applyFont="0" applyFill="0" applyBorder="0" applyAlignment="0" applyProtection="0">
      <alignment vertical="center"/>
    </xf>
    <xf numFmtId="0" fontId="69" fillId="57" borderId="0" applyNumberFormat="0" applyBorder="0" applyAlignment="0" applyProtection="0">
      <alignment vertical="center"/>
    </xf>
    <xf numFmtId="0" fontId="69" fillId="57" borderId="0" applyNumberFormat="0" applyBorder="0" applyAlignment="0" applyProtection="0">
      <alignment vertical="center"/>
    </xf>
    <xf numFmtId="0" fontId="69" fillId="45" borderId="0" applyNumberFormat="0" applyBorder="0" applyAlignment="0" applyProtection="0">
      <alignment vertical="center"/>
    </xf>
    <xf numFmtId="0" fontId="87" fillId="39" borderId="42" applyNumberFormat="0" applyAlignment="0" applyProtection="0">
      <alignment vertical="center"/>
    </xf>
    <xf numFmtId="0" fontId="26" fillId="0" borderId="0">
      <alignment vertical="center"/>
    </xf>
    <xf numFmtId="0" fontId="70" fillId="41" borderId="0" applyNumberFormat="0" applyBorder="0" applyAlignment="0" applyProtection="0">
      <alignment vertical="center"/>
    </xf>
    <xf numFmtId="0" fontId="69" fillId="45" borderId="0" applyNumberFormat="0" applyBorder="0" applyAlignment="0" applyProtection="0">
      <alignment vertical="center"/>
    </xf>
    <xf numFmtId="0" fontId="70" fillId="50" borderId="0" applyNumberFormat="0" applyBorder="0" applyAlignment="0" applyProtection="0">
      <alignment vertical="center"/>
    </xf>
    <xf numFmtId="0" fontId="0" fillId="40" borderId="43" applyNumberFormat="0" applyFont="0" applyAlignment="0" applyProtection="0">
      <alignment vertical="center"/>
    </xf>
    <xf numFmtId="0" fontId="69" fillId="46" borderId="0" applyNumberFormat="0" applyBorder="0" applyAlignment="0" applyProtection="0">
      <alignment vertical="center"/>
    </xf>
    <xf numFmtId="0" fontId="69" fillId="50" borderId="0" applyNumberFormat="0" applyBorder="0" applyAlignment="0" applyProtection="0">
      <alignment vertical="center"/>
    </xf>
    <xf numFmtId="0" fontId="70" fillId="41" borderId="0" applyNumberFormat="0" applyBorder="0" applyAlignment="0" applyProtection="0">
      <alignment vertical="center"/>
    </xf>
    <xf numFmtId="0" fontId="69" fillId="50" borderId="0" applyNumberFormat="0" applyBorder="0" applyAlignment="0" applyProtection="0">
      <alignment vertical="center"/>
    </xf>
    <xf numFmtId="0" fontId="69" fillId="50" borderId="0" applyNumberFormat="0" applyBorder="0" applyAlignment="0" applyProtection="0">
      <alignment vertical="center"/>
    </xf>
    <xf numFmtId="0" fontId="69" fillId="53" borderId="0" applyNumberFormat="0" applyBorder="0" applyAlignment="0" applyProtection="0">
      <alignment vertical="center"/>
    </xf>
    <xf numFmtId="0" fontId="23" fillId="49" borderId="0" applyNumberFormat="0" applyBorder="0" applyAlignment="0" applyProtection="0">
      <alignment vertical="center"/>
    </xf>
    <xf numFmtId="0" fontId="69" fillId="53" borderId="0" applyNumberFormat="0" applyBorder="0" applyAlignment="0" applyProtection="0">
      <alignment vertical="center"/>
    </xf>
    <xf numFmtId="0" fontId="23" fillId="49" borderId="0" applyNumberFormat="0" applyBorder="0" applyAlignment="0" applyProtection="0">
      <alignment vertical="center"/>
    </xf>
    <xf numFmtId="0" fontId="69" fillId="44" borderId="0" applyNumberFormat="0" applyBorder="0" applyAlignment="0" applyProtection="0">
      <alignment vertical="center"/>
    </xf>
    <xf numFmtId="0" fontId="70" fillId="41" borderId="0" applyNumberFormat="0" applyBorder="0" applyAlignment="0" applyProtection="0">
      <alignment vertical="center"/>
    </xf>
    <xf numFmtId="0" fontId="69" fillId="44" borderId="0" applyNumberFormat="0" applyBorder="0" applyAlignment="0" applyProtection="0">
      <alignment vertical="center"/>
    </xf>
    <xf numFmtId="0" fontId="11" fillId="0" borderId="0">
      <alignment vertical="top"/>
      <protection locked="0"/>
    </xf>
    <xf numFmtId="0" fontId="74" fillId="0" borderId="0" applyProtection="0">
      <alignment vertical="center"/>
    </xf>
    <xf numFmtId="0" fontId="26" fillId="0" borderId="0">
      <alignment vertical="center"/>
    </xf>
    <xf numFmtId="0" fontId="69" fillId="54" borderId="0" applyNumberFormat="0" applyBorder="0" applyAlignment="0" applyProtection="0">
      <alignment vertical="center"/>
    </xf>
    <xf numFmtId="0" fontId="11" fillId="0" borderId="0">
      <alignment vertical="top"/>
      <protection locked="0"/>
    </xf>
    <xf numFmtId="0" fontId="11" fillId="0" borderId="0">
      <alignment vertical="top"/>
      <protection locked="0"/>
    </xf>
    <xf numFmtId="0" fontId="69" fillId="39" borderId="0" applyNumberFormat="0" applyBorder="0" applyAlignment="0" applyProtection="0">
      <alignment vertical="center"/>
    </xf>
    <xf numFmtId="0" fontId="69" fillId="39" borderId="0" applyNumberFormat="0" applyBorder="0" applyAlignment="0" applyProtection="0">
      <alignment vertical="center"/>
    </xf>
    <xf numFmtId="0" fontId="69" fillId="39" borderId="0" applyNumberFormat="0" applyBorder="0" applyAlignment="0" applyProtection="0">
      <alignment vertical="center"/>
    </xf>
    <xf numFmtId="9" fontId="26" fillId="0" borderId="0" applyFont="0" applyFill="0" applyBorder="0" applyAlignment="0" applyProtection="0">
      <alignment vertical="center"/>
    </xf>
    <xf numFmtId="0" fontId="69" fillId="36" borderId="0" applyNumberFormat="0" applyBorder="0" applyAlignment="0" applyProtection="0">
      <alignment vertical="center"/>
    </xf>
    <xf numFmtId="0" fontId="69" fillId="36" borderId="0" applyNumberFormat="0" applyBorder="0" applyAlignment="0" applyProtection="0">
      <alignment vertical="center"/>
    </xf>
    <xf numFmtId="0" fontId="26" fillId="0" borderId="0" applyNumberFormat="0" applyFill="0" applyBorder="0" applyAlignment="0" applyProtection="0">
      <alignment vertical="center"/>
    </xf>
    <xf numFmtId="0" fontId="69" fillId="36" borderId="0" applyNumberFormat="0" applyBorder="0" applyAlignment="0" applyProtection="0">
      <alignment vertical="center"/>
    </xf>
    <xf numFmtId="0" fontId="69" fillId="36" borderId="0" applyNumberFormat="0" applyBorder="0" applyAlignment="0" applyProtection="0">
      <alignment vertical="center"/>
    </xf>
    <xf numFmtId="0" fontId="69" fillId="38" borderId="0" applyNumberFormat="0" applyBorder="0" applyAlignment="0" applyProtection="0">
      <alignment vertical="center"/>
    </xf>
    <xf numFmtId="0" fontId="88" fillId="0" borderId="44">
      <alignment horizontal="left" vertical="center"/>
    </xf>
    <xf numFmtId="0" fontId="69" fillId="36" borderId="0" applyNumberFormat="0" applyBorder="0" applyAlignment="0" applyProtection="0">
      <alignment vertical="center"/>
    </xf>
    <xf numFmtId="0" fontId="88" fillId="0" borderId="44">
      <alignment horizontal="left" vertical="center"/>
    </xf>
    <xf numFmtId="0" fontId="69" fillId="36" borderId="0" applyNumberFormat="0" applyBorder="0" applyAlignment="0" applyProtection="0">
      <alignment vertical="center"/>
    </xf>
    <xf numFmtId="0" fontId="69" fillId="41" borderId="0" applyNumberFormat="0" applyBorder="0" applyAlignment="0" applyProtection="0">
      <alignment vertical="center"/>
    </xf>
    <xf numFmtId="0" fontId="11" fillId="0" borderId="0">
      <alignment vertical="top"/>
      <protection locked="0"/>
    </xf>
    <xf numFmtId="0" fontId="82" fillId="0" borderId="0">
      <alignment vertical="center"/>
      <protection locked="0"/>
    </xf>
    <xf numFmtId="0" fontId="69" fillId="48" borderId="0" applyNumberFormat="0" applyBorder="0" applyAlignment="0" applyProtection="0">
      <alignment vertical="center"/>
    </xf>
    <xf numFmtId="0" fontId="23" fillId="49" borderId="0" applyNumberFormat="0" applyBorder="0" applyAlignment="0" applyProtection="0">
      <alignment vertical="center"/>
    </xf>
    <xf numFmtId="0" fontId="70" fillId="38" borderId="0" applyNumberFormat="0" applyBorder="0" applyAlignment="0" applyProtection="0">
      <alignment vertical="center"/>
    </xf>
    <xf numFmtId="0" fontId="23" fillId="49" borderId="0" applyNumberFormat="0" applyBorder="0" applyAlignment="0" applyProtection="0">
      <alignment vertical="center"/>
    </xf>
    <xf numFmtId="0" fontId="23" fillId="43" borderId="0" applyNumberFormat="0" applyBorder="0" applyAlignment="0" applyProtection="0">
      <alignment vertical="center"/>
    </xf>
    <xf numFmtId="0" fontId="23" fillId="49" borderId="0" applyNumberFormat="0" applyBorder="0" applyAlignment="0" applyProtection="0">
      <alignment vertical="center"/>
    </xf>
    <xf numFmtId="0" fontId="23" fillId="49" borderId="0" applyNumberFormat="0" applyBorder="0" applyAlignment="0" applyProtection="0">
      <alignment vertical="center"/>
    </xf>
    <xf numFmtId="0" fontId="89" fillId="0" borderId="0" applyNumberFormat="0" applyFill="0" applyBorder="0" applyAlignment="0" applyProtection="0">
      <alignment vertical="center"/>
    </xf>
    <xf numFmtId="0" fontId="70" fillId="41" borderId="0" applyNumberFormat="0" applyBorder="0" applyAlignment="0" applyProtection="0">
      <alignment vertical="center"/>
    </xf>
    <xf numFmtId="0" fontId="23" fillId="49" borderId="0" applyNumberFormat="0" applyBorder="0" applyAlignment="0" applyProtection="0">
      <alignment vertical="center"/>
    </xf>
    <xf numFmtId="0" fontId="23" fillId="49" borderId="0" applyNumberFormat="0" applyBorder="0" applyAlignment="0" applyProtection="0">
      <alignment vertical="center"/>
    </xf>
    <xf numFmtId="0" fontId="23" fillId="49" borderId="0" applyNumberFormat="0" applyBorder="0" applyAlignment="0" applyProtection="0">
      <alignment vertical="center"/>
    </xf>
    <xf numFmtId="0" fontId="80" fillId="0" borderId="40">
      <alignment horizontal="center" vertical="center"/>
    </xf>
    <xf numFmtId="0" fontId="70" fillId="47" borderId="0" applyNumberFormat="0" applyBorder="0" applyAlignment="0" applyProtection="0">
      <alignment vertical="center"/>
    </xf>
    <xf numFmtId="0" fontId="70" fillId="47" borderId="0" applyNumberFormat="0" applyBorder="0" applyAlignment="0" applyProtection="0">
      <alignment vertical="center"/>
    </xf>
    <xf numFmtId="0" fontId="70" fillId="47" borderId="0" applyNumberFormat="0" applyBorder="0" applyAlignment="0" applyProtection="0">
      <alignment vertical="center"/>
    </xf>
    <xf numFmtId="0" fontId="70" fillId="38" borderId="0" applyNumberFormat="0" applyBorder="0" applyAlignment="0" applyProtection="0">
      <alignment vertical="center"/>
    </xf>
    <xf numFmtId="15" fontId="90" fillId="0" borderId="0">
      <alignment vertical="center"/>
    </xf>
    <xf numFmtId="0" fontId="70" fillId="38" borderId="0" applyNumberFormat="0" applyBorder="0" applyAlignment="0" applyProtection="0">
      <alignment vertical="center"/>
    </xf>
    <xf numFmtId="177" fontId="26" fillId="0" borderId="0" applyFont="0" applyFill="0" applyBorder="0" applyAlignment="0" applyProtection="0">
      <alignment vertical="center"/>
    </xf>
    <xf numFmtId="0" fontId="70" fillId="38" borderId="0" applyNumberFormat="0" applyBorder="0" applyAlignment="0" applyProtection="0">
      <alignment vertical="center"/>
    </xf>
    <xf numFmtId="0" fontId="70" fillId="38" borderId="0" applyNumberFormat="0" applyBorder="0" applyAlignment="0" applyProtection="0">
      <alignment vertical="center"/>
    </xf>
    <xf numFmtId="0" fontId="70" fillId="38" borderId="0" applyNumberFormat="0" applyBorder="0" applyAlignment="0" applyProtection="0">
      <alignment vertical="center"/>
    </xf>
    <xf numFmtId="0" fontId="26" fillId="0" borderId="0">
      <alignment vertical="center"/>
    </xf>
    <xf numFmtId="0" fontId="70" fillId="38" borderId="0" applyNumberFormat="0" applyBorder="0" applyAlignment="0" applyProtection="0">
      <alignment vertical="center"/>
    </xf>
    <xf numFmtId="0" fontId="91" fillId="58" borderId="45">
      <alignment vertical="center"/>
      <protection locked="0"/>
    </xf>
    <xf numFmtId="0" fontId="26" fillId="0" borderId="0">
      <alignment vertical="center"/>
    </xf>
    <xf numFmtId="0" fontId="70" fillId="38" borderId="0" applyNumberFormat="0" applyBorder="0" applyAlignment="0" applyProtection="0">
      <alignment vertical="center"/>
    </xf>
    <xf numFmtId="0" fontId="26" fillId="0" borderId="0">
      <alignment vertical="center"/>
    </xf>
    <xf numFmtId="0" fontId="79" fillId="51" borderId="0" applyNumberFormat="0" applyBorder="0" applyAlignment="0" applyProtection="0">
      <alignment vertical="center"/>
    </xf>
    <xf numFmtId="0" fontId="70" fillId="38" borderId="0" applyNumberFormat="0" applyBorder="0" applyAlignment="0" applyProtection="0">
      <alignment vertical="center"/>
    </xf>
    <xf numFmtId="0" fontId="79" fillId="51" borderId="0" applyNumberFormat="0" applyBorder="0" applyAlignment="0" applyProtection="0">
      <alignment vertical="center"/>
    </xf>
    <xf numFmtId="0" fontId="70" fillId="38" borderId="0" applyNumberFormat="0" applyBorder="0" applyAlignment="0" applyProtection="0">
      <alignment vertical="center"/>
    </xf>
    <xf numFmtId="0" fontId="70" fillId="55" borderId="0" applyNumberFormat="0" applyBorder="0" applyAlignment="0" applyProtection="0">
      <alignment vertical="center"/>
    </xf>
    <xf numFmtId="0" fontId="69" fillId="38" borderId="0" applyNumberFormat="0" applyBorder="0" applyAlignment="0" applyProtection="0">
      <alignment vertical="center"/>
    </xf>
    <xf numFmtId="0" fontId="88" fillId="0" borderId="46" applyNumberFormat="0" applyAlignment="0" applyProtection="0">
      <alignment horizontal="left" vertical="center"/>
    </xf>
    <xf numFmtId="0" fontId="92" fillId="50" borderId="47" applyNumberFormat="0" applyAlignment="0" applyProtection="0">
      <alignment vertical="center"/>
    </xf>
    <xf numFmtId="0" fontId="23" fillId="39" borderId="0" applyNumberFormat="0" applyBorder="0" applyAlignment="0" applyProtection="0">
      <alignment vertical="center"/>
    </xf>
    <xf numFmtId="0" fontId="70" fillId="42" borderId="0" applyNumberFormat="0" applyBorder="0" applyAlignment="0" applyProtection="0">
      <alignment vertical="center"/>
    </xf>
    <xf numFmtId="43" fontId="0" fillId="0" borderId="0" applyFont="0" applyFill="0" applyBorder="0" applyAlignment="0" applyProtection="0">
      <alignment vertical="center"/>
    </xf>
    <xf numFmtId="0" fontId="11" fillId="0" borderId="0">
      <alignment vertical="top"/>
      <protection locked="0"/>
    </xf>
    <xf numFmtId="0" fontId="11" fillId="0" borderId="0">
      <alignment vertical="top"/>
      <protection locked="0"/>
    </xf>
    <xf numFmtId="0" fontId="70" fillId="42" borderId="0" applyNumberFormat="0" applyBorder="0" applyAlignment="0" applyProtection="0">
      <alignment vertical="center"/>
    </xf>
    <xf numFmtId="0" fontId="23" fillId="49" borderId="0" applyNumberFormat="0" applyBorder="0" applyAlignment="0" applyProtection="0">
      <alignment vertical="center"/>
    </xf>
    <xf numFmtId="0" fontId="70" fillId="42" borderId="0" applyNumberFormat="0" applyBorder="0" applyAlignment="0" applyProtection="0">
      <alignment vertical="center"/>
    </xf>
    <xf numFmtId="0" fontId="73" fillId="43" borderId="0" applyNumberFormat="0" applyBorder="0" applyAlignment="0" applyProtection="0">
      <alignment vertical="center"/>
    </xf>
    <xf numFmtId="0" fontId="11" fillId="0" borderId="0">
      <alignment vertical="top"/>
      <protection locked="0"/>
    </xf>
    <xf numFmtId="0" fontId="11" fillId="0" borderId="0">
      <alignment vertical="top"/>
      <protection locked="0"/>
    </xf>
    <xf numFmtId="0" fontId="70" fillId="55" borderId="0" applyNumberFormat="0" applyBorder="0" applyAlignment="0" applyProtection="0">
      <alignment vertical="center"/>
    </xf>
    <xf numFmtId="0" fontId="70" fillId="55" borderId="0" applyNumberFormat="0" applyBorder="0" applyAlignment="0" applyProtection="0">
      <alignment vertical="center"/>
    </xf>
    <xf numFmtId="0" fontId="91" fillId="58" borderId="45">
      <alignment vertical="center"/>
      <protection locked="0"/>
    </xf>
    <xf numFmtId="0" fontId="70" fillId="55" borderId="0" applyNumberFormat="0" applyBorder="0" applyAlignment="0" applyProtection="0">
      <alignment vertical="center"/>
    </xf>
    <xf numFmtId="0" fontId="70" fillId="55" borderId="0" applyNumberFormat="0" applyBorder="0" applyAlignment="0" applyProtection="0">
      <alignment vertical="center"/>
    </xf>
    <xf numFmtId="0" fontId="70" fillId="55" borderId="0" applyNumberFormat="0" applyBorder="0" applyAlignment="0" applyProtection="0">
      <alignment vertical="center"/>
    </xf>
    <xf numFmtId="0" fontId="70" fillId="55" borderId="0" applyNumberFormat="0" applyBorder="0" applyAlignment="0" applyProtection="0">
      <alignment vertical="center"/>
    </xf>
    <xf numFmtId="0" fontId="70" fillId="55" borderId="0" applyNumberFormat="0" applyBorder="0" applyAlignment="0" applyProtection="0">
      <alignment vertical="center"/>
    </xf>
    <xf numFmtId="9" fontId="26" fillId="0" borderId="0" applyFont="0" applyFill="0" applyBorder="0" applyAlignment="0" applyProtection="0">
      <alignment vertical="center"/>
    </xf>
    <xf numFmtId="0" fontId="26" fillId="0" borderId="0">
      <alignment vertical="center"/>
    </xf>
    <xf numFmtId="0" fontId="70" fillId="55" borderId="0" applyNumberFormat="0" applyBorder="0" applyAlignment="0" applyProtection="0">
      <alignment vertical="center"/>
    </xf>
    <xf numFmtId="15" fontId="90" fillId="0" borderId="0">
      <alignment vertical="center"/>
    </xf>
    <xf numFmtId="0" fontId="11" fillId="0" borderId="0">
      <alignment vertical="center"/>
    </xf>
    <xf numFmtId="9" fontId="26" fillId="0" borderId="0" applyFont="0" applyFill="0" applyBorder="0" applyAlignment="0" applyProtection="0">
      <alignment vertical="center"/>
    </xf>
    <xf numFmtId="0" fontId="70" fillId="55" borderId="0" applyNumberFormat="0" applyBorder="0" applyAlignment="0" applyProtection="0">
      <alignment vertical="center"/>
    </xf>
    <xf numFmtId="0" fontId="70" fillId="55" borderId="0" applyNumberFormat="0" applyBorder="0" applyAlignment="0" applyProtection="0">
      <alignment vertical="center"/>
    </xf>
    <xf numFmtId="0" fontId="70" fillId="55" borderId="0" applyNumberFormat="0" applyBorder="0" applyAlignment="0" applyProtection="0">
      <alignment vertical="center"/>
    </xf>
    <xf numFmtId="0" fontId="70" fillId="42" borderId="0" applyNumberFormat="0" applyBorder="0" applyAlignment="0" applyProtection="0">
      <alignment vertical="center"/>
    </xf>
    <xf numFmtId="0" fontId="23" fillId="40" borderId="0" applyNumberFormat="0" applyBorder="0" applyAlignment="0" applyProtection="0">
      <alignment vertical="center"/>
    </xf>
    <xf numFmtId="0" fontId="70" fillId="36" borderId="0" applyNumberFormat="0" applyBorder="0" applyAlignment="0" applyProtection="0">
      <alignment vertical="center"/>
    </xf>
    <xf numFmtId="0" fontId="26" fillId="0" borderId="0" applyFont="0" applyFill="0" applyBorder="0" applyAlignment="0" applyProtection="0">
      <alignment vertical="center"/>
    </xf>
    <xf numFmtId="0" fontId="23" fillId="40" borderId="0" applyNumberFormat="0" applyBorder="0" applyAlignment="0" applyProtection="0">
      <alignment vertical="center"/>
    </xf>
    <xf numFmtId="0" fontId="70" fillId="36" borderId="0" applyNumberFormat="0" applyBorder="0" applyAlignment="0" applyProtection="0">
      <alignment vertical="center"/>
    </xf>
    <xf numFmtId="0" fontId="26" fillId="0" borderId="0">
      <alignment vertical="center"/>
    </xf>
    <xf numFmtId="9" fontId="26" fillId="0" borderId="0" applyFont="0" applyFill="0" applyBorder="0" applyAlignment="0" applyProtection="0">
      <alignment vertical="center"/>
    </xf>
    <xf numFmtId="0" fontId="23" fillId="40" borderId="0" applyNumberFormat="0" applyBorder="0" applyAlignment="0" applyProtection="0">
      <alignment vertical="center"/>
    </xf>
    <xf numFmtId="0" fontId="71" fillId="0" borderId="38" applyNumberFormat="0" applyFill="0" applyAlignment="0" applyProtection="0">
      <alignment vertical="center"/>
    </xf>
    <xf numFmtId="0" fontId="70" fillId="36" borderId="0" applyNumberFormat="0" applyBorder="0" applyAlignment="0" applyProtection="0">
      <alignment vertical="center"/>
    </xf>
    <xf numFmtId="0" fontId="23" fillId="40" borderId="0" applyNumberFormat="0" applyBorder="0" applyAlignment="0" applyProtection="0">
      <alignment vertical="center"/>
    </xf>
    <xf numFmtId="0" fontId="23" fillId="37" borderId="0" applyNumberFormat="0" applyBorder="0" applyAlignment="0" applyProtection="0">
      <alignment vertical="center"/>
    </xf>
    <xf numFmtId="0" fontId="70" fillId="38" borderId="0" applyNumberFormat="0" applyBorder="0" applyAlignment="0" applyProtection="0">
      <alignment vertical="center"/>
    </xf>
    <xf numFmtId="178" fontId="26" fillId="0" borderId="0" applyFont="0" applyFill="0" applyBorder="0" applyAlignment="0" applyProtection="0">
      <alignment vertical="center"/>
    </xf>
    <xf numFmtId="0" fontId="23" fillId="37" borderId="0" applyNumberFormat="0" applyBorder="0" applyAlignment="0" applyProtection="0">
      <alignment vertical="center"/>
    </xf>
    <xf numFmtId="0" fontId="23" fillId="37" borderId="0" applyNumberFormat="0" applyBorder="0" applyAlignment="0" applyProtection="0">
      <alignment vertical="center"/>
    </xf>
    <xf numFmtId="0" fontId="23" fillId="37" borderId="0" applyNumberFormat="0" applyBorder="0" applyAlignment="0" applyProtection="0">
      <alignment vertical="center"/>
    </xf>
    <xf numFmtId="0" fontId="26" fillId="0" borderId="0">
      <alignment vertical="center"/>
    </xf>
    <xf numFmtId="9" fontId="26" fillId="0" borderId="0" applyFont="0" applyFill="0" applyBorder="0" applyAlignment="0" applyProtection="0">
      <alignment vertical="center"/>
    </xf>
    <xf numFmtId="0" fontId="70" fillId="39" borderId="0" applyNumberFormat="0" applyBorder="0" applyAlignment="0" applyProtection="0">
      <alignment vertical="center"/>
    </xf>
    <xf numFmtId="179" fontId="26" fillId="0" borderId="0" applyFont="0" applyFill="0" applyBorder="0" applyAlignment="0" applyProtection="0">
      <alignment vertical="center"/>
    </xf>
    <xf numFmtId="0" fontId="70" fillId="39" borderId="0" applyNumberFormat="0" applyBorder="0" applyAlignment="0" applyProtection="0">
      <alignment vertical="center"/>
    </xf>
    <xf numFmtId="0" fontId="70" fillId="38" borderId="0" applyNumberFormat="0" applyBorder="0" applyAlignment="0" applyProtection="0">
      <alignment vertical="center"/>
    </xf>
    <xf numFmtId="0" fontId="0" fillId="40" borderId="43" applyNumberFormat="0" applyFont="0" applyAlignment="0" applyProtection="0">
      <alignment vertical="center"/>
    </xf>
    <xf numFmtId="0" fontId="11" fillId="0" borderId="0">
      <alignment vertical="top"/>
      <protection locked="0"/>
    </xf>
    <xf numFmtId="0" fontId="11" fillId="0" borderId="0">
      <alignment vertical="top"/>
      <protection locked="0"/>
    </xf>
    <xf numFmtId="0" fontId="73" fillId="43" borderId="0" applyNumberFormat="0" applyBorder="0" applyAlignment="0" applyProtection="0">
      <alignment vertical="center"/>
    </xf>
    <xf numFmtId="0" fontId="70" fillId="39" borderId="0" applyNumberFormat="0" applyBorder="0" applyAlignment="0" applyProtection="0">
      <alignment vertical="center"/>
    </xf>
    <xf numFmtId="0" fontId="70" fillId="39" borderId="0" applyNumberFormat="0" applyBorder="0" applyAlignment="0" applyProtection="0">
      <alignment vertical="center"/>
    </xf>
    <xf numFmtId="0" fontId="74" fillId="0" borderId="20" applyNumberFormat="0" applyFill="0" applyProtection="0">
      <alignment horizontal="right" vertical="center"/>
    </xf>
    <xf numFmtId="0" fontId="70" fillId="39" borderId="0" applyNumberFormat="0" applyBorder="0" applyAlignment="0" applyProtection="0">
      <alignment vertical="center"/>
    </xf>
    <xf numFmtId="0" fontId="70" fillId="42" borderId="0" applyNumberFormat="0" applyBorder="0" applyAlignment="0" applyProtection="0">
      <alignment vertical="center"/>
    </xf>
    <xf numFmtId="0" fontId="70" fillId="42" borderId="0" applyNumberFormat="0" applyBorder="0" applyAlignment="0" applyProtection="0">
      <alignment vertical="center"/>
    </xf>
    <xf numFmtId="180" fontId="93" fillId="0" borderId="0">
      <alignment vertical="center"/>
    </xf>
    <xf numFmtId="0" fontId="70" fillId="42" borderId="0" applyNumberFormat="0" applyBorder="0" applyAlignment="0" applyProtection="0">
      <alignment vertical="center"/>
    </xf>
    <xf numFmtId="0" fontId="70" fillId="42" borderId="0" applyNumberFormat="0" applyBorder="0" applyAlignment="0" applyProtection="0">
      <alignment vertical="center"/>
    </xf>
    <xf numFmtId="0" fontId="70" fillId="42" borderId="0" applyNumberFormat="0" applyBorder="0" applyAlignment="0" applyProtection="0">
      <alignment vertical="center"/>
    </xf>
    <xf numFmtId="0" fontId="70" fillId="42" borderId="0" applyNumberFormat="0" applyBorder="0" applyAlignment="0" applyProtection="0">
      <alignment vertical="center"/>
    </xf>
    <xf numFmtId="0" fontId="70" fillId="42" borderId="0" applyNumberFormat="0" applyBorder="0" applyAlignment="0" applyProtection="0">
      <alignment vertical="center"/>
    </xf>
    <xf numFmtId="0" fontId="26" fillId="0" borderId="0">
      <alignment vertical="center"/>
    </xf>
    <xf numFmtId="0" fontId="70" fillId="42" borderId="0" applyNumberFormat="0" applyBorder="0" applyAlignment="0" applyProtection="0">
      <alignment vertical="center"/>
    </xf>
    <xf numFmtId="181" fontId="26" fillId="0" borderId="0" applyFont="0" applyFill="0" applyBorder="0" applyAlignment="0" applyProtection="0">
      <alignment vertical="center"/>
    </xf>
    <xf numFmtId="0" fontId="70" fillId="42" borderId="0" applyNumberFormat="0" applyBorder="0" applyAlignment="0" applyProtection="0">
      <alignment vertical="center"/>
    </xf>
    <xf numFmtId="0" fontId="70" fillId="42" borderId="0" applyNumberFormat="0" applyBorder="0" applyAlignment="0" applyProtection="0">
      <alignment vertical="center"/>
    </xf>
    <xf numFmtId="0" fontId="70" fillId="42" borderId="0" applyNumberFormat="0" applyBorder="0" applyAlignment="0" applyProtection="0">
      <alignment vertical="center"/>
    </xf>
    <xf numFmtId="9" fontId="26" fillId="0" borderId="0" applyFont="0" applyFill="0" applyBorder="0" applyAlignment="0" applyProtection="0">
      <alignment vertical="center"/>
    </xf>
    <xf numFmtId="0" fontId="70" fillId="38" borderId="0" applyNumberFormat="0" applyBorder="0" applyAlignment="0" applyProtection="0">
      <alignment vertical="center"/>
    </xf>
    <xf numFmtId="0" fontId="23" fillId="49" borderId="0" applyNumberFormat="0" applyBorder="0" applyAlignment="0" applyProtection="0">
      <alignment vertical="center"/>
    </xf>
    <xf numFmtId="9" fontId="26" fillId="0" borderId="0" applyFont="0" applyFill="0" applyBorder="0" applyAlignment="0" applyProtection="0">
      <alignment vertical="center"/>
    </xf>
    <xf numFmtId="0" fontId="23" fillId="49" borderId="0" applyNumberFormat="0" applyBorder="0" applyAlignment="0" applyProtection="0">
      <alignment vertical="center"/>
    </xf>
    <xf numFmtId="0" fontId="11" fillId="0" borderId="0">
      <alignment vertical="top"/>
      <protection locked="0"/>
    </xf>
    <xf numFmtId="0" fontId="11" fillId="0" borderId="0">
      <alignment vertical="top"/>
      <protection locked="0"/>
    </xf>
    <xf numFmtId="9" fontId="26" fillId="0" borderId="0" applyFont="0" applyFill="0" applyBorder="0" applyAlignment="0" applyProtection="0">
      <alignment vertical="center"/>
    </xf>
    <xf numFmtId="0" fontId="23" fillId="49" borderId="0" applyNumberFormat="0" applyBorder="0" applyAlignment="0" applyProtection="0">
      <alignment vertical="center"/>
    </xf>
    <xf numFmtId="9" fontId="26" fillId="0" borderId="0" applyFont="0" applyFill="0" applyBorder="0" applyAlignment="0" applyProtection="0">
      <alignment vertical="center"/>
    </xf>
    <xf numFmtId="0" fontId="23" fillId="49" borderId="0" applyNumberFormat="0" applyBorder="0" applyAlignment="0" applyProtection="0">
      <alignment vertical="center"/>
    </xf>
    <xf numFmtId="0" fontId="11" fillId="0" borderId="0">
      <alignment vertical="top"/>
      <protection locked="0"/>
    </xf>
    <xf numFmtId="0" fontId="11" fillId="0" borderId="0">
      <alignment vertical="top"/>
      <protection locked="0"/>
    </xf>
    <xf numFmtId="0" fontId="94" fillId="59" borderId="0" applyNumberFormat="0" applyBorder="0" applyAlignment="0" applyProtection="0">
      <alignment vertical="center"/>
    </xf>
    <xf numFmtId="9" fontId="26" fillId="0" borderId="0" applyFont="0" applyFill="0" applyBorder="0" applyAlignment="0" applyProtection="0">
      <alignment vertical="center"/>
    </xf>
    <xf numFmtId="0" fontId="23" fillId="39" borderId="0" applyNumberFormat="0" applyBorder="0" applyAlignment="0" applyProtection="0">
      <alignment vertical="center"/>
    </xf>
    <xf numFmtId="9" fontId="26" fillId="0" borderId="0" applyFont="0" applyFill="0" applyBorder="0" applyAlignment="0" applyProtection="0">
      <alignment vertical="center"/>
    </xf>
    <xf numFmtId="0" fontId="23" fillId="39" borderId="0" applyNumberFormat="0" applyBorder="0" applyAlignment="0" applyProtection="0">
      <alignment vertical="center"/>
    </xf>
    <xf numFmtId="0" fontId="23" fillId="50" borderId="0" applyNumberFormat="0" applyBorder="0" applyAlignment="0" applyProtection="0">
      <alignment vertical="center"/>
    </xf>
    <xf numFmtId="9" fontId="26" fillId="0" borderId="0" applyFont="0" applyFill="0" applyBorder="0" applyAlignment="0" applyProtection="0">
      <alignment vertical="center"/>
    </xf>
    <xf numFmtId="0" fontId="23" fillId="39" borderId="0" applyNumberFormat="0" applyBorder="0" applyAlignment="0" applyProtection="0">
      <alignment vertical="center"/>
    </xf>
    <xf numFmtId="0" fontId="74" fillId="0" borderId="20" applyNumberFormat="0" applyFill="0" applyProtection="0">
      <alignment horizontal="left" vertical="center"/>
    </xf>
    <xf numFmtId="0" fontId="23" fillId="50" borderId="0" applyNumberFormat="0" applyBorder="0" applyAlignment="0" applyProtection="0">
      <alignment vertical="center"/>
    </xf>
    <xf numFmtId="0" fontId="23" fillId="39" borderId="0" applyNumberFormat="0" applyBorder="0" applyAlignment="0" applyProtection="0">
      <alignment vertical="center"/>
    </xf>
    <xf numFmtId="0" fontId="70" fillId="39" borderId="0" applyNumberFormat="0" applyBorder="0" applyAlignment="0" applyProtection="0">
      <alignment vertical="center"/>
    </xf>
    <xf numFmtId="0" fontId="70" fillId="39" borderId="0" applyNumberFormat="0" applyBorder="0" applyAlignment="0" applyProtection="0">
      <alignment vertical="center"/>
    </xf>
    <xf numFmtId="0" fontId="70" fillId="39" borderId="0" applyNumberFormat="0" applyBorder="0" applyAlignment="0" applyProtection="0">
      <alignment vertical="center"/>
    </xf>
    <xf numFmtId="0" fontId="26" fillId="60" borderId="0" applyNumberFormat="0" applyFont="0" applyBorder="0" applyAlignment="0" applyProtection="0">
      <alignment vertical="center"/>
    </xf>
    <xf numFmtId="0" fontId="70" fillId="38" borderId="0" applyNumberFormat="0" applyBorder="0" applyAlignment="0" applyProtection="0">
      <alignment vertical="center"/>
    </xf>
    <xf numFmtId="0" fontId="70" fillId="41" borderId="0" applyNumberFormat="0" applyBorder="0" applyAlignment="0" applyProtection="0">
      <alignment vertical="center"/>
    </xf>
    <xf numFmtId="0" fontId="70" fillId="38" borderId="0" applyNumberFormat="0" applyBorder="0" applyAlignment="0" applyProtection="0">
      <alignment vertical="center"/>
    </xf>
    <xf numFmtId="0" fontId="93" fillId="0" borderId="0">
      <alignment vertical="center"/>
    </xf>
    <xf numFmtId="0" fontId="70" fillId="38" borderId="0" applyNumberFormat="0" applyBorder="0" applyAlignment="0" applyProtection="0">
      <alignment vertical="center"/>
    </xf>
    <xf numFmtId="0" fontId="70" fillId="38" borderId="0" applyNumberFormat="0" applyBorder="0" applyAlignment="0" applyProtection="0">
      <alignment vertical="center"/>
    </xf>
    <xf numFmtId="0" fontId="80" fillId="0" borderId="40">
      <alignment horizontal="center" vertical="center"/>
    </xf>
    <xf numFmtId="0" fontId="26" fillId="0" borderId="0">
      <alignment vertical="center"/>
    </xf>
    <xf numFmtId="0" fontId="70" fillId="38" borderId="0" applyNumberFormat="0" applyBorder="0" applyAlignment="0" applyProtection="0">
      <alignment vertical="center"/>
    </xf>
    <xf numFmtId="9" fontId="26" fillId="0" borderId="0" applyFont="0" applyFill="0" applyBorder="0" applyAlignment="0" applyProtection="0">
      <alignment vertical="center"/>
    </xf>
    <xf numFmtId="0" fontId="70" fillId="38" borderId="0" applyNumberFormat="0" applyBorder="0" applyAlignment="0" applyProtection="0">
      <alignment vertical="center"/>
    </xf>
    <xf numFmtId="0" fontId="70" fillId="38" borderId="0" applyNumberFormat="0" applyBorder="0" applyAlignment="0" applyProtection="0">
      <alignment vertical="center"/>
    </xf>
    <xf numFmtId="0" fontId="70" fillId="36" borderId="0" applyNumberFormat="0" applyBorder="0" applyAlignment="0" applyProtection="0">
      <alignment vertical="center"/>
    </xf>
    <xf numFmtId="0" fontId="23" fillId="43" borderId="0" applyNumberFormat="0" applyBorder="0" applyAlignment="0" applyProtection="0">
      <alignment vertical="center"/>
    </xf>
    <xf numFmtId="0" fontId="23" fillId="43" borderId="0" applyNumberFormat="0" applyBorder="0" applyAlignment="0" applyProtection="0">
      <alignment vertical="center"/>
    </xf>
    <xf numFmtId="0" fontId="23" fillId="43" borderId="0" applyNumberFormat="0" applyBorder="0" applyAlignment="0" applyProtection="0">
      <alignment vertical="center"/>
    </xf>
    <xf numFmtId="0" fontId="75" fillId="40" borderId="1" applyNumberFormat="0" applyBorder="0" applyAlignment="0" applyProtection="0">
      <alignment vertical="center"/>
    </xf>
    <xf numFmtId="0" fontId="23" fillId="49" borderId="0" applyNumberFormat="0" applyBorder="0" applyAlignment="0" applyProtection="0">
      <alignment vertical="center"/>
    </xf>
    <xf numFmtId="0" fontId="70" fillId="47" borderId="0" applyNumberFormat="0" applyBorder="0" applyAlignment="0" applyProtection="0">
      <alignment vertical="center"/>
    </xf>
    <xf numFmtId="0" fontId="73" fillId="37" borderId="0" applyNumberFormat="0" applyBorder="0" applyAlignment="0" applyProtection="0">
      <alignment vertical="center"/>
    </xf>
    <xf numFmtId="0" fontId="26" fillId="0" borderId="0">
      <alignment vertical="center"/>
    </xf>
    <xf numFmtId="0" fontId="11" fillId="0" borderId="0">
      <alignment vertical="top"/>
      <protection locked="0"/>
    </xf>
    <xf numFmtId="0" fontId="11" fillId="0" borderId="0">
      <alignment vertical="top"/>
      <protection locked="0"/>
    </xf>
    <xf numFmtId="0" fontId="70" fillId="47" borderId="0" applyNumberFormat="0" applyBorder="0" applyAlignment="0" applyProtection="0">
      <alignment vertical="center"/>
    </xf>
    <xf numFmtId="0" fontId="70" fillId="36" borderId="0" applyNumberFormat="0" applyBorder="0" applyAlignment="0" applyProtection="0">
      <alignment vertical="center"/>
    </xf>
    <xf numFmtId="0" fontId="95" fillId="50" borderId="48">
      <alignment horizontal="left" vertical="center"/>
      <protection locked="0" hidden="1"/>
    </xf>
    <xf numFmtId="0" fontId="70" fillId="36" borderId="0" applyNumberFormat="0" applyBorder="0" applyAlignment="0" applyProtection="0">
      <alignment vertical="center"/>
    </xf>
    <xf numFmtId="0" fontId="95" fillId="50" borderId="48">
      <alignment horizontal="left" vertical="center"/>
      <protection locked="0" hidden="1"/>
    </xf>
    <xf numFmtId="0" fontId="70" fillId="36" borderId="0" applyNumberFormat="0" applyBorder="0" applyAlignment="0" applyProtection="0">
      <alignment vertical="center"/>
    </xf>
    <xf numFmtId="182" fontId="26" fillId="0" borderId="0" applyFont="0" applyFill="0" applyBorder="0" applyAlignment="0" applyProtection="0">
      <alignment vertical="center"/>
    </xf>
    <xf numFmtId="0" fontId="71" fillId="0" borderId="49" applyNumberFormat="0" applyFill="0" applyAlignment="0" applyProtection="0">
      <alignment vertical="center"/>
    </xf>
    <xf numFmtId="0" fontId="70" fillId="36" borderId="0" applyNumberFormat="0" applyBorder="0" applyAlignment="0" applyProtection="0">
      <alignment vertical="center"/>
    </xf>
    <xf numFmtId="0" fontId="71" fillId="0" borderId="49" applyNumberFormat="0" applyFill="0" applyAlignment="0" applyProtection="0">
      <alignment vertical="center"/>
    </xf>
    <xf numFmtId="0" fontId="70" fillId="36" borderId="0" applyNumberFormat="0" applyBorder="0" applyAlignment="0" applyProtection="0">
      <alignment vertical="center"/>
    </xf>
    <xf numFmtId="0" fontId="71" fillId="0" borderId="38" applyNumberFormat="0" applyFill="0" applyAlignment="0" applyProtection="0">
      <alignment vertical="center"/>
    </xf>
    <xf numFmtId="0" fontId="70" fillId="36" borderId="0" applyNumberFormat="0" applyBorder="0" applyAlignment="0" applyProtection="0">
      <alignment vertical="center"/>
    </xf>
    <xf numFmtId="0" fontId="71" fillId="0" borderId="38" applyNumberFormat="0" applyFill="0" applyAlignment="0" applyProtection="0">
      <alignment vertical="center"/>
    </xf>
    <xf numFmtId="0" fontId="70" fillId="36" borderId="0" applyNumberFormat="0" applyBorder="0" applyAlignment="0" applyProtection="0">
      <alignment vertical="center"/>
    </xf>
    <xf numFmtId="9" fontId="26" fillId="0" borderId="0" applyFont="0" applyFill="0" applyBorder="0" applyAlignment="0" applyProtection="0">
      <alignment vertical="center"/>
    </xf>
    <xf numFmtId="0" fontId="23" fillId="40" borderId="0" applyNumberFormat="0" applyBorder="0" applyAlignment="0" applyProtection="0">
      <alignment vertical="center"/>
    </xf>
    <xf numFmtId="0" fontId="23" fillId="50" borderId="0" applyNumberFormat="0" applyBorder="0" applyAlignment="0" applyProtection="0">
      <alignment vertical="center"/>
    </xf>
    <xf numFmtId="0" fontId="23" fillId="50" borderId="0" applyNumberFormat="0" applyBorder="0" applyAlignment="0" applyProtection="0">
      <alignment vertical="center"/>
    </xf>
    <xf numFmtId="0" fontId="80" fillId="0" borderId="0" applyNumberFormat="0" applyFill="0" applyBorder="0" applyAlignment="0" applyProtection="0">
      <alignment vertical="center"/>
    </xf>
    <xf numFmtId="0" fontId="70" fillId="50" borderId="0" applyNumberFormat="0" applyBorder="0" applyAlignment="0" applyProtection="0">
      <alignment vertical="center"/>
    </xf>
    <xf numFmtId="0" fontId="70" fillId="50" borderId="0" applyNumberFormat="0" applyBorder="0" applyAlignment="0" applyProtection="0">
      <alignment vertical="center"/>
    </xf>
    <xf numFmtId="0" fontId="70" fillId="41" borderId="0" applyNumberFormat="0" applyBorder="0" applyAlignment="0" applyProtection="0">
      <alignment vertical="center"/>
    </xf>
    <xf numFmtId="183" fontId="26" fillId="0" borderId="0" applyFont="0" applyFill="0" applyBorder="0" applyAlignment="0" applyProtection="0">
      <alignment vertical="center"/>
    </xf>
    <xf numFmtId="9" fontId="26" fillId="0" borderId="0" applyFont="0" applyFill="0" applyBorder="0" applyAlignment="0" applyProtection="0">
      <alignment vertical="center"/>
    </xf>
    <xf numFmtId="184" fontId="26" fillId="0" borderId="0" applyFont="0" applyFill="0" applyBorder="0" applyAlignment="0" applyProtection="0">
      <alignment vertical="center"/>
    </xf>
    <xf numFmtId="185" fontId="93" fillId="0" borderId="0">
      <alignment vertical="center"/>
    </xf>
    <xf numFmtId="0" fontId="73" fillId="37" borderId="0" applyNumberFormat="0" applyBorder="0" applyAlignment="0" applyProtection="0">
      <alignment vertical="center"/>
    </xf>
    <xf numFmtId="0" fontId="26" fillId="0" borderId="0">
      <alignment vertical="center"/>
    </xf>
    <xf numFmtId="0" fontId="11" fillId="0" borderId="0">
      <alignment vertical="top"/>
      <protection locked="0"/>
    </xf>
    <xf numFmtId="0" fontId="11" fillId="0" borderId="0">
      <alignment vertical="top"/>
      <protection locked="0"/>
    </xf>
    <xf numFmtId="15" fontId="90" fillId="0" borderId="0">
      <alignment vertical="center"/>
    </xf>
    <xf numFmtId="15" fontId="90" fillId="0" borderId="0">
      <alignment vertical="center"/>
    </xf>
    <xf numFmtId="186" fontId="93" fillId="0" borderId="0">
      <alignment vertical="center"/>
    </xf>
    <xf numFmtId="0" fontId="75" fillId="39" borderId="0" applyNumberFormat="0" applyBorder="0" applyAlignment="0" applyProtection="0">
      <alignment vertical="center"/>
    </xf>
    <xf numFmtId="0" fontId="26" fillId="0" borderId="0">
      <alignment vertical="center"/>
    </xf>
    <xf numFmtId="9" fontId="26" fillId="0" borderId="0" applyFont="0" applyFill="0" applyBorder="0" applyAlignment="0" applyProtection="0">
      <alignment vertical="center"/>
    </xf>
    <xf numFmtId="0" fontId="69" fillId="38" borderId="0" applyNumberFormat="0" applyBorder="0" applyAlignment="0" applyProtection="0">
      <alignment vertical="center"/>
    </xf>
    <xf numFmtId="0" fontId="88" fillId="0" borderId="46" applyNumberFormat="0" applyAlignment="0" applyProtection="0">
      <alignment horizontal="left" vertical="center"/>
    </xf>
    <xf numFmtId="0" fontId="88" fillId="0" borderId="44">
      <alignment horizontal="left" vertical="center"/>
    </xf>
    <xf numFmtId="0" fontId="88" fillId="0" borderId="44">
      <alignment horizontal="left" vertical="center"/>
    </xf>
    <xf numFmtId="43" fontId="0" fillId="0" borderId="0" applyFont="0" applyFill="0" applyBorder="0" applyAlignment="0" applyProtection="0">
      <alignment vertical="center"/>
    </xf>
    <xf numFmtId="0" fontId="75" fillId="40" borderId="1" applyNumberFormat="0" applyBorder="0" applyAlignment="0" applyProtection="0">
      <alignment vertical="center"/>
    </xf>
    <xf numFmtId="43" fontId="0" fillId="0" borderId="0" applyFont="0" applyFill="0" applyBorder="0" applyAlignment="0" applyProtection="0">
      <alignment vertical="center"/>
    </xf>
    <xf numFmtId="0" fontId="75" fillId="40" borderId="1" applyNumberFormat="0" applyBorder="0" applyAlignment="0" applyProtection="0">
      <alignment vertical="center"/>
    </xf>
    <xf numFmtId="0" fontId="75" fillId="40" borderId="1" applyNumberFormat="0" applyBorder="0" applyAlignment="0" applyProtection="0">
      <alignment vertical="center"/>
    </xf>
    <xf numFmtId="0" fontId="75" fillId="40" borderId="1" applyNumberFormat="0" applyBorder="0" applyAlignment="0" applyProtection="0">
      <alignment vertical="center"/>
    </xf>
    <xf numFmtId="0" fontId="75" fillId="40" borderId="1" applyNumberFormat="0" applyBorder="0" applyAlignment="0" applyProtection="0">
      <alignment vertical="center"/>
    </xf>
    <xf numFmtId="0" fontId="75" fillId="40" borderId="1" applyNumberFormat="0" applyBorder="0" applyAlignment="0" applyProtection="0">
      <alignment vertical="center"/>
    </xf>
    <xf numFmtId="187" fontId="96" fillId="61" borderId="0">
      <alignment vertical="center"/>
    </xf>
    <xf numFmtId="187" fontId="97" fillId="62" borderId="0">
      <alignment vertical="center"/>
    </xf>
    <xf numFmtId="38" fontId="26" fillId="0" borderId="0" applyFont="0" applyFill="0" applyBorder="0" applyAlignment="0" applyProtection="0">
      <alignment vertical="center"/>
    </xf>
    <xf numFmtId="0" fontId="26" fillId="0" borderId="0">
      <alignment vertical="center"/>
    </xf>
    <xf numFmtId="40" fontId="26" fillId="0" borderId="0" applyFont="0" applyFill="0" applyBorder="0" applyAlignment="0" applyProtection="0">
      <alignment vertical="center"/>
    </xf>
    <xf numFmtId="43" fontId="0" fillId="0" borderId="0" applyFont="0" applyFill="0" applyBorder="0" applyAlignment="0" applyProtection="0">
      <alignment vertical="center"/>
    </xf>
    <xf numFmtId="177" fontId="26" fillId="0" borderId="0" applyFont="0" applyFill="0" applyBorder="0" applyAlignment="0" applyProtection="0">
      <alignment vertical="center"/>
    </xf>
    <xf numFmtId="188" fontId="26" fillId="0" borderId="0" applyFont="0" applyFill="0" applyBorder="0" applyAlignment="0" applyProtection="0">
      <alignment vertical="center"/>
    </xf>
    <xf numFmtId="40" fontId="98" fillId="56" borderId="48">
      <alignment horizontal="centerContinuous" vertical="center"/>
    </xf>
    <xf numFmtId="40" fontId="98" fillId="56" borderId="48">
      <alignment horizontal="centerContinuous" vertical="center"/>
    </xf>
    <xf numFmtId="37" fontId="99" fillId="0" borderId="0">
      <alignment vertical="center"/>
    </xf>
    <xf numFmtId="0" fontId="80" fillId="0" borderId="40">
      <alignment horizontal="center" vertical="center"/>
    </xf>
    <xf numFmtId="9" fontId="26" fillId="0" borderId="0" applyFont="0" applyFill="0" applyBorder="0" applyAlignment="0" applyProtection="0">
      <alignment vertical="center"/>
    </xf>
    <xf numFmtId="37" fontId="99" fillId="0" borderId="0">
      <alignment vertical="center"/>
    </xf>
    <xf numFmtId="0" fontId="80" fillId="0" borderId="40">
      <alignment horizontal="center" vertical="center"/>
    </xf>
    <xf numFmtId="37" fontId="99" fillId="0" borderId="0">
      <alignment vertical="center"/>
    </xf>
    <xf numFmtId="0" fontId="80" fillId="0" borderId="40">
      <alignment horizontal="center" vertical="center"/>
    </xf>
    <xf numFmtId="37" fontId="99" fillId="0" borderId="0">
      <alignment vertical="center"/>
    </xf>
    <xf numFmtId="0" fontId="80" fillId="0" borderId="40">
      <alignment horizontal="center" vertical="center"/>
    </xf>
    <xf numFmtId="9" fontId="26" fillId="0" borderId="0" applyFont="0" applyFill="0" applyBorder="0" applyAlignment="0" applyProtection="0">
      <alignment vertical="center"/>
    </xf>
    <xf numFmtId="0" fontId="100" fillId="0" borderId="0">
      <alignment vertical="top"/>
      <protection locked="0"/>
    </xf>
    <xf numFmtId="189" fontId="74" fillId="0" borderId="0">
      <alignment vertical="center"/>
    </xf>
    <xf numFmtId="0" fontId="11" fillId="0" borderId="0">
      <alignment vertical="top"/>
      <protection locked="0"/>
    </xf>
    <xf numFmtId="0" fontId="26" fillId="0" borderId="0">
      <alignment vertical="center"/>
    </xf>
    <xf numFmtId="9" fontId="26" fillId="0" borderId="0" applyFont="0" applyFill="0" applyBorder="0" applyAlignment="0" applyProtection="0">
      <alignment vertical="center"/>
    </xf>
    <xf numFmtId="0" fontId="0" fillId="40" borderId="43" applyNumberFormat="0" applyFont="0" applyAlignment="0" applyProtection="0">
      <alignment vertical="center"/>
    </xf>
    <xf numFmtId="0" fontId="11" fillId="0" borderId="0">
      <alignment vertical="top"/>
      <protection locked="0"/>
    </xf>
    <xf numFmtId="0" fontId="0" fillId="40" borderId="43" applyNumberFormat="0" applyFont="0" applyAlignment="0" applyProtection="0">
      <alignment vertical="center"/>
    </xf>
    <xf numFmtId="0" fontId="11" fillId="0" borderId="0">
      <alignment vertical="top"/>
      <protection locked="0"/>
    </xf>
    <xf numFmtId="0" fontId="11" fillId="0" borderId="0">
      <alignment vertical="top"/>
      <protection locked="0"/>
    </xf>
    <xf numFmtId="0" fontId="11" fillId="0" borderId="0">
      <alignment vertical="top"/>
      <protection locked="0"/>
    </xf>
    <xf numFmtId="0" fontId="11" fillId="0" borderId="0">
      <alignment vertical="top"/>
      <protection locked="0"/>
    </xf>
    <xf numFmtId="0" fontId="11" fillId="0" borderId="0">
      <alignment vertical="top"/>
      <protection locked="0"/>
    </xf>
    <xf numFmtId="0" fontId="11" fillId="0" borderId="0">
      <alignment vertical="top"/>
      <protection locked="0"/>
    </xf>
    <xf numFmtId="0" fontId="11" fillId="0" borderId="0">
      <alignment vertical="top"/>
      <protection locked="0"/>
    </xf>
    <xf numFmtId="0" fontId="11" fillId="0" borderId="0">
      <alignment vertical="top"/>
      <protection locked="0"/>
    </xf>
    <xf numFmtId="0" fontId="11" fillId="0" borderId="0">
      <alignment vertical="top"/>
      <protection locked="0"/>
    </xf>
    <xf numFmtId="0" fontId="11" fillId="0" borderId="0">
      <alignment vertical="top"/>
      <protection locked="0"/>
    </xf>
    <xf numFmtId="0" fontId="73" fillId="43" borderId="0" applyNumberFormat="0" applyBorder="0" applyAlignment="0" applyProtection="0">
      <alignment vertical="center"/>
    </xf>
    <xf numFmtId="9" fontId="26" fillId="0" borderId="0" applyFont="0" applyFill="0" applyBorder="0" applyAlignment="0" applyProtection="0">
      <alignment vertical="center"/>
    </xf>
    <xf numFmtId="0" fontId="11" fillId="0" borderId="0">
      <alignment vertical="top"/>
      <protection locked="0"/>
    </xf>
    <xf numFmtId="0" fontId="11" fillId="0" borderId="0">
      <alignment vertical="top"/>
      <protection locked="0"/>
    </xf>
    <xf numFmtId="9" fontId="26" fillId="0" borderId="0" applyFont="0" applyFill="0" applyBorder="0" applyAlignment="0" applyProtection="0">
      <alignment vertical="center"/>
    </xf>
    <xf numFmtId="0" fontId="11" fillId="0" borderId="0">
      <alignment vertical="top"/>
      <protection locked="0"/>
    </xf>
    <xf numFmtId="0" fontId="11" fillId="0" borderId="0">
      <alignment vertical="top"/>
      <protection locked="0"/>
    </xf>
    <xf numFmtId="0" fontId="11" fillId="0" borderId="0">
      <alignment vertical="top"/>
      <protection locked="0"/>
    </xf>
    <xf numFmtId="0" fontId="74" fillId="0" borderId="20" applyNumberFormat="0" applyFill="0" applyProtection="0">
      <alignment horizontal="right" vertical="center"/>
    </xf>
    <xf numFmtId="9" fontId="26" fillId="0" borderId="0" applyFont="0" applyFill="0" applyBorder="0" applyAlignment="0" applyProtection="0">
      <alignment vertical="center"/>
    </xf>
    <xf numFmtId="0" fontId="11" fillId="0" borderId="0">
      <alignment vertical="top"/>
      <protection locked="0"/>
    </xf>
    <xf numFmtId="0" fontId="11" fillId="0" borderId="0">
      <alignment vertical="top"/>
      <protection locked="0"/>
    </xf>
    <xf numFmtId="0" fontId="74" fillId="0" borderId="20" applyNumberFormat="0" applyFill="0" applyProtection="0">
      <alignment horizontal="right" vertical="center"/>
    </xf>
    <xf numFmtId="0" fontId="11" fillId="0" borderId="0">
      <alignment vertical="top"/>
      <protection locked="0"/>
    </xf>
    <xf numFmtId="0" fontId="11" fillId="0" borderId="0">
      <alignment vertical="top"/>
      <protection locked="0"/>
    </xf>
    <xf numFmtId="4" fontId="26" fillId="0" borderId="0" applyFont="0" applyFill="0" applyBorder="0" applyAlignment="0" applyProtection="0">
      <alignment vertical="center"/>
    </xf>
    <xf numFmtId="0" fontId="11" fillId="0" borderId="0">
      <alignment vertical="top"/>
      <protection locked="0"/>
    </xf>
    <xf numFmtId="0" fontId="11" fillId="0" borderId="0">
      <alignment vertical="top"/>
      <protection locked="0"/>
    </xf>
    <xf numFmtId="0" fontId="26" fillId="0" borderId="0">
      <alignment vertical="center"/>
    </xf>
    <xf numFmtId="0" fontId="11" fillId="0" borderId="0">
      <alignment vertical="top"/>
      <protection locked="0"/>
    </xf>
    <xf numFmtId="0" fontId="11" fillId="0" borderId="0">
      <alignment vertical="top"/>
      <protection locked="0"/>
    </xf>
    <xf numFmtId="0" fontId="26" fillId="0" borderId="0">
      <alignment vertical="center"/>
    </xf>
    <xf numFmtId="0" fontId="11" fillId="0" borderId="0">
      <alignment vertical="top"/>
      <protection locked="0"/>
    </xf>
    <xf numFmtId="0" fontId="11" fillId="0" borderId="0">
      <alignment vertical="top"/>
      <protection locked="0"/>
    </xf>
    <xf numFmtId="0" fontId="26" fillId="0" borderId="0">
      <alignment vertical="center"/>
    </xf>
    <xf numFmtId="0" fontId="73" fillId="37" borderId="0" applyNumberFormat="0" applyBorder="0" applyAlignment="0" applyProtection="0">
      <alignment vertical="center"/>
    </xf>
    <xf numFmtId="4" fontId="26" fillId="0" borderId="0" applyFont="0" applyFill="0" applyBorder="0" applyAlignment="0" applyProtection="0">
      <alignment vertical="center"/>
    </xf>
    <xf numFmtId="0" fontId="11" fillId="0" borderId="0">
      <alignment vertical="top"/>
      <protection locked="0"/>
    </xf>
    <xf numFmtId="0" fontId="11" fillId="0" borderId="0">
      <alignment vertical="top"/>
      <protection locked="0"/>
    </xf>
    <xf numFmtId="0" fontId="0" fillId="0" borderId="0">
      <alignment vertical="center"/>
    </xf>
    <xf numFmtId="0" fontId="0" fillId="0" borderId="0">
      <alignment vertical="center"/>
    </xf>
    <xf numFmtId="0" fontId="101" fillId="42" borderId="50" applyNumberFormat="0" applyAlignment="0" applyProtection="0">
      <alignment vertical="center"/>
    </xf>
    <xf numFmtId="0" fontId="11" fillId="0" borderId="0">
      <alignment vertical="top"/>
      <protection locked="0"/>
    </xf>
    <xf numFmtId="0" fontId="26" fillId="0" borderId="0">
      <alignment vertical="center"/>
    </xf>
    <xf numFmtId="0" fontId="0" fillId="0" borderId="0">
      <alignment vertical="center"/>
    </xf>
    <xf numFmtId="0" fontId="0" fillId="40" borderId="43" applyNumberFormat="0" applyFont="0" applyAlignment="0" applyProtection="0">
      <alignment vertical="center"/>
    </xf>
    <xf numFmtId="0" fontId="11" fillId="0" borderId="0">
      <alignment vertical="top"/>
      <protection locked="0"/>
    </xf>
    <xf numFmtId="9" fontId="26" fillId="0" borderId="0" applyFont="0" applyFill="0" applyBorder="0" applyAlignment="0" applyProtection="0">
      <alignment vertical="center"/>
    </xf>
    <xf numFmtId="0" fontId="82" fillId="0" borderId="0">
      <alignment vertical="center"/>
    </xf>
    <xf numFmtId="3" fontId="26" fillId="0" borderId="0" applyFont="0" applyFill="0" applyBorder="0" applyAlignment="0" applyProtection="0">
      <alignment vertical="center"/>
    </xf>
    <xf numFmtId="14" fontId="72" fillId="0" borderId="0">
      <alignment horizontal="center" vertical="center" wrapText="1"/>
      <protection locked="0"/>
    </xf>
    <xf numFmtId="0" fontId="91" fillId="58" borderId="45">
      <alignment vertical="center"/>
      <protection locked="0"/>
    </xf>
    <xf numFmtId="0" fontId="26" fillId="0" borderId="0">
      <alignment vertical="center"/>
    </xf>
    <xf numFmtId="10"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190" fontId="26" fillId="0" borderId="0" applyFont="0" applyFill="0" applyProtection="0">
      <alignment vertical="center"/>
    </xf>
    <xf numFmtId="0" fontId="26" fillId="0" borderId="0" applyNumberFormat="0" applyFont="0" applyFill="0" applyBorder="0" applyAlignment="0" applyProtection="0">
      <alignment horizontal="left" vertical="center"/>
    </xf>
    <xf numFmtId="0" fontId="74" fillId="0" borderId="20" applyNumberFormat="0" applyFill="0" applyProtection="0">
      <alignment horizontal="right" vertical="center"/>
    </xf>
    <xf numFmtId="0" fontId="80" fillId="0" borderId="40">
      <alignment horizontal="center" vertical="center"/>
    </xf>
    <xf numFmtId="15" fontId="26" fillId="0" borderId="0" applyFont="0" applyFill="0" applyBorder="0" applyAlignment="0" applyProtection="0">
      <alignment vertical="center"/>
    </xf>
    <xf numFmtId="0" fontId="74" fillId="0" borderId="20" applyNumberFormat="0" applyFill="0" applyProtection="0">
      <alignment horizontal="right" vertical="center"/>
    </xf>
    <xf numFmtId="15" fontId="26" fillId="0" borderId="0" applyFont="0" applyFill="0" applyBorder="0" applyAlignment="0" applyProtection="0">
      <alignment vertical="center"/>
    </xf>
    <xf numFmtId="0" fontId="80" fillId="0" borderId="40">
      <alignment horizontal="center" vertical="center"/>
    </xf>
    <xf numFmtId="0" fontId="80" fillId="0" borderId="40">
      <alignment horizontal="center" vertical="center"/>
    </xf>
    <xf numFmtId="0" fontId="80" fillId="0" borderId="40">
      <alignment horizontal="center" vertical="center"/>
    </xf>
    <xf numFmtId="0" fontId="80" fillId="0" borderId="40">
      <alignment horizontal="center" vertical="center"/>
    </xf>
    <xf numFmtId="3" fontId="26" fillId="0" borderId="0" applyFont="0" applyFill="0" applyBorder="0" applyAlignment="0" applyProtection="0">
      <alignment vertical="center"/>
    </xf>
    <xf numFmtId="0" fontId="26" fillId="60" borderId="0" applyNumberFormat="0" applyFont="0" applyBorder="0" applyAlignment="0" applyProtection="0">
      <alignment vertical="center"/>
    </xf>
    <xf numFmtId="0" fontId="91" fillId="58" borderId="45">
      <alignment vertical="center"/>
      <protection locked="0"/>
    </xf>
    <xf numFmtId="0" fontId="102" fillId="0" borderId="0">
      <alignment vertical="center"/>
    </xf>
    <xf numFmtId="0" fontId="91" fillId="58" borderId="45">
      <alignment vertical="center"/>
      <protection locked="0"/>
    </xf>
    <xf numFmtId="0" fontId="91" fillId="58" borderId="45">
      <alignment vertical="center"/>
      <protection locked="0"/>
    </xf>
    <xf numFmtId="0" fontId="26" fillId="0" borderId="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43" fontId="0"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0" fontId="26" fillId="0" borderId="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0" fontId="26" fillId="0" borderId="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191" fontId="26" fillId="0" borderId="0" applyFont="0" applyFill="0" applyBorder="0" applyAlignment="0" applyProtection="0">
      <alignment vertical="center"/>
    </xf>
    <xf numFmtId="0" fontId="74" fillId="0" borderId="20" applyNumberFormat="0" applyFill="0" applyProtection="0">
      <alignment horizontal="right" vertical="center"/>
    </xf>
    <xf numFmtId="0" fontId="74" fillId="0" borderId="20" applyNumberFormat="0" applyFill="0" applyProtection="0">
      <alignment horizontal="right" vertical="center"/>
    </xf>
    <xf numFmtId="0" fontId="74" fillId="0" borderId="20" applyNumberFormat="0" applyFill="0" applyProtection="0">
      <alignment horizontal="right" vertical="center"/>
    </xf>
    <xf numFmtId="0" fontId="103" fillId="0" borderId="51" applyNumberFormat="0" applyFill="0" applyAlignment="0" applyProtection="0">
      <alignment vertical="center"/>
    </xf>
    <xf numFmtId="0" fontId="103" fillId="0" borderId="51" applyNumberFormat="0" applyFill="0" applyAlignment="0" applyProtection="0">
      <alignment vertical="center"/>
    </xf>
    <xf numFmtId="0" fontId="78" fillId="0" borderId="39" applyNumberFormat="0" applyFill="0" applyAlignment="0" applyProtection="0">
      <alignment vertical="center"/>
    </xf>
    <xf numFmtId="1" fontId="74" fillId="0" borderId="37" applyFill="0" applyProtection="0">
      <alignment horizontal="center" vertical="center"/>
    </xf>
    <xf numFmtId="0" fontId="78" fillId="0" borderId="39" applyNumberFormat="0" applyFill="0" applyAlignment="0" applyProtection="0">
      <alignment vertical="center"/>
    </xf>
    <xf numFmtId="0" fontId="78" fillId="0" borderId="39" applyNumberFormat="0" applyFill="0" applyAlignment="0" applyProtection="0">
      <alignment vertical="center"/>
    </xf>
    <xf numFmtId="0" fontId="78" fillId="0" borderId="39" applyNumberFormat="0" applyFill="0" applyAlignment="0" applyProtection="0">
      <alignment vertical="center"/>
    </xf>
    <xf numFmtId="0" fontId="78" fillId="0" borderId="39" applyNumberFormat="0" applyFill="0" applyAlignment="0" applyProtection="0">
      <alignment vertical="center"/>
    </xf>
    <xf numFmtId="0" fontId="78" fillId="0" borderId="39" applyNumberFormat="0" applyFill="0" applyAlignment="0" applyProtection="0">
      <alignment vertical="center"/>
    </xf>
    <xf numFmtId="0" fontId="78" fillId="0" borderId="39" applyNumberFormat="0" applyFill="0" applyAlignment="0" applyProtection="0">
      <alignment vertical="center"/>
    </xf>
    <xf numFmtId="0" fontId="78" fillId="0" borderId="39" applyNumberFormat="0" applyFill="0" applyAlignment="0" applyProtection="0">
      <alignment vertical="center"/>
    </xf>
    <xf numFmtId="0" fontId="78" fillId="0" borderId="39" applyNumberFormat="0" applyFill="0" applyAlignment="0" applyProtection="0">
      <alignment vertical="center"/>
    </xf>
    <xf numFmtId="0" fontId="78" fillId="0" borderId="39" applyNumberFormat="0" applyFill="0" applyAlignment="0" applyProtection="0">
      <alignment vertical="center"/>
    </xf>
    <xf numFmtId="0" fontId="78" fillId="0" borderId="39" applyNumberFormat="0" applyFill="0" applyAlignment="0" applyProtection="0">
      <alignment vertical="center"/>
    </xf>
    <xf numFmtId="0" fontId="78" fillId="0" borderId="39" applyNumberFormat="0" applyFill="0" applyAlignment="0" applyProtection="0">
      <alignment vertical="center"/>
    </xf>
    <xf numFmtId="0" fontId="78" fillId="0" borderId="39" applyNumberFormat="0" applyFill="0" applyAlignment="0" applyProtection="0">
      <alignment vertical="center"/>
    </xf>
    <xf numFmtId="0" fontId="78" fillId="0" borderId="39" applyNumberFormat="0" applyFill="0" applyAlignment="0" applyProtection="0">
      <alignment vertical="center"/>
    </xf>
    <xf numFmtId="0" fontId="78" fillId="0" borderId="39" applyNumberFormat="0" applyFill="0" applyAlignment="0" applyProtection="0">
      <alignment vertical="center"/>
    </xf>
    <xf numFmtId="0" fontId="78" fillId="0" borderId="39" applyNumberFormat="0" applyFill="0" applyAlignment="0" applyProtection="0">
      <alignment vertical="center"/>
    </xf>
    <xf numFmtId="0" fontId="78" fillId="0" borderId="39" applyNumberFormat="0" applyFill="0" applyAlignment="0" applyProtection="0">
      <alignment vertical="center"/>
    </xf>
    <xf numFmtId="0" fontId="89" fillId="0" borderId="0" applyNumberFormat="0" applyFill="0" applyBorder="0" applyAlignment="0" applyProtection="0">
      <alignment vertical="center"/>
    </xf>
    <xf numFmtId="0" fontId="104" fillId="0" borderId="52" applyNumberFormat="0" applyFill="0" applyAlignment="0" applyProtection="0">
      <alignment vertical="center"/>
    </xf>
    <xf numFmtId="0" fontId="104" fillId="0" borderId="52" applyNumberFormat="0" applyFill="0" applyAlignment="0" applyProtection="0">
      <alignment vertical="center"/>
    </xf>
    <xf numFmtId="0" fontId="84" fillId="0" borderId="41" applyNumberFormat="0" applyFill="0" applyAlignment="0" applyProtection="0">
      <alignment vertical="center"/>
    </xf>
    <xf numFmtId="0" fontId="84" fillId="0" borderId="41" applyNumberFormat="0" applyFill="0" applyAlignment="0" applyProtection="0">
      <alignment vertical="center"/>
    </xf>
    <xf numFmtId="0" fontId="84" fillId="0" borderId="41" applyNumberFormat="0" applyFill="0" applyAlignment="0" applyProtection="0">
      <alignment vertical="center"/>
    </xf>
    <xf numFmtId="0" fontId="84" fillId="0" borderId="41" applyNumberFormat="0" applyFill="0" applyAlignment="0" applyProtection="0">
      <alignment vertical="center"/>
    </xf>
    <xf numFmtId="0" fontId="84" fillId="0" borderId="41" applyNumberFormat="0" applyFill="0" applyAlignment="0" applyProtection="0">
      <alignment vertical="center"/>
    </xf>
    <xf numFmtId="0" fontId="84" fillId="0" borderId="41" applyNumberFormat="0" applyFill="0" applyAlignment="0" applyProtection="0">
      <alignment vertical="center"/>
    </xf>
    <xf numFmtId="0" fontId="84" fillId="0" borderId="41" applyNumberFormat="0" applyFill="0" applyAlignment="0" applyProtection="0">
      <alignment vertical="center"/>
    </xf>
    <xf numFmtId="0" fontId="84" fillId="0" borderId="41" applyNumberFormat="0" applyFill="0" applyAlignment="0" applyProtection="0">
      <alignment vertical="center"/>
    </xf>
    <xf numFmtId="0" fontId="84" fillId="0" borderId="41" applyNumberFormat="0" applyFill="0" applyAlignment="0" applyProtection="0">
      <alignment vertical="center"/>
    </xf>
    <xf numFmtId="0" fontId="84" fillId="0" borderId="41" applyNumberFormat="0" applyFill="0" applyAlignment="0" applyProtection="0">
      <alignment vertical="center"/>
    </xf>
    <xf numFmtId="0" fontId="84" fillId="0" borderId="41" applyNumberFormat="0" applyFill="0" applyAlignment="0" applyProtection="0">
      <alignment vertical="center"/>
    </xf>
    <xf numFmtId="0" fontId="84" fillId="0" borderId="41" applyNumberFormat="0" applyFill="0" applyAlignment="0" applyProtection="0">
      <alignment vertical="center"/>
    </xf>
    <xf numFmtId="0" fontId="84" fillId="0" borderId="41" applyNumberFormat="0" applyFill="0" applyAlignment="0" applyProtection="0">
      <alignment vertical="center"/>
    </xf>
    <xf numFmtId="0" fontId="84" fillId="0" borderId="41" applyNumberFormat="0" applyFill="0" applyAlignment="0" applyProtection="0">
      <alignment vertical="center"/>
    </xf>
    <xf numFmtId="0" fontId="84" fillId="0" borderId="41" applyNumberFormat="0" applyFill="0" applyAlignment="0" applyProtection="0">
      <alignment vertical="center"/>
    </xf>
    <xf numFmtId="0" fontId="84" fillId="0" borderId="41" applyNumberFormat="0" applyFill="0" applyAlignment="0" applyProtection="0">
      <alignment vertical="center"/>
    </xf>
    <xf numFmtId="0" fontId="84" fillId="0" borderId="41" applyNumberFormat="0" applyFill="0" applyAlignment="0" applyProtection="0">
      <alignment vertical="center"/>
    </xf>
    <xf numFmtId="0" fontId="105" fillId="0" borderId="53" applyNumberFormat="0" applyFill="0" applyAlignment="0" applyProtection="0">
      <alignment vertical="center"/>
    </xf>
    <xf numFmtId="0" fontId="105" fillId="0" borderId="53" applyNumberFormat="0" applyFill="0" applyAlignment="0" applyProtection="0">
      <alignment vertical="center"/>
    </xf>
    <xf numFmtId="0" fontId="73" fillId="37" borderId="0" applyNumberFormat="0" applyBorder="0" applyAlignment="0" applyProtection="0">
      <alignment vertical="center"/>
    </xf>
    <xf numFmtId="0" fontId="106" fillId="0" borderId="54" applyNumberFormat="0" applyFill="0" applyAlignment="0" applyProtection="0">
      <alignment vertical="center"/>
    </xf>
    <xf numFmtId="0" fontId="73" fillId="37" borderId="0" applyNumberFormat="0" applyBorder="0" applyAlignment="0" applyProtection="0">
      <alignment vertical="center"/>
    </xf>
    <xf numFmtId="0" fontId="106" fillId="0" borderId="54" applyNumberFormat="0" applyFill="0" applyAlignment="0" applyProtection="0">
      <alignment vertical="center"/>
    </xf>
    <xf numFmtId="0" fontId="73" fillId="37" borderId="0" applyNumberFormat="0" applyBorder="0" applyAlignment="0" applyProtection="0">
      <alignment vertical="center"/>
    </xf>
    <xf numFmtId="0" fontId="106" fillId="0" borderId="54" applyNumberFormat="0" applyFill="0" applyAlignment="0" applyProtection="0">
      <alignment vertical="center"/>
    </xf>
    <xf numFmtId="0" fontId="73" fillId="37" borderId="0" applyNumberFormat="0" applyBorder="0" applyAlignment="0" applyProtection="0">
      <alignment vertical="center"/>
    </xf>
    <xf numFmtId="0" fontId="106" fillId="0" borderId="54" applyNumberFormat="0" applyFill="0" applyAlignment="0" applyProtection="0">
      <alignment vertical="center"/>
    </xf>
    <xf numFmtId="0" fontId="106" fillId="0" borderId="54" applyNumberFormat="0" applyFill="0" applyAlignment="0" applyProtection="0">
      <alignment vertical="center"/>
    </xf>
    <xf numFmtId="0" fontId="107" fillId="0" borderId="0" applyNumberFormat="0" applyFill="0" applyBorder="0" applyAlignment="0" applyProtection="0">
      <alignment vertical="center"/>
    </xf>
    <xf numFmtId="0" fontId="106" fillId="0" borderId="54" applyNumberFormat="0" applyFill="0" applyAlignment="0" applyProtection="0">
      <alignment vertical="center"/>
    </xf>
    <xf numFmtId="0" fontId="106" fillId="0" borderId="54" applyNumberFormat="0" applyFill="0" applyAlignment="0" applyProtection="0">
      <alignment vertical="center"/>
    </xf>
    <xf numFmtId="0" fontId="106" fillId="0" borderId="54" applyNumberFormat="0" applyFill="0" applyAlignment="0" applyProtection="0">
      <alignment vertical="center"/>
    </xf>
    <xf numFmtId="0" fontId="106" fillId="0" borderId="54" applyNumberFormat="0" applyFill="0" applyAlignment="0" applyProtection="0">
      <alignment vertical="center"/>
    </xf>
    <xf numFmtId="0" fontId="106" fillId="0" borderId="54" applyNumberFormat="0" applyFill="0" applyAlignment="0" applyProtection="0">
      <alignment vertical="center"/>
    </xf>
    <xf numFmtId="0" fontId="106" fillId="0" borderId="54" applyNumberFormat="0" applyFill="0" applyAlignment="0" applyProtection="0">
      <alignment vertical="center"/>
    </xf>
    <xf numFmtId="0" fontId="106" fillId="0" borderId="54" applyNumberFormat="0" applyFill="0" applyAlignment="0" applyProtection="0">
      <alignment vertical="center"/>
    </xf>
    <xf numFmtId="0" fontId="106" fillId="0" borderId="54" applyNumberFormat="0" applyFill="0" applyAlignment="0" applyProtection="0">
      <alignment vertical="center"/>
    </xf>
    <xf numFmtId="0" fontId="106" fillId="0" borderId="54" applyNumberFormat="0" applyFill="0" applyAlignment="0" applyProtection="0">
      <alignment vertical="center"/>
    </xf>
    <xf numFmtId="0" fontId="106" fillId="0" borderId="54" applyNumberFormat="0" applyFill="0" applyAlignment="0" applyProtection="0">
      <alignment vertical="center"/>
    </xf>
    <xf numFmtId="0" fontId="106" fillId="0" borderId="54" applyNumberFormat="0" applyFill="0" applyAlignment="0" applyProtection="0">
      <alignment vertical="center"/>
    </xf>
    <xf numFmtId="0" fontId="106" fillId="0" borderId="54" applyNumberFormat="0" applyFill="0" applyAlignment="0" applyProtection="0">
      <alignment vertical="center"/>
    </xf>
    <xf numFmtId="0" fontId="106" fillId="0" borderId="54" applyNumberFormat="0" applyFill="0" applyAlignment="0" applyProtection="0">
      <alignment vertical="center"/>
    </xf>
    <xf numFmtId="1" fontId="74" fillId="0" borderId="37" applyFill="0" applyProtection="0">
      <alignment horizontal="center" vertical="center"/>
    </xf>
    <xf numFmtId="0" fontId="105" fillId="0" borderId="0" applyNumberFormat="0" applyFill="0" applyBorder="0" applyAlignment="0" applyProtection="0">
      <alignment vertical="center"/>
    </xf>
    <xf numFmtId="192" fontId="0" fillId="0" borderId="0" applyFont="0" applyFill="0" applyBorder="0" applyAlignment="0" applyProtection="0">
      <alignment vertical="center"/>
    </xf>
    <xf numFmtId="0" fontId="105" fillId="0" borderId="0" applyNumberFormat="0" applyFill="0" applyBorder="0" applyAlignment="0" applyProtection="0">
      <alignment vertical="center"/>
    </xf>
    <xf numFmtId="192" fontId="0" fillId="0" borderId="0" applyFont="0" applyFill="0" applyBorder="0" applyAlignment="0" applyProtection="0">
      <alignment vertical="center"/>
    </xf>
    <xf numFmtId="0" fontId="106" fillId="0" borderId="0" applyNumberFormat="0" applyFill="0" applyBorder="0" applyAlignment="0" applyProtection="0">
      <alignment vertical="center"/>
    </xf>
    <xf numFmtId="43" fontId="0" fillId="0" borderId="0" applyFont="0" applyFill="0" applyBorder="0" applyAlignment="0" applyProtection="0">
      <alignment vertical="center"/>
    </xf>
    <xf numFmtId="0" fontId="106" fillId="0" borderId="0" applyNumberFormat="0" applyFill="0" applyBorder="0" applyAlignment="0" applyProtection="0">
      <alignment vertical="center"/>
    </xf>
    <xf numFmtId="43" fontId="0" fillId="0" borderId="0" applyFont="0" applyFill="0" applyBorder="0" applyAlignment="0" applyProtection="0">
      <alignment vertical="center"/>
    </xf>
    <xf numFmtId="0" fontId="106" fillId="0" borderId="0" applyNumberFormat="0" applyFill="0" applyBorder="0" applyAlignment="0" applyProtection="0">
      <alignment vertical="center"/>
    </xf>
    <xf numFmtId="0" fontId="106" fillId="0" borderId="0" applyNumberFormat="0" applyFill="0" applyBorder="0" applyAlignment="0" applyProtection="0">
      <alignment vertical="center"/>
    </xf>
    <xf numFmtId="43" fontId="0" fillId="0" borderId="0" applyFont="0" applyFill="0" applyBorder="0" applyAlignment="0" applyProtection="0">
      <alignment vertical="center"/>
    </xf>
    <xf numFmtId="0" fontId="106" fillId="0" borderId="0" applyNumberFormat="0" applyFill="0" applyBorder="0" applyAlignment="0" applyProtection="0">
      <alignment vertical="center"/>
    </xf>
    <xf numFmtId="43" fontId="0" fillId="0" borderId="0" applyFont="0" applyFill="0" applyBorder="0" applyAlignment="0" applyProtection="0">
      <alignment vertical="center"/>
    </xf>
    <xf numFmtId="0" fontId="106" fillId="0" borderId="0" applyNumberFormat="0" applyFill="0" applyBorder="0" applyAlignment="0" applyProtection="0">
      <alignment vertical="center"/>
    </xf>
    <xf numFmtId="0" fontId="106" fillId="0" borderId="0" applyNumberFormat="0" applyFill="0" applyBorder="0" applyAlignment="0" applyProtection="0">
      <alignment vertical="center"/>
    </xf>
    <xf numFmtId="0" fontId="106" fillId="0" borderId="0" applyNumberFormat="0" applyFill="0" applyBorder="0" applyAlignment="0" applyProtection="0">
      <alignment vertical="center"/>
    </xf>
    <xf numFmtId="0" fontId="106" fillId="0" borderId="0" applyNumberFormat="0" applyFill="0" applyBorder="0" applyAlignment="0" applyProtection="0">
      <alignment vertical="center"/>
    </xf>
    <xf numFmtId="43" fontId="0" fillId="0" borderId="0" applyFont="0" applyFill="0" applyBorder="0" applyAlignment="0" applyProtection="0">
      <alignment vertical="center"/>
    </xf>
    <xf numFmtId="0" fontId="106" fillId="0" borderId="0" applyNumberFormat="0" applyFill="0" applyBorder="0" applyAlignment="0" applyProtection="0">
      <alignment vertical="center"/>
    </xf>
    <xf numFmtId="43" fontId="0" fillId="0" borderId="0" applyFont="0" applyFill="0" applyBorder="0" applyAlignment="0" applyProtection="0">
      <alignment vertical="center"/>
    </xf>
    <xf numFmtId="0" fontId="106" fillId="0" borderId="0" applyNumberFormat="0" applyFill="0" applyBorder="0" applyAlignment="0" applyProtection="0">
      <alignment vertical="center"/>
    </xf>
    <xf numFmtId="0" fontId="106" fillId="0" borderId="0" applyNumberFormat="0" applyFill="0" applyBorder="0" applyAlignment="0" applyProtection="0">
      <alignment vertical="center"/>
    </xf>
    <xf numFmtId="0" fontId="106" fillId="0" borderId="0" applyNumberFormat="0" applyFill="0" applyBorder="0" applyAlignment="0" applyProtection="0">
      <alignment vertical="center"/>
    </xf>
    <xf numFmtId="0" fontId="106" fillId="0" borderId="0" applyNumberFormat="0" applyFill="0" applyBorder="0" applyAlignment="0" applyProtection="0">
      <alignment vertical="center"/>
    </xf>
    <xf numFmtId="43" fontId="0" fillId="0" borderId="0" applyFont="0" applyFill="0" applyBorder="0" applyAlignment="0" applyProtection="0">
      <alignment vertical="center"/>
    </xf>
    <xf numFmtId="0" fontId="106" fillId="0" borderId="0" applyNumberFormat="0" applyFill="0" applyBorder="0" applyAlignment="0" applyProtection="0">
      <alignment vertical="center"/>
    </xf>
    <xf numFmtId="43" fontId="0" fillId="0" borderId="0" applyFont="0" applyFill="0" applyBorder="0" applyAlignment="0" applyProtection="0">
      <alignment vertical="center"/>
    </xf>
    <xf numFmtId="0" fontId="106" fillId="0" borderId="0" applyNumberFormat="0" applyFill="0" applyBorder="0" applyAlignment="0" applyProtection="0">
      <alignment vertical="center"/>
    </xf>
    <xf numFmtId="0" fontId="106" fillId="0" borderId="0" applyNumberFormat="0" applyFill="0" applyBorder="0" applyAlignment="0" applyProtection="0">
      <alignment vertical="center"/>
    </xf>
    <xf numFmtId="43" fontId="0" fillId="0" borderId="0" applyFont="0" applyFill="0" applyBorder="0" applyAlignment="0" applyProtection="0">
      <alignment vertical="center"/>
    </xf>
    <xf numFmtId="0" fontId="106" fillId="0" borderId="0" applyNumberFormat="0" applyFill="0" applyBorder="0" applyAlignment="0" applyProtection="0">
      <alignment vertical="center"/>
    </xf>
    <xf numFmtId="43" fontId="0" fillId="0" borderId="0" applyFont="0" applyFill="0" applyBorder="0" applyAlignment="0" applyProtection="0">
      <alignment vertical="center"/>
    </xf>
    <xf numFmtId="0" fontId="108" fillId="0" borderId="0" applyNumberFormat="0" applyFill="0" applyBorder="0" applyAlignment="0" applyProtection="0">
      <alignment vertical="center"/>
    </xf>
    <xf numFmtId="0" fontId="108" fillId="0" borderId="0" applyNumberFormat="0" applyFill="0" applyBorder="0" applyAlignment="0" applyProtection="0">
      <alignment vertical="center"/>
    </xf>
    <xf numFmtId="0" fontId="89" fillId="0" borderId="0" applyNumberFormat="0" applyFill="0" applyBorder="0" applyAlignment="0" applyProtection="0">
      <alignment vertical="center"/>
    </xf>
    <xf numFmtId="0" fontId="89" fillId="0" borderId="0" applyNumberFormat="0" applyFill="0" applyBorder="0" applyAlignment="0" applyProtection="0">
      <alignment vertical="center"/>
    </xf>
    <xf numFmtId="0" fontId="89" fillId="0" borderId="0" applyNumberFormat="0" applyFill="0" applyBorder="0" applyAlignment="0" applyProtection="0">
      <alignment vertical="center"/>
    </xf>
    <xf numFmtId="0" fontId="89" fillId="0" borderId="0" applyNumberFormat="0" applyFill="0" applyBorder="0" applyAlignment="0" applyProtection="0">
      <alignment vertical="center"/>
    </xf>
    <xf numFmtId="0" fontId="89" fillId="0" borderId="0" applyNumberFormat="0" applyFill="0" applyBorder="0" applyAlignment="0" applyProtection="0">
      <alignment vertical="center"/>
    </xf>
    <xf numFmtId="0" fontId="89" fillId="0" borderId="0" applyNumberFormat="0" applyFill="0" applyBorder="0" applyAlignment="0" applyProtection="0">
      <alignment vertical="center"/>
    </xf>
    <xf numFmtId="0" fontId="89" fillId="0" borderId="0" applyNumberFormat="0" applyFill="0" applyBorder="0" applyAlignment="0" applyProtection="0">
      <alignment vertical="center"/>
    </xf>
    <xf numFmtId="0" fontId="89" fillId="0" borderId="0" applyNumberFormat="0" applyFill="0" applyBorder="0" applyAlignment="0" applyProtection="0">
      <alignment vertical="center"/>
    </xf>
    <xf numFmtId="0" fontId="89" fillId="0" borderId="0" applyNumberFormat="0" applyFill="0" applyBorder="0" applyAlignment="0" applyProtection="0">
      <alignment vertical="center"/>
    </xf>
    <xf numFmtId="0" fontId="89" fillId="0" borderId="0" applyNumberFormat="0" applyFill="0" applyBorder="0" applyAlignment="0" applyProtection="0">
      <alignment vertical="center"/>
    </xf>
    <xf numFmtId="0" fontId="89" fillId="0" borderId="0" applyNumberFormat="0" applyFill="0" applyBorder="0" applyAlignment="0" applyProtection="0">
      <alignment vertical="center"/>
    </xf>
    <xf numFmtId="0" fontId="89" fillId="0" borderId="0" applyNumberFormat="0" applyFill="0" applyBorder="0" applyAlignment="0" applyProtection="0">
      <alignment vertical="center"/>
    </xf>
    <xf numFmtId="0" fontId="89" fillId="0" borderId="0" applyNumberFormat="0" applyFill="0" applyBorder="0" applyAlignment="0" applyProtection="0">
      <alignment vertical="center"/>
    </xf>
    <xf numFmtId="0" fontId="89" fillId="0" borderId="0" applyNumberFormat="0" applyFill="0" applyBorder="0" applyAlignment="0" applyProtection="0">
      <alignment vertical="center"/>
    </xf>
    <xf numFmtId="0" fontId="0" fillId="0" borderId="0">
      <alignment vertical="center"/>
    </xf>
    <xf numFmtId="0" fontId="89" fillId="0" borderId="0" applyNumberFormat="0" applyFill="0" applyBorder="0" applyAlignment="0" applyProtection="0">
      <alignment vertical="center"/>
    </xf>
    <xf numFmtId="0" fontId="0" fillId="0" borderId="0">
      <alignment vertical="center"/>
    </xf>
    <xf numFmtId="0" fontId="92" fillId="50" borderId="47" applyNumberFormat="0" applyAlignment="0" applyProtection="0">
      <alignment vertical="center"/>
    </xf>
    <xf numFmtId="0" fontId="89" fillId="0" borderId="0" applyNumberFormat="0" applyFill="0" applyBorder="0" applyAlignment="0" applyProtection="0">
      <alignment vertical="center"/>
    </xf>
    <xf numFmtId="0" fontId="109" fillId="0" borderId="20" applyNumberFormat="0" applyFill="0" applyProtection="0">
      <alignment horizontal="center" vertical="center"/>
    </xf>
    <xf numFmtId="0" fontId="109" fillId="0" borderId="20" applyNumberFormat="0" applyFill="0" applyProtection="0">
      <alignment horizontal="center" vertical="center"/>
    </xf>
    <xf numFmtId="0" fontId="109" fillId="0" borderId="20" applyNumberFormat="0" applyFill="0" applyProtection="0">
      <alignment horizontal="center" vertical="center"/>
    </xf>
    <xf numFmtId="0" fontId="109" fillId="0" borderId="20" applyNumberFormat="0" applyFill="0" applyProtection="0">
      <alignment horizontal="center" vertical="center"/>
    </xf>
    <xf numFmtId="0" fontId="109" fillId="0" borderId="20" applyNumberFormat="0" applyFill="0" applyProtection="0">
      <alignment horizontal="center" vertical="center"/>
    </xf>
    <xf numFmtId="0" fontId="79" fillId="45" borderId="0" applyNumberFormat="0" applyBorder="0" applyAlignment="0" applyProtection="0">
      <alignment vertical="center"/>
    </xf>
    <xf numFmtId="0" fontId="109" fillId="0" borderId="20" applyNumberFormat="0" applyFill="0" applyProtection="0">
      <alignment horizontal="center" vertical="center"/>
    </xf>
    <xf numFmtId="0" fontId="109" fillId="0" borderId="20" applyNumberFormat="0" applyFill="0" applyProtection="0">
      <alignment horizontal="center" vertical="center"/>
    </xf>
    <xf numFmtId="0" fontId="109" fillId="0" borderId="20" applyNumberFormat="0" applyFill="0" applyProtection="0">
      <alignment horizontal="center" vertical="center"/>
    </xf>
    <xf numFmtId="0" fontId="110" fillId="0" borderId="0" applyNumberFormat="0" applyFill="0" applyBorder="0" applyAlignment="0" applyProtection="0">
      <alignment vertical="center"/>
    </xf>
    <xf numFmtId="0" fontId="110" fillId="0" borderId="0" applyNumberFormat="0" applyFill="0" applyBorder="0" applyAlignment="0" applyProtection="0">
      <alignment vertical="center"/>
    </xf>
    <xf numFmtId="0" fontId="68" fillId="0" borderId="37" applyNumberFormat="0" applyFill="0" applyProtection="0">
      <alignment horizontal="center" vertical="center"/>
    </xf>
    <xf numFmtId="0" fontId="68" fillId="0" borderId="37" applyNumberFormat="0" applyFill="0" applyProtection="0">
      <alignment horizontal="center" vertical="center"/>
    </xf>
    <xf numFmtId="0" fontId="68" fillId="0" borderId="37" applyNumberFormat="0" applyFill="0" applyProtection="0">
      <alignment horizontal="center" vertical="center"/>
    </xf>
    <xf numFmtId="0" fontId="68" fillId="0" borderId="37" applyNumberFormat="0" applyFill="0" applyProtection="0">
      <alignment horizontal="center" vertical="center"/>
    </xf>
    <xf numFmtId="0" fontId="68" fillId="0" borderId="37" applyNumberFormat="0" applyFill="0" applyProtection="0">
      <alignment horizontal="center" vertical="center"/>
    </xf>
    <xf numFmtId="0" fontId="68" fillId="0" borderId="37" applyNumberFormat="0" applyFill="0" applyProtection="0">
      <alignment horizontal="center" vertical="center"/>
    </xf>
    <xf numFmtId="0" fontId="68" fillId="0" borderId="37" applyNumberFormat="0" applyFill="0" applyProtection="0">
      <alignment horizontal="center" vertical="center"/>
    </xf>
    <xf numFmtId="0" fontId="79" fillId="45" borderId="0" applyNumberFormat="0" applyBorder="0" applyAlignment="0" applyProtection="0">
      <alignment vertical="center"/>
    </xf>
    <xf numFmtId="0" fontId="111" fillId="0" borderId="0" applyNumberFormat="0" applyFill="0" applyBorder="0" applyAlignment="0" applyProtection="0">
      <alignment vertical="center"/>
    </xf>
    <xf numFmtId="0" fontId="79" fillId="45" borderId="0" applyNumberFormat="0" applyBorder="0" applyAlignment="0" applyProtection="0">
      <alignment vertical="center"/>
    </xf>
    <xf numFmtId="0" fontId="111" fillId="0" borderId="0" applyNumberFormat="0" applyFill="0" applyBorder="0" applyAlignment="0" applyProtection="0">
      <alignment vertical="center"/>
    </xf>
    <xf numFmtId="0" fontId="79" fillId="45" borderId="0" applyNumberFormat="0" applyBorder="0" applyAlignment="0" applyProtection="0">
      <alignment vertical="center"/>
    </xf>
    <xf numFmtId="0" fontId="79" fillId="45" borderId="0" applyNumberFormat="0" applyBorder="0" applyAlignment="0" applyProtection="0">
      <alignment vertical="center"/>
    </xf>
    <xf numFmtId="0" fontId="111" fillId="0" borderId="0" applyNumberFormat="0" applyFill="0" applyBorder="0" applyAlignment="0" applyProtection="0">
      <alignment vertical="center"/>
    </xf>
    <xf numFmtId="0" fontId="79" fillId="45" borderId="0" applyNumberFormat="0" applyBorder="0" applyAlignment="0" applyProtection="0">
      <alignment vertical="center"/>
    </xf>
    <xf numFmtId="0" fontId="79" fillId="45" borderId="0" applyNumberFormat="0" applyBorder="0" applyAlignment="0" applyProtection="0">
      <alignment vertical="center"/>
    </xf>
    <xf numFmtId="0" fontId="111" fillId="0" borderId="0" applyNumberFormat="0" applyFill="0" applyBorder="0" applyAlignment="0" applyProtection="0">
      <alignment vertical="center"/>
    </xf>
    <xf numFmtId="0" fontId="79" fillId="45" borderId="0" applyNumberFormat="0" applyBorder="0" applyAlignment="0" applyProtection="0">
      <alignment vertical="center"/>
    </xf>
    <xf numFmtId="0" fontId="79" fillId="45" borderId="0" applyNumberFormat="0" applyBorder="0" applyAlignment="0" applyProtection="0">
      <alignment vertical="center"/>
    </xf>
    <xf numFmtId="0" fontId="79" fillId="45" borderId="0" applyNumberFormat="0" applyBorder="0" applyAlignment="0" applyProtection="0">
      <alignment vertical="center"/>
    </xf>
    <xf numFmtId="0" fontId="79" fillId="45" borderId="0" applyNumberFormat="0" applyBorder="0" applyAlignment="0" applyProtection="0">
      <alignment vertical="center"/>
    </xf>
    <xf numFmtId="0" fontId="79" fillId="45" borderId="0" applyNumberFormat="0" applyBorder="0" applyAlignment="0" applyProtection="0">
      <alignment vertical="center"/>
    </xf>
    <xf numFmtId="0" fontId="111" fillId="0" borderId="0" applyNumberFormat="0" applyFill="0" applyBorder="0" applyAlignment="0" applyProtection="0">
      <alignment vertical="center"/>
    </xf>
    <xf numFmtId="0" fontId="79" fillId="45" borderId="0" applyNumberFormat="0" applyBorder="0" applyAlignment="0" applyProtection="0">
      <alignment vertical="center"/>
    </xf>
    <xf numFmtId="0" fontId="79" fillId="45" borderId="0" applyNumberFormat="0" applyBorder="0" applyAlignment="0" applyProtection="0">
      <alignment vertical="center"/>
    </xf>
    <xf numFmtId="0" fontId="79" fillId="45" borderId="0" applyNumberFormat="0" applyBorder="0" applyAlignment="0" applyProtection="0">
      <alignment vertical="center"/>
    </xf>
    <xf numFmtId="0" fontId="79" fillId="45" borderId="0" applyNumberFormat="0" applyBorder="0" applyAlignment="0" applyProtection="0">
      <alignment vertical="center"/>
    </xf>
    <xf numFmtId="0" fontId="79" fillId="45" borderId="0" applyNumberFormat="0" applyBorder="0" applyAlignment="0" applyProtection="0">
      <alignment vertical="center"/>
    </xf>
    <xf numFmtId="0" fontId="79" fillId="45" borderId="0" applyNumberFormat="0" applyBorder="0" applyAlignment="0" applyProtection="0">
      <alignment vertical="center"/>
    </xf>
    <xf numFmtId="0" fontId="79" fillId="45" borderId="0" applyNumberFormat="0" applyBorder="0" applyAlignment="0" applyProtection="0">
      <alignment vertical="center"/>
    </xf>
    <xf numFmtId="0" fontId="112" fillId="51" borderId="0" applyNumberFormat="0" applyBorder="0" applyAlignment="0" applyProtection="0">
      <alignment vertical="center"/>
    </xf>
    <xf numFmtId="0" fontId="79" fillId="45" borderId="0" applyNumberFormat="0" applyBorder="0" applyAlignment="0" applyProtection="0">
      <alignment vertical="center"/>
    </xf>
    <xf numFmtId="0" fontId="112" fillId="51" borderId="0" applyNumberFormat="0" applyBorder="0" applyAlignment="0" applyProtection="0">
      <alignment vertical="center"/>
    </xf>
    <xf numFmtId="0" fontId="112" fillId="51" borderId="0" applyNumberFormat="0" applyBorder="0" applyAlignment="0" applyProtection="0">
      <alignment vertical="center"/>
    </xf>
    <xf numFmtId="0" fontId="112" fillId="51" borderId="0" applyNumberFormat="0" applyBorder="0" applyAlignment="0" applyProtection="0">
      <alignment vertical="center"/>
    </xf>
    <xf numFmtId="0" fontId="79" fillId="51" borderId="0" applyNumberFormat="0" applyBorder="0" applyAlignment="0" applyProtection="0">
      <alignment vertical="center"/>
    </xf>
    <xf numFmtId="0" fontId="79" fillId="51" borderId="0" applyNumberFormat="0" applyBorder="0" applyAlignment="0" applyProtection="0">
      <alignment vertical="center"/>
    </xf>
    <xf numFmtId="0" fontId="79" fillId="51" borderId="0" applyNumberFormat="0" applyBorder="0" applyAlignment="0" applyProtection="0">
      <alignment vertical="center"/>
    </xf>
    <xf numFmtId="0" fontId="79" fillId="51" borderId="0" applyNumberFormat="0" applyBorder="0" applyAlignment="0" applyProtection="0">
      <alignment vertical="center"/>
    </xf>
    <xf numFmtId="0" fontId="79" fillId="51" borderId="0" applyNumberFormat="0" applyBorder="0" applyAlignment="0" applyProtection="0">
      <alignment vertical="center"/>
    </xf>
    <xf numFmtId="0" fontId="79" fillId="51" borderId="0" applyNumberFormat="0" applyBorder="0" applyAlignment="0" applyProtection="0">
      <alignment vertical="center"/>
    </xf>
    <xf numFmtId="0" fontId="79" fillId="51" borderId="0" applyNumberFormat="0" applyBorder="0" applyAlignment="0" applyProtection="0">
      <alignment vertical="center"/>
    </xf>
    <xf numFmtId="0" fontId="79" fillId="51" borderId="0" applyNumberFormat="0" applyBorder="0" applyAlignment="0" applyProtection="0">
      <alignment vertical="center"/>
    </xf>
    <xf numFmtId="0" fontId="79" fillId="51" borderId="0" applyNumberFormat="0" applyBorder="0" applyAlignment="0" applyProtection="0">
      <alignment vertical="center"/>
    </xf>
    <xf numFmtId="0" fontId="79" fillId="51" borderId="0" applyNumberFormat="0" applyBorder="0" applyAlignment="0" applyProtection="0">
      <alignment vertical="center"/>
    </xf>
    <xf numFmtId="0" fontId="79" fillId="51" borderId="0" applyNumberFormat="0" applyBorder="0" applyAlignment="0" applyProtection="0">
      <alignment vertical="center"/>
    </xf>
    <xf numFmtId="0" fontId="79" fillId="51" borderId="0" applyNumberFormat="0" applyBorder="0" applyAlignment="0" applyProtection="0">
      <alignment vertical="center"/>
    </xf>
    <xf numFmtId="0" fontId="79" fillId="51" borderId="0" applyNumberFormat="0" applyBorder="0" applyAlignment="0" applyProtection="0">
      <alignment vertical="center"/>
    </xf>
    <xf numFmtId="0" fontId="79" fillId="51" borderId="0" applyNumberFormat="0" applyBorder="0" applyAlignment="0" applyProtection="0">
      <alignment vertical="center"/>
    </xf>
    <xf numFmtId="0" fontId="112" fillId="45" borderId="0" applyNumberFormat="0" applyBorder="0" applyAlignment="0" applyProtection="0">
      <alignment vertical="center"/>
    </xf>
    <xf numFmtId="0" fontId="112" fillId="45" borderId="0" applyNumberFormat="0" applyBorder="0" applyAlignment="0" applyProtection="0">
      <alignment vertical="center"/>
    </xf>
    <xf numFmtId="0" fontId="112" fillId="45" borderId="0" applyNumberFormat="0" applyBorder="0" applyAlignment="0" applyProtection="0">
      <alignment vertical="center"/>
    </xf>
    <xf numFmtId="0" fontId="112" fillId="45" borderId="0" applyNumberFormat="0" applyBorder="0" applyAlignment="0" applyProtection="0">
      <alignment vertical="center"/>
    </xf>
    <xf numFmtId="0" fontId="112" fillId="45" borderId="0" applyNumberFormat="0" applyBorder="0" applyAlignment="0" applyProtection="0">
      <alignment vertical="center"/>
    </xf>
    <xf numFmtId="0" fontId="0" fillId="0" borderId="0">
      <alignment vertical="center"/>
    </xf>
    <xf numFmtId="0" fontId="112" fillId="45" borderId="0" applyNumberFormat="0" applyBorder="0" applyAlignment="0" applyProtection="0">
      <alignment vertical="center"/>
    </xf>
    <xf numFmtId="0" fontId="112" fillId="45" borderId="0" applyNumberFormat="0" applyBorder="0" applyAlignment="0" applyProtection="0">
      <alignment vertical="center"/>
    </xf>
    <xf numFmtId="0" fontId="86" fillId="52" borderId="0" applyNumberFormat="0" applyBorder="0" applyAlignment="0" applyProtection="0">
      <alignment vertical="center"/>
    </xf>
    <xf numFmtId="0" fontId="112" fillId="45" borderId="0" applyNumberFormat="0" applyBorder="0" applyAlignment="0" applyProtection="0">
      <alignment vertical="center"/>
    </xf>
    <xf numFmtId="0" fontId="76" fillId="45" borderId="0" applyNumberFormat="0" applyBorder="0" applyAlignment="0" applyProtection="0">
      <alignment vertical="center"/>
    </xf>
    <xf numFmtId="0" fontId="79" fillId="51" borderId="0" applyNumberFormat="0" applyBorder="0" applyAlignment="0" applyProtection="0">
      <alignment vertical="center"/>
    </xf>
    <xf numFmtId="0" fontId="79" fillId="51" borderId="0" applyNumberFormat="0" applyBorder="0" applyAlignment="0" applyProtection="0">
      <alignment vertical="center"/>
    </xf>
    <xf numFmtId="0" fontId="90" fillId="0" borderId="0">
      <alignment vertical="center"/>
    </xf>
    <xf numFmtId="0" fontId="79" fillId="51" borderId="0" applyNumberFormat="0" applyBorder="0" applyAlignment="0" applyProtection="0">
      <alignment vertical="center"/>
    </xf>
    <xf numFmtId="0" fontId="79" fillId="51" borderId="0" applyNumberFormat="0" applyBorder="0" applyAlignment="0" applyProtection="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71" fillId="0" borderId="38" applyNumberFormat="0" applyFill="0" applyAlignment="0" applyProtection="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113" fillId="0" borderId="55" applyNumberFormat="0" applyFill="0" applyAlignment="0" applyProtection="0">
      <alignment vertical="center"/>
    </xf>
    <xf numFmtId="0" fontId="26" fillId="0" borderId="0">
      <alignment vertical="center"/>
    </xf>
    <xf numFmtId="0" fontId="73" fillId="37" borderId="0" applyNumberFormat="0" applyBorder="0" applyAlignment="0" applyProtection="0">
      <alignment vertical="center"/>
    </xf>
    <xf numFmtId="0" fontId="26" fillId="0" borderId="0">
      <alignment vertical="center"/>
    </xf>
    <xf numFmtId="0" fontId="26" fillId="0" borderId="0">
      <alignment vertical="center"/>
    </xf>
    <xf numFmtId="0" fontId="0" fillId="0" borderId="0">
      <alignment vertical="center"/>
    </xf>
    <xf numFmtId="0" fontId="26" fillId="0" borderId="0">
      <alignment vertical="center"/>
    </xf>
    <xf numFmtId="0" fontId="0" fillId="40" borderId="43" applyNumberFormat="0" applyFont="0" applyAlignment="0" applyProtection="0">
      <alignment vertical="center"/>
    </xf>
    <xf numFmtId="0" fontId="26" fillId="0" borderId="0">
      <alignment vertical="center"/>
    </xf>
    <xf numFmtId="0" fontId="26" fillId="0" borderId="0">
      <alignment vertical="center"/>
    </xf>
    <xf numFmtId="0" fontId="26" fillId="0" borderId="0">
      <alignment vertical="center"/>
    </xf>
    <xf numFmtId="0" fontId="0" fillId="0" borderId="0">
      <alignment vertical="center"/>
    </xf>
    <xf numFmtId="0" fontId="0" fillId="40" borderId="43" applyNumberFormat="0" applyFont="0" applyAlignment="0" applyProtection="0">
      <alignment vertical="center"/>
    </xf>
    <xf numFmtId="0" fontId="26" fillId="0" borderId="0">
      <alignment vertical="center"/>
    </xf>
    <xf numFmtId="0" fontId="26" fillId="0" borderId="0"/>
    <xf numFmtId="0" fontId="26" fillId="0" borderId="0">
      <alignment vertical="center"/>
    </xf>
    <xf numFmtId="0" fontId="26" fillId="0" borderId="0"/>
    <xf numFmtId="0" fontId="26" fillId="0" borderId="0">
      <alignment vertical="center"/>
    </xf>
    <xf numFmtId="0" fontId="26" fillId="0" borderId="0">
      <alignment vertical="center"/>
    </xf>
    <xf numFmtId="0" fontId="0" fillId="0" borderId="0">
      <alignment vertical="center"/>
    </xf>
    <xf numFmtId="0" fontId="0" fillId="40" borderId="43" applyNumberFormat="0" applyFont="0" applyAlignment="0" applyProtection="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69" fillId="63" borderId="0" applyNumberFormat="0" applyBorder="0" applyAlignment="0" applyProtection="0">
      <alignment vertical="center"/>
    </xf>
    <xf numFmtId="0" fontId="26" fillId="0" borderId="0">
      <alignment vertical="center"/>
    </xf>
    <xf numFmtId="0" fontId="69" fillId="63" borderId="0" applyNumberFormat="0" applyBorder="0" applyAlignment="0" applyProtection="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0" fillId="0" borderId="0">
      <alignment vertical="center"/>
    </xf>
    <xf numFmtId="0" fontId="26" fillId="0" borderId="0">
      <alignment vertical="center"/>
    </xf>
    <xf numFmtId="0" fontId="26" fillId="0" borderId="0">
      <alignment vertical="center"/>
    </xf>
    <xf numFmtId="0" fontId="11"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69" fillId="53" borderId="0" applyNumberFormat="0" applyBorder="0" applyAlignment="0" applyProtection="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7" fillId="0" borderId="0">
      <alignment vertical="center"/>
    </xf>
    <xf numFmtId="0" fontId="7" fillId="0" borderId="0">
      <alignment vertical="center"/>
    </xf>
    <xf numFmtId="0" fontId="26" fillId="0" borderId="0">
      <alignment vertical="center"/>
    </xf>
    <xf numFmtId="0" fontId="26" fillId="0" borderId="0">
      <alignment vertical="center"/>
    </xf>
    <xf numFmtId="0" fontId="7"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7" fillId="0" borderId="0">
      <alignment vertical="center"/>
    </xf>
    <xf numFmtId="0" fontId="7"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7"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87" fillId="39" borderId="42" applyNumberFormat="0" applyAlignment="0" applyProtection="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101" fillId="42" borderId="50" applyNumberFormat="0" applyAlignment="0" applyProtection="0">
      <alignment vertical="center"/>
    </xf>
    <xf numFmtId="0" fontId="26" fillId="0" borderId="0">
      <alignment vertical="center"/>
    </xf>
    <xf numFmtId="0" fontId="26" fillId="0" borderId="0">
      <alignment vertical="center"/>
    </xf>
    <xf numFmtId="0" fontId="101" fillId="42" borderId="50" applyNumberFormat="0" applyAlignment="0" applyProtection="0">
      <alignment vertical="center"/>
    </xf>
    <xf numFmtId="0" fontId="87" fillId="39" borderId="42" applyNumberFormat="0" applyAlignment="0" applyProtection="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0" fillId="0" borderId="0">
      <alignment vertical="center"/>
    </xf>
    <xf numFmtId="0" fontId="0"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0" fillId="0" borderId="0">
      <alignment vertical="center"/>
    </xf>
    <xf numFmtId="0" fontId="92" fillId="50" borderId="47" applyNumberFormat="0" applyAlignment="0" applyProtection="0">
      <alignment vertical="center"/>
    </xf>
    <xf numFmtId="0" fontId="26" fillId="0" borderId="0">
      <alignment vertical="center"/>
    </xf>
    <xf numFmtId="0" fontId="92" fillId="50" borderId="47" applyNumberFormat="0" applyAlignment="0" applyProtection="0">
      <alignment vertical="center"/>
    </xf>
    <xf numFmtId="0" fontId="26" fillId="0" borderId="0">
      <alignment vertical="center"/>
    </xf>
    <xf numFmtId="0" fontId="92" fillId="50" borderId="47" applyNumberFormat="0" applyAlignment="0" applyProtection="0">
      <alignment vertical="center"/>
    </xf>
    <xf numFmtId="0" fontId="26" fillId="0" borderId="0">
      <alignment vertical="center"/>
    </xf>
    <xf numFmtId="0" fontId="92" fillId="50" borderId="47" applyNumberFormat="0" applyAlignment="0" applyProtection="0">
      <alignment vertical="center"/>
    </xf>
    <xf numFmtId="0" fontId="26" fillId="0" borderId="0">
      <alignment vertical="center"/>
    </xf>
    <xf numFmtId="0" fontId="92" fillId="50" borderId="47" applyNumberFormat="0" applyAlignment="0" applyProtection="0">
      <alignment vertical="center"/>
    </xf>
    <xf numFmtId="0" fontId="26" fillId="0" borderId="0">
      <alignment vertical="center"/>
    </xf>
    <xf numFmtId="0" fontId="26" fillId="0" borderId="0">
      <alignment vertical="center"/>
    </xf>
    <xf numFmtId="0" fontId="81" fillId="37" borderId="0" applyNumberFormat="0" applyBorder="0" applyAlignment="0" applyProtection="0">
      <alignment vertical="center"/>
    </xf>
    <xf numFmtId="0" fontId="92" fillId="50" borderId="47"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6" fillId="0" borderId="0">
      <alignment vertical="center"/>
    </xf>
    <xf numFmtId="0" fontId="87" fillId="39" borderId="42" applyNumberFormat="0" applyAlignment="0" applyProtection="0">
      <alignment vertical="center"/>
    </xf>
    <xf numFmtId="0" fontId="26" fillId="0" borderId="0">
      <alignment vertical="center"/>
    </xf>
    <xf numFmtId="0" fontId="87" fillId="39" borderId="42" applyNumberFormat="0" applyAlignment="0" applyProtection="0">
      <alignment vertical="center"/>
    </xf>
    <xf numFmtId="0" fontId="0" fillId="0" borderId="0">
      <alignment vertical="center"/>
    </xf>
    <xf numFmtId="0" fontId="0"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74" fillId="0" borderId="0">
      <alignment vertical="center"/>
    </xf>
    <xf numFmtId="0" fontId="26" fillId="0" borderId="0">
      <alignment vertical="center"/>
    </xf>
    <xf numFmtId="0" fontId="26" fillId="0" borderId="0">
      <alignment vertical="center"/>
    </xf>
    <xf numFmtId="0" fontId="26" fillId="0" borderId="0">
      <alignment vertical="center"/>
    </xf>
    <xf numFmtId="0" fontId="87" fillId="39" borderId="42" applyNumberFormat="0" applyAlignment="0" applyProtection="0">
      <alignment vertical="center"/>
    </xf>
    <xf numFmtId="0" fontId="26" fillId="0" borderId="0">
      <alignment vertical="center"/>
    </xf>
    <xf numFmtId="0" fontId="26" fillId="0" borderId="0">
      <alignment vertical="center"/>
    </xf>
    <xf numFmtId="0" fontId="0"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0"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0" fillId="0" borderId="0">
      <alignment vertical="center"/>
    </xf>
    <xf numFmtId="0" fontId="0" fillId="0" borderId="0">
      <alignment vertical="center"/>
    </xf>
    <xf numFmtId="0" fontId="0"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0" fillId="0" borderId="0">
      <alignment vertical="center"/>
    </xf>
    <xf numFmtId="0" fontId="0" fillId="0" borderId="0">
      <alignment vertical="center"/>
    </xf>
    <xf numFmtId="0" fontId="113" fillId="0" borderId="55" applyNumberFormat="0" applyFill="0" applyAlignment="0" applyProtection="0">
      <alignment vertical="center"/>
    </xf>
    <xf numFmtId="0" fontId="0" fillId="0" borderId="0">
      <alignment vertical="center"/>
    </xf>
    <xf numFmtId="0" fontId="0" fillId="0" borderId="0">
      <alignment vertical="center"/>
    </xf>
    <xf numFmtId="0" fontId="113" fillId="0" borderId="55" applyNumberFormat="0" applyFill="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113" fillId="0" borderId="55" applyNumberFormat="0" applyFill="0" applyAlignment="0" applyProtection="0">
      <alignment vertical="center"/>
    </xf>
    <xf numFmtId="0" fontId="0" fillId="0" borderId="0">
      <alignment vertical="center"/>
    </xf>
    <xf numFmtId="0" fontId="0" fillId="0" borderId="0">
      <alignment vertical="center"/>
    </xf>
    <xf numFmtId="0" fontId="113" fillId="0" borderId="55" applyNumberFormat="0" applyFill="0" applyAlignment="0" applyProtection="0">
      <alignment vertical="center"/>
    </xf>
    <xf numFmtId="0" fontId="0" fillId="0" borderId="0">
      <alignment vertical="center"/>
    </xf>
    <xf numFmtId="0" fontId="0" fillId="0" borderId="0">
      <alignment vertical="center"/>
    </xf>
    <xf numFmtId="0" fontId="113" fillId="0" borderId="55" applyNumberFormat="0" applyFill="0" applyAlignment="0" applyProtection="0">
      <alignment vertical="center"/>
    </xf>
    <xf numFmtId="0" fontId="0" fillId="0" borderId="0">
      <alignment vertical="center"/>
    </xf>
    <xf numFmtId="0" fontId="0" fillId="0" borderId="0">
      <alignment vertical="center"/>
    </xf>
    <xf numFmtId="0" fontId="113" fillId="0" borderId="55" applyNumberFormat="0" applyFill="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7" fillId="0" borderId="0" applyAlignment="0"/>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0" fillId="0" borderId="0">
      <alignment vertical="center"/>
    </xf>
    <xf numFmtId="0" fontId="0" fillId="0" borderId="0">
      <alignment vertical="center"/>
    </xf>
    <xf numFmtId="0" fontId="26" fillId="0" borderId="0">
      <alignment vertical="center"/>
    </xf>
    <xf numFmtId="0" fontId="0" fillId="0" borderId="0">
      <alignment vertical="center"/>
    </xf>
    <xf numFmtId="0" fontId="0"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26" fillId="0" borderId="0">
      <alignment vertical="center"/>
    </xf>
    <xf numFmtId="0" fontId="0" fillId="0" borderId="0">
      <alignment vertical="center"/>
    </xf>
    <xf numFmtId="0" fontId="0" fillId="0" borderId="0">
      <alignment vertical="center"/>
    </xf>
    <xf numFmtId="0" fontId="26" fillId="0" borderId="0">
      <alignment vertical="center"/>
    </xf>
    <xf numFmtId="0" fontId="26" fillId="0" borderId="0">
      <alignment vertical="center"/>
    </xf>
    <xf numFmtId="0" fontId="0" fillId="0" borderId="0">
      <alignment vertical="center"/>
    </xf>
    <xf numFmtId="0" fontId="85" fillId="0" borderId="1">
      <alignment horizontal="left" vertical="center"/>
    </xf>
    <xf numFmtId="0" fontId="85" fillId="0" borderId="1">
      <alignment horizontal="left" vertical="center"/>
    </xf>
    <xf numFmtId="0" fontId="0" fillId="40" borderId="43" applyNumberFormat="0" applyFont="0" applyAlignment="0" applyProtection="0">
      <alignment vertical="center"/>
    </xf>
    <xf numFmtId="0" fontId="85" fillId="0" borderId="1">
      <alignment horizontal="left" vertical="center"/>
    </xf>
    <xf numFmtId="0" fontId="85" fillId="0" borderId="1">
      <alignment horizontal="left" vertical="center"/>
    </xf>
    <xf numFmtId="0" fontId="0" fillId="40" borderId="43" applyNumberFormat="0" applyFont="0" applyAlignment="0" applyProtection="0">
      <alignment vertical="center"/>
    </xf>
    <xf numFmtId="0" fontId="85" fillId="0" borderId="1">
      <alignment horizontal="left" vertical="center"/>
    </xf>
    <xf numFmtId="0" fontId="85" fillId="0" borderId="1">
      <alignment horizontal="left" vertical="center"/>
    </xf>
    <xf numFmtId="0" fontId="85" fillId="0" borderId="1">
      <alignment horizontal="left" vertical="center"/>
    </xf>
    <xf numFmtId="0" fontId="0" fillId="0" borderId="0">
      <alignment vertical="center"/>
    </xf>
    <xf numFmtId="0" fontId="0" fillId="0" borderId="0">
      <alignment vertical="center"/>
    </xf>
    <xf numFmtId="0" fontId="0" fillId="0" borderId="0">
      <alignment vertical="center"/>
    </xf>
    <xf numFmtId="0" fontId="26" fillId="0" borderId="0">
      <alignment vertical="center"/>
    </xf>
    <xf numFmtId="0" fontId="26" fillId="0" borderId="0">
      <alignment vertical="center"/>
    </xf>
    <xf numFmtId="0" fontId="26" fillId="0" borderId="0">
      <alignment vertical="center"/>
    </xf>
    <xf numFmtId="0" fontId="114" fillId="39" borderId="47" applyNumberFormat="0" applyAlignment="0" applyProtection="0">
      <alignment vertical="center"/>
    </xf>
    <xf numFmtId="0" fontId="26" fillId="0" borderId="0">
      <alignment vertical="center"/>
    </xf>
    <xf numFmtId="1" fontId="74" fillId="0" borderId="37" applyFill="0" applyProtection="0">
      <alignment horizontal="center" vertical="center"/>
    </xf>
    <xf numFmtId="0" fontId="7" fillId="0" borderId="0">
      <alignment vertical="center"/>
    </xf>
    <xf numFmtId="0" fontId="83" fillId="0" borderId="0" applyNumberFormat="0" applyFill="0" applyBorder="0" applyAlignment="0" applyProtection="0">
      <alignment vertical="top"/>
      <protection locked="0"/>
    </xf>
    <xf numFmtId="0" fontId="83" fillId="0" borderId="0" applyNumberFormat="0" applyFill="0" applyBorder="0" applyAlignment="0" applyProtection="0">
      <alignment vertical="top"/>
      <protection locked="0"/>
    </xf>
    <xf numFmtId="0" fontId="115" fillId="0" borderId="0" applyNumberFormat="0" applyFill="0" applyBorder="0" applyAlignment="0" applyProtection="0">
      <alignment vertical="top"/>
      <protection locked="0"/>
    </xf>
    <xf numFmtId="0" fontId="116" fillId="0" borderId="0" applyNumberFormat="0" applyFill="0" applyBorder="0" applyAlignment="0" applyProtection="0">
      <alignment vertical="top"/>
      <protection locked="0"/>
    </xf>
    <xf numFmtId="0" fontId="116" fillId="0" borderId="0" applyNumberFormat="0" applyFill="0" applyBorder="0" applyAlignment="0" applyProtection="0">
      <alignment vertical="top"/>
      <protection locked="0"/>
    </xf>
    <xf numFmtId="0" fontId="116" fillId="0" borderId="0" applyNumberFormat="0" applyFill="0" applyBorder="0" applyAlignment="0" applyProtection="0">
      <alignment vertical="top"/>
      <protection locked="0"/>
    </xf>
    <xf numFmtId="0" fontId="116" fillId="0" borderId="0" applyNumberFormat="0" applyFill="0" applyBorder="0" applyAlignment="0" applyProtection="0">
      <alignment vertical="top"/>
      <protection locked="0"/>
    </xf>
    <xf numFmtId="0" fontId="116" fillId="0" borderId="0" applyNumberFormat="0" applyFill="0" applyBorder="0" applyAlignment="0" applyProtection="0">
      <alignment vertical="top"/>
      <protection locked="0"/>
    </xf>
    <xf numFmtId="0" fontId="116" fillId="0" borderId="0" applyNumberFormat="0" applyFill="0" applyBorder="0" applyAlignment="0" applyProtection="0">
      <alignment vertical="top"/>
      <protection locked="0"/>
    </xf>
    <xf numFmtId="0" fontId="117" fillId="0" borderId="0" applyNumberFormat="0" applyFill="0" applyBorder="0" applyAlignment="0" applyProtection="0">
      <alignment vertical="center"/>
    </xf>
    <xf numFmtId="0" fontId="73" fillId="37" borderId="0" applyNumberFormat="0" applyBorder="0" applyAlignment="0" applyProtection="0">
      <alignment vertical="center"/>
    </xf>
    <xf numFmtId="0" fontId="73" fillId="37" borderId="0" applyNumberFormat="0" applyBorder="0" applyAlignment="0" applyProtection="0">
      <alignment vertical="center"/>
    </xf>
    <xf numFmtId="0" fontId="73" fillId="37" borderId="0" applyNumberFormat="0" applyBorder="0" applyAlignment="0" applyProtection="0">
      <alignment vertical="center"/>
    </xf>
    <xf numFmtId="0" fontId="73" fillId="37" borderId="0" applyNumberFormat="0" applyBorder="0" applyAlignment="0" applyProtection="0">
      <alignment vertical="center"/>
    </xf>
    <xf numFmtId="0" fontId="73" fillId="37" borderId="0" applyNumberFormat="0" applyBorder="0" applyAlignment="0" applyProtection="0">
      <alignment vertical="center"/>
    </xf>
    <xf numFmtId="0" fontId="73" fillId="37" borderId="0" applyNumberFormat="0" applyBorder="0" applyAlignment="0" applyProtection="0">
      <alignment vertical="center"/>
    </xf>
    <xf numFmtId="0" fontId="73" fillId="37" borderId="0" applyNumberFormat="0" applyBorder="0" applyAlignment="0" applyProtection="0">
      <alignment vertical="center"/>
    </xf>
    <xf numFmtId="0" fontId="73" fillId="37" borderId="0" applyNumberFormat="0" applyBorder="0" applyAlignment="0" applyProtection="0">
      <alignment vertical="center"/>
    </xf>
    <xf numFmtId="0" fontId="81" fillId="43" borderId="0" applyNumberFormat="0" applyBorder="0" applyAlignment="0" applyProtection="0">
      <alignment vertical="center"/>
    </xf>
    <xf numFmtId="0" fontId="81" fillId="43" borderId="0" applyNumberFormat="0" applyBorder="0" applyAlignment="0" applyProtection="0">
      <alignment vertical="center"/>
    </xf>
    <xf numFmtId="0" fontId="81" fillId="43" borderId="0" applyNumberFormat="0" applyBorder="0" applyAlignment="0" applyProtection="0">
      <alignment vertical="center"/>
    </xf>
    <xf numFmtId="0" fontId="81" fillId="43" borderId="0" applyNumberFormat="0" applyBorder="0" applyAlignment="0" applyProtection="0">
      <alignment vertical="center"/>
    </xf>
    <xf numFmtId="0" fontId="73" fillId="43" borderId="0" applyNumberFormat="0" applyBorder="0" applyAlignment="0" applyProtection="0">
      <alignment vertical="center"/>
    </xf>
    <xf numFmtId="0" fontId="73" fillId="43" borderId="0" applyNumberFormat="0" applyBorder="0" applyAlignment="0" applyProtection="0">
      <alignment vertical="center"/>
    </xf>
    <xf numFmtId="0" fontId="73" fillId="43" borderId="0" applyNumberFormat="0" applyBorder="0" applyAlignment="0" applyProtection="0">
      <alignment vertical="center"/>
    </xf>
    <xf numFmtId="0" fontId="73" fillId="43" borderId="0" applyNumberFormat="0" applyBorder="0" applyAlignment="0" applyProtection="0">
      <alignment vertical="center"/>
    </xf>
    <xf numFmtId="0" fontId="73" fillId="43" borderId="0" applyNumberFormat="0" applyBorder="0" applyAlignment="0" applyProtection="0">
      <alignment vertical="center"/>
    </xf>
    <xf numFmtId="0" fontId="73" fillId="43" borderId="0" applyNumberFormat="0" applyBorder="0" applyAlignment="0" applyProtection="0">
      <alignment vertical="center"/>
    </xf>
    <xf numFmtId="0" fontId="73" fillId="43" borderId="0" applyNumberFormat="0" applyBorder="0" applyAlignment="0" applyProtection="0">
      <alignment vertical="center"/>
    </xf>
    <xf numFmtId="0" fontId="111" fillId="0" borderId="0" applyNumberFormat="0" applyFill="0" applyBorder="0" applyAlignment="0" applyProtection="0">
      <alignment vertical="center"/>
    </xf>
    <xf numFmtId="0" fontId="73" fillId="43" borderId="0" applyNumberFormat="0" applyBorder="0" applyAlignment="0" applyProtection="0">
      <alignment vertical="center"/>
    </xf>
    <xf numFmtId="0" fontId="73" fillId="43" borderId="0" applyNumberFormat="0" applyBorder="0" applyAlignment="0" applyProtection="0">
      <alignment vertical="center"/>
    </xf>
    <xf numFmtId="0" fontId="111" fillId="0" borderId="0" applyNumberFormat="0" applyFill="0" applyBorder="0" applyAlignment="0" applyProtection="0">
      <alignment vertical="center"/>
    </xf>
    <xf numFmtId="0" fontId="73" fillId="43" borderId="0" applyNumberFormat="0" applyBorder="0" applyAlignment="0" applyProtection="0">
      <alignment vertical="center"/>
    </xf>
    <xf numFmtId="0" fontId="73" fillId="43" borderId="0" applyNumberFormat="0" applyBorder="0" applyAlignment="0" applyProtection="0">
      <alignment vertical="center"/>
    </xf>
    <xf numFmtId="0" fontId="73" fillId="43" borderId="0" applyNumberFormat="0" applyBorder="0" applyAlignment="0" applyProtection="0">
      <alignment vertical="center"/>
    </xf>
    <xf numFmtId="0" fontId="73" fillId="43" borderId="0" applyNumberFormat="0" applyBorder="0" applyAlignment="0" applyProtection="0">
      <alignment vertical="center"/>
    </xf>
    <xf numFmtId="0" fontId="81" fillId="37" borderId="0" applyNumberFormat="0" applyBorder="0" applyAlignment="0" applyProtection="0">
      <alignment vertical="center"/>
    </xf>
    <xf numFmtId="0" fontId="81" fillId="37" borderId="0" applyNumberFormat="0" applyBorder="0" applyAlignment="0" applyProtection="0">
      <alignment vertical="center"/>
    </xf>
    <xf numFmtId="0" fontId="81" fillId="37" borderId="0" applyNumberFormat="0" applyBorder="0" applyAlignment="0" applyProtection="0">
      <alignment vertical="center"/>
    </xf>
    <xf numFmtId="0" fontId="81" fillId="37" borderId="0" applyNumberFormat="0" applyBorder="0" applyAlignment="0" applyProtection="0">
      <alignment vertical="center"/>
    </xf>
    <xf numFmtId="0" fontId="81" fillId="37" borderId="0" applyNumberFormat="0" applyBorder="0" applyAlignment="0" applyProtection="0">
      <alignment vertical="center"/>
    </xf>
    <xf numFmtId="0" fontId="74" fillId="0" borderId="20" applyNumberFormat="0" applyFill="0" applyProtection="0">
      <alignment horizontal="left" vertical="center"/>
    </xf>
    <xf numFmtId="0" fontId="81" fillId="37" borderId="0" applyNumberFormat="0" applyBorder="0" applyAlignment="0" applyProtection="0">
      <alignment vertical="center"/>
    </xf>
    <xf numFmtId="0" fontId="81" fillId="37" borderId="0" applyNumberFormat="0" applyBorder="0" applyAlignment="0" applyProtection="0">
      <alignment vertical="center"/>
    </xf>
    <xf numFmtId="0" fontId="81" fillId="37" borderId="0" applyNumberFormat="0" applyBorder="0" applyAlignment="0" applyProtection="0">
      <alignment vertical="center"/>
    </xf>
    <xf numFmtId="0" fontId="73" fillId="43" borderId="0" applyNumberFormat="0" applyBorder="0" applyAlignment="0" applyProtection="0">
      <alignment vertical="center"/>
    </xf>
    <xf numFmtId="0" fontId="73" fillId="43" borderId="0" applyNumberFormat="0" applyBorder="0" applyAlignment="0" applyProtection="0">
      <alignment vertical="center"/>
    </xf>
    <xf numFmtId="0" fontId="73" fillId="43" borderId="0" applyNumberFormat="0" applyBorder="0" applyAlignment="0" applyProtection="0">
      <alignment vertical="center"/>
    </xf>
    <xf numFmtId="0" fontId="118" fillId="0" borderId="0" applyNumberFormat="0" applyFill="0" applyBorder="0" applyAlignment="0" applyProtection="0">
      <alignment vertical="top"/>
      <protection locked="0"/>
    </xf>
    <xf numFmtId="0" fontId="118" fillId="0" borderId="0" applyNumberFormat="0" applyFill="0" applyBorder="0" applyAlignment="0" applyProtection="0">
      <alignment vertical="top"/>
      <protection locked="0"/>
    </xf>
    <xf numFmtId="0" fontId="118" fillId="0" borderId="0" applyNumberFormat="0" applyFill="0" applyBorder="0" applyAlignment="0" applyProtection="0">
      <alignment vertical="top"/>
      <protection locked="0"/>
    </xf>
    <xf numFmtId="0" fontId="118" fillId="0" borderId="0" applyNumberFormat="0" applyFill="0" applyBorder="0" applyAlignment="0" applyProtection="0">
      <alignment vertical="top"/>
      <protection locked="0"/>
    </xf>
    <xf numFmtId="0" fontId="71" fillId="0" borderId="38" applyNumberFormat="0" applyFill="0" applyAlignment="0" applyProtection="0">
      <alignment vertical="center"/>
    </xf>
    <xf numFmtId="0" fontId="71" fillId="0" borderId="38" applyNumberFormat="0" applyFill="0" applyAlignment="0" applyProtection="0">
      <alignment vertical="center"/>
    </xf>
    <xf numFmtId="0" fontId="71" fillId="0" borderId="38" applyNumberFormat="0" applyFill="0" applyAlignment="0" applyProtection="0">
      <alignment vertical="center"/>
    </xf>
    <xf numFmtId="0" fontId="71" fillId="0" borderId="49" applyNumberFormat="0" applyFill="0" applyAlignment="0" applyProtection="0">
      <alignment vertical="center"/>
    </xf>
    <xf numFmtId="0" fontId="119" fillId="0" borderId="0" applyNumberFormat="0" applyFill="0" applyBorder="0" applyAlignment="0" applyProtection="0">
      <alignment vertical="center"/>
    </xf>
    <xf numFmtId="0" fontId="71" fillId="0" borderId="38" applyNumberFormat="0" applyFill="0" applyAlignment="0" applyProtection="0">
      <alignment vertical="center"/>
    </xf>
    <xf numFmtId="0" fontId="71" fillId="0" borderId="38" applyNumberFormat="0" applyFill="0" applyAlignment="0" applyProtection="0">
      <alignment vertical="center"/>
    </xf>
    <xf numFmtId="0" fontId="71" fillId="0" borderId="38" applyNumberFormat="0" applyFill="0" applyAlignment="0" applyProtection="0">
      <alignment vertical="center"/>
    </xf>
    <xf numFmtId="0" fontId="71" fillId="0" borderId="38" applyNumberFormat="0" applyFill="0" applyAlignment="0" applyProtection="0">
      <alignment vertical="center"/>
    </xf>
    <xf numFmtId="0" fontId="71" fillId="0" borderId="49" applyNumberFormat="0" applyFill="0" applyAlignment="0" applyProtection="0">
      <alignment vertical="center"/>
    </xf>
    <xf numFmtId="0" fontId="71" fillId="0" borderId="38" applyNumberFormat="0" applyFill="0" applyAlignment="0" applyProtection="0">
      <alignment vertical="center"/>
    </xf>
    <xf numFmtId="0" fontId="71" fillId="0" borderId="38" applyNumberFormat="0" applyFill="0" applyAlignment="0" applyProtection="0">
      <alignment vertical="center"/>
    </xf>
    <xf numFmtId="0" fontId="71" fillId="0" borderId="38" applyNumberFormat="0" applyFill="0" applyAlignment="0" applyProtection="0">
      <alignment vertical="center"/>
    </xf>
    <xf numFmtId="0" fontId="71" fillId="0" borderId="38" applyNumberFormat="0" applyFill="0" applyAlignment="0" applyProtection="0">
      <alignment vertical="center"/>
    </xf>
    <xf numFmtId="0" fontId="119" fillId="0" borderId="0" applyNumberFormat="0" applyFill="0" applyBorder="0" applyAlignment="0" applyProtection="0">
      <alignment vertical="center"/>
    </xf>
    <xf numFmtId="0" fontId="71" fillId="0" borderId="38" applyNumberFormat="0" applyFill="0" applyAlignment="0" applyProtection="0">
      <alignment vertical="center"/>
    </xf>
    <xf numFmtId="0" fontId="71" fillId="0" borderId="38" applyNumberFormat="0" applyFill="0" applyAlignment="0" applyProtection="0">
      <alignment vertical="center"/>
    </xf>
    <xf numFmtId="0" fontId="71" fillId="0" borderId="38" applyNumberFormat="0" applyFill="0" applyAlignment="0" applyProtection="0">
      <alignment vertical="center"/>
    </xf>
    <xf numFmtId="0" fontId="71" fillId="0" borderId="38" applyNumberFormat="0" applyFill="0" applyAlignment="0" applyProtection="0">
      <alignment vertical="center"/>
    </xf>
    <xf numFmtId="0" fontId="71" fillId="0" borderId="38" applyNumberFormat="0" applyFill="0" applyAlignment="0" applyProtection="0">
      <alignment vertical="center"/>
    </xf>
    <xf numFmtId="0" fontId="71" fillId="0" borderId="38" applyNumberFormat="0" applyFill="0" applyAlignment="0" applyProtection="0">
      <alignment vertical="center"/>
    </xf>
    <xf numFmtId="0" fontId="71" fillId="0" borderId="38" applyNumberFormat="0" applyFill="0" applyAlignment="0" applyProtection="0">
      <alignment vertical="center"/>
    </xf>
    <xf numFmtId="0" fontId="71" fillId="0" borderId="38" applyNumberFormat="0" applyFill="0" applyAlignment="0" applyProtection="0">
      <alignment vertical="center"/>
    </xf>
    <xf numFmtId="0" fontId="71" fillId="0" borderId="38" applyNumberFormat="0" applyFill="0" applyAlignment="0" applyProtection="0">
      <alignment vertical="center"/>
    </xf>
    <xf numFmtId="0" fontId="119" fillId="0" borderId="0" applyNumberFormat="0" applyFill="0" applyBorder="0" applyAlignment="0" applyProtection="0">
      <alignment vertical="center"/>
    </xf>
    <xf numFmtId="0" fontId="71" fillId="0" borderId="38" applyNumberFormat="0" applyFill="0" applyAlignment="0" applyProtection="0">
      <alignment vertical="center"/>
    </xf>
    <xf numFmtId="0" fontId="71" fillId="0" borderId="38" applyNumberFormat="0" applyFill="0" applyAlignment="0" applyProtection="0">
      <alignment vertical="center"/>
    </xf>
    <xf numFmtId="0" fontId="71" fillId="0" borderId="38" applyNumberFormat="0" applyFill="0" applyAlignment="0" applyProtection="0">
      <alignment vertical="center"/>
    </xf>
    <xf numFmtId="0" fontId="71" fillId="0" borderId="38" applyNumberFormat="0" applyFill="0" applyAlignment="0" applyProtection="0">
      <alignment vertical="center"/>
    </xf>
    <xf numFmtId="0" fontId="71" fillId="0" borderId="38" applyNumberFormat="0" applyFill="0" applyAlignment="0" applyProtection="0">
      <alignment vertical="center"/>
    </xf>
    <xf numFmtId="0" fontId="71" fillId="0" borderId="38" applyNumberFormat="0" applyFill="0" applyAlignment="0" applyProtection="0">
      <alignment vertical="center"/>
    </xf>
    <xf numFmtId="0" fontId="71" fillId="0" borderId="38" applyNumberFormat="0" applyFill="0" applyAlignment="0" applyProtection="0">
      <alignment vertical="center"/>
    </xf>
    <xf numFmtId="0" fontId="71" fillId="0" borderId="38" applyNumberFormat="0" applyFill="0" applyAlignment="0" applyProtection="0">
      <alignment vertical="center"/>
    </xf>
    <xf numFmtId="0" fontId="71" fillId="0" borderId="38" applyNumberFormat="0" applyFill="0" applyAlignment="0" applyProtection="0">
      <alignment vertical="center"/>
    </xf>
    <xf numFmtId="0" fontId="71" fillId="0" borderId="38" applyNumberFormat="0" applyFill="0" applyAlignment="0" applyProtection="0">
      <alignment vertical="center"/>
    </xf>
    <xf numFmtId="4" fontId="0" fillId="0" borderId="0" applyFont="0" applyFill="0" applyBorder="0" applyAlignment="0" applyProtection="0">
      <alignment vertical="center"/>
    </xf>
    <xf numFmtId="0" fontId="71" fillId="0" borderId="38" applyNumberFormat="0" applyFill="0" applyAlignment="0" applyProtection="0">
      <alignment vertical="center"/>
    </xf>
    <xf numFmtId="0" fontId="71" fillId="0" borderId="38" applyNumberFormat="0" applyFill="0" applyAlignment="0" applyProtection="0">
      <alignment vertical="center"/>
    </xf>
    <xf numFmtId="0" fontId="71" fillId="0" borderId="38" applyNumberFormat="0" applyFill="0" applyAlignment="0" applyProtection="0">
      <alignment vertical="center"/>
    </xf>
    <xf numFmtId="0" fontId="114" fillId="39" borderId="47" applyNumberFormat="0" applyAlignment="0" applyProtection="0">
      <alignment vertical="center"/>
    </xf>
    <xf numFmtId="0" fontId="114" fillId="39" borderId="47" applyNumberFormat="0" applyAlignment="0" applyProtection="0">
      <alignment vertical="center"/>
    </xf>
    <xf numFmtId="0" fontId="114" fillId="39" borderId="47" applyNumberFormat="0" applyAlignment="0" applyProtection="0">
      <alignment vertical="center"/>
    </xf>
    <xf numFmtId="0" fontId="114" fillId="39" borderId="47" applyNumberFormat="0" applyAlignment="0" applyProtection="0">
      <alignment vertical="center"/>
    </xf>
    <xf numFmtId="0" fontId="114" fillId="39" borderId="47" applyNumberFormat="0" applyAlignment="0" applyProtection="0">
      <alignment vertical="center"/>
    </xf>
    <xf numFmtId="0" fontId="114" fillId="39" borderId="47" applyNumberFormat="0" applyAlignment="0" applyProtection="0">
      <alignment vertical="center"/>
    </xf>
    <xf numFmtId="0" fontId="114" fillId="39" borderId="47" applyNumberFormat="0" applyAlignment="0" applyProtection="0">
      <alignment vertical="center"/>
    </xf>
    <xf numFmtId="0" fontId="114" fillId="39" borderId="47" applyNumberFormat="0" applyAlignment="0" applyProtection="0">
      <alignment vertical="center"/>
    </xf>
    <xf numFmtId="0" fontId="114" fillId="39" borderId="47" applyNumberFormat="0" applyAlignment="0" applyProtection="0">
      <alignment vertical="center"/>
    </xf>
    <xf numFmtId="0" fontId="114" fillId="39" borderId="47" applyNumberFormat="0" applyAlignment="0" applyProtection="0">
      <alignment vertical="center"/>
    </xf>
    <xf numFmtId="0" fontId="114" fillId="39" borderId="47" applyNumberFormat="0" applyAlignment="0" applyProtection="0">
      <alignment vertical="center"/>
    </xf>
    <xf numFmtId="0" fontId="114" fillId="39" borderId="47" applyNumberFormat="0" applyAlignment="0" applyProtection="0">
      <alignment vertical="center"/>
    </xf>
    <xf numFmtId="0" fontId="114" fillId="39" borderId="47" applyNumberFormat="0" applyAlignment="0" applyProtection="0">
      <alignment vertical="center"/>
    </xf>
    <xf numFmtId="0" fontId="114" fillId="39" borderId="47" applyNumberFormat="0" applyAlignment="0" applyProtection="0">
      <alignment vertical="center"/>
    </xf>
    <xf numFmtId="0" fontId="114" fillId="39" borderId="47" applyNumberFormat="0" applyAlignment="0" applyProtection="0">
      <alignment vertical="center"/>
    </xf>
    <xf numFmtId="0" fontId="114" fillId="39" borderId="47" applyNumberFormat="0" applyAlignment="0" applyProtection="0">
      <alignment vertical="center"/>
    </xf>
    <xf numFmtId="0" fontId="114" fillId="39" borderId="47" applyNumberFormat="0" applyAlignment="0" applyProtection="0">
      <alignment vertical="center"/>
    </xf>
    <xf numFmtId="0" fontId="114" fillId="39" borderId="47" applyNumberFormat="0" applyAlignment="0" applyProtection="0">
      <alignment vertical="center"/>
    </xf>
    <xf numFmtId="0" fontId="114" fillId="39" borderId="47" applyNumberFormat="0" applyAlignment="0" applyProtection="0">
      <alignment vertical="center"/>
    </xf>
    <xf numFmtId="0" fontId="114" fillId="39" borderId="47" applyNumberFormat="0" applyAlignment="0" applyProtection="0">
      <alignment vertical="center"/>
    </xf>
    <xf numFmtId="0" fontId="101" fillId="42" borderId="50" applyNumberFormat="0" applyAlignment="0" applyProtection="0">
      <alignment vertical="center"/>
    </xf>
    <xf numFmtId="0" fontId="101" fillId="42" borderId="50" applyNumberFormat="0" applyAlignment="0" applyProtection="0">
      <alignment vertical="center"/>
    </xf>
    <xf numFmtId="0" fontId="101" fillId="42" borderId="50" applyNumberFormat="0" applyAlignment="0" applyProtection="0">
      <alignment vertical="center"/>
    </xf>
    <xf numFmtId="0" fontId="101" fillId="42" borderId="50" applyNumberFormat="0" applyAlignment="0" applyProtection="0">
      <alignment vertical="center"/>
    </xf>
    <xf numFmtId="0" fontId="101" fillId="42" borderId="50" applyNumberFormat="0" applyAlignment="0" applyProtection="0">
      <alignment vertical="center"/>
    </xf>
    <xf numFmtId="0" fontId="101" fillId="42" borderId="50" applyNumberFormat="0" applyAlignment="0" applyProtection="0">
      <alignment vertical="center"/>
    </xf>
    <xf numFmtId="0" fontId="101" fillId="42" borderId="50" applyNumberFormat="0" applyAlignment="0" applyProtection="0">
      <alignment vertical="center"/>
    </xf>
    <xf numFmtId="0" fontId="101" fillId="42" borderId="50" applyNumberFormat="0" applyAlignment="0" applyProtection="0">
      <alignment vertical="center"/>
    </xf>
    <xf numFmtId="0" fontId="101" fillId="42" borderId="50" applyNumberFormat="0" applyAlignment="0" applyProtection="0">
      <alignment vertical="center"/>
    </xf>
    <xf numFmtId="0" fontId="101" fillId="42" borderId="50" applyNumberFormat="0" applyAlignment="0" applyProtection="0">
      <alignment vertical="center"/>
    </xf>
    <xf numFmtId="0" fontId="101" fillId="42" borderId="50" applyNumberFormat="0" applyAlignment="0" applyProtection="0">
      <alignment vertical="center"/>
    </xf>
    <xf numFmtId="0" fontId="101" fillId="42" borderId="50" applyNumberFormat="0" applyAlignment="0" applyProtection="0">
      <alignment vertical="center"/>
    </xf>
    <xf numFmtId="0" fontId="101" fillId="42" borderId="50" applyNumberFormat="0" applyAlignment="0" applyProtection="0">
      <alignment vertical="center"/>
    </xf>
    <xf numFmtId="0" fontId="101" fillId="42" borderId="50" applyNumberFormat="0" applyAlignment="0" applyProtection="0">
      <alignment vertical="center"/>
    </xf>
    <xf numFmtId="0" fontId="101" fillId="42" borderId="50" applyNumberFormat="0" applyAlignment="0" applyProtection="0">
      <alignment vertical="center"/>
    </xf>
    <xf numFmtId="0" fontId="101" fillId="42" borderId="50" applyNumberFormat="0" applyAlignment="0" applyProtection="0">
      <alignment vertical="center"/>
    </xf>
    <xf numFmtId="0" fontId="101" fillId="42" borderId="50" applyNumberFormat="0" applyAlignment="0" applyProtection="0">
      <alignment vertical="center"/>
    </xf>
    <xf numFmtId="0" fontId="101" fillId="42" borderId="50" applyNumberFormat="0" applyAlignment="0" applyProtection="0">
      <alignment vertical="center"/>
    </xf>
    <xf numFmtId="0" fontId="111" fillId="0" borderId="0" applyNumberFormat="0" applyFill="0" applyBorder="0" applyAlignment="0" applyProtection="0">
      <alignment vertical="center"/>
    </xf>
    <xf numFmtId="0" fontId="111" fillId="0" borderId="0" applyNumberFormat="0" applyFill="0" applyBorder="0" applyAlignment="0" applyProtection="0">
      <alignment vertical="center"/>
    </xf>
    <xf numFmtId="0" fontId="111" fillId="0" borderId="0" applyNumberFormat="0" applyFill="0" applyBorder="0" applyAlignment="0" applyProtection="0">
      <alignment vertical="center"/>
    </xf>
    <xf numFmtId="0" fontId="111" fillId="0" borderId="0" applyNumberFormat="0" applyFill="0" applyBorder="0" applyAlignment="0" applyProtection="0">
      <alignment vertical="center"/>
    </xf>
    <xf numFmtId="0" fontId="111" fillId="0" borderId="0" applyNumberFormat="0" applyFill="0" applyBorder="0" applyAlignment="0" applyProtection="0">
      <alignment vertical="center"/>
    </xf>
    <xf numFmtId="0" fontId="111" fillId="0" borderId="0" applyNumberFormat="0" applyFill="0" applyBorder="0" applyAlignment="0" applyProtection="0">
      <alignment vertical="center"/>
    </xf>
    <xf numFmtId="0" fontId="111" fillId="0" borderId="0" applyNumberFormat="0" applyFill="0" applyBorder="0" applyAlignment="0" applyProtection="0">
      <alignment vertical="center"/>
    </xf>
    <xf numFmtId="0" fontId="111" fillId="0" borderId="0" applyNumberFormat="0" applyFill="0" applyBorder="0" applyAlignment="0" applyProtection="0">
      <alignment vertical="center"/>
    </xf>
    <xf numFmtId="0" fontId="111" fillId="0" borderId="0" applyNumberFormat="0" applyFill="0" applyBorder="0" applyAlignment="0" applyProtection="0">
      <alignment vertical="center"/>
    </xf>
    <xf numFmtId="0" fontId="111" fillId="0" borderId="0" applyNumberFormat="0" applyFill="0" applyBorder="0" applyAlignment="0" applyProtection="0">
      <alignment vertical="center"/>
    </xf>
    <xf numFmtId="0" fontId="111" fillId="0" borderId="0" applyNumberFormat="0" applyFill="0" applyBorder="0" applyAlignment="0" applyProtection="0">
      <alignment vertical="center"/>
    </xf>
    <xf numFmtId="0" fontId="111" fillId="0" borderId="0" applyNumberFormat="0" applyFill="0" applyBorder="0" applyAlignment="0" applyProtection="0">
      <alignment vertical="center"/>
    </xf>
    <xf numFmtId="0" fontId="111" fillId="0" borderId="0" applyNumberFormat="0" applyFill="0" applyBorder="0" applyAlignment="0" applyProtection="0">
      <alignment vertical="center"/>
    </xf>
    <xf numFmtId="0" fontId="68" fillId="0" borderId="37" applyNumberFormat="0" applyFill="0" applyProtection="0">
      <alignment horizontal="left" vertical="center"/>
    </xf>
    <xf numFmtId="0" fontId="68" fillId="0" borderId="37" applyNumberFormat="0" applyFill="0" applyProtection="0">
      <alignment horizontal="left" vertical="center"/>
    </xf>
    <xf numFmtId="0" fontId="68" fillId="0" borderId="37" applyNumberFormat="0" applyFill="0" applyProtection="0">
      <alignment horizontal="left" vertical="center"/>
    </xf>
    <xf numFmtId="0" fontId="68" fillId="0" borderId="37" applyNumberFormat="0" applyFill="0" applyProtection="0">
      <alignment horizontal="left" vertical="center"/>
    </xf>
    <xf numFmtId="0" fontId="68" fillId="0" borderId="37" applyNumberFormat="0" applyFill="0" applyProtection="0">
      <alignment horizontal="left" vertical="center"/>
    </xf>
    <xf numFmtId="0" fontId="68" fillId="0" borderId="37" applyNumberFormat="0" applyFill="0" applyProtection="0">
      <alignment horizontal="left" vertical="center"/>
    </xf>
    <xf numFmtId="0" fontId="68" fillId="0" borderId="37" applyNumberFormat="0" applyFill="0" applyProtection="0">
      <alignment horizontal="left" vertical="center"/>
    </xf>
    <xf numFmtId="0" fontId="68" fillId="0" borderId="37" applyNumberFormat="0" applyFill="0" applyProtection="0">
      <alignment horizontal="left" vertical="center"/>
    </xf>
    <xf numFmtId="0" fontId="119" fillId="0" borderId="0" applyNumberFormat="0" applyFill="0" applyBorder="0" applyAlignment="0" applyProtection="0">
      <alignment vertical="center"/>
    </xf>
    <xf numFmtId="0" fontId="119" fillId="0" borderId="0" applyNumberFormat="0" applyFill="0" applyBorder="0" applyAlignment="0" applyProtection="0">
      <alignment vertical="center"/>
    </xf>
    <xf numFmtId="0" fontId="119" fillId="0" borderId="0" applyNumberFormat="0" applyFill="0" applyBorder="0" applyAlignment="0" applyProtection="0">
      <alignment vertical="center"/>
    </xf>
    <xf numFmtId="0" fontId="119" fillId="0" borderId="0" applyNumberFormat="0" applyFill="0" applyBorder="0" applyAlignment="0" applyProtection="0">
      <alignment vertical="center"/>
    </xf>
    <xf numFmtId="0" fontId="119" fillId="0" borderId="0" applyNumberFormat="0" applyFill="0" applyBorder="0" applyAlignment="0" applyProtection="0">
      <alignment vertical="center"/>
    </xf>
    <xf numFmtId="0" fontId="119" fillId="0" borderId="0" applyNumberFormat="0" applyFill="0" applyBorder="0" applyAlignment="0" applyProtection="0">
      <alignment vertical="center"/>
    </xf>
    <xf numFmtId="0" fontId="119" fillId="0" borderId="0" applyNumberFormat="0" applyFill="0" applyBorder="0" applyAlignment="0" applyProtection="0">
      <alignment vertical="center"/>
    </xf>
    <xf numFmtId="0" fontId="119" fillId="0" borderId="0" applyNumberFormat="0" applyFill="0" applyBorder="0" applyAlignment="0" applyProtection="0">
      <alignment vertical="center"/>
    </xf>
    <xf numFmtId="0" fontId="119" fillId="0" borderId="0" applyNumberFormat="0" applyFill="0" applyBorder="0" applyAlignment="0" applyProtection="0">
      <alignment vertical="center"/>
    </xf>
    <xf numFmtId="0" fontId="119" fillId="0" borderId="0" applyNumberFormat="0" applyFill="0" applyBorder="0" applyAlignment="0" applyProtection="0">
      <alignment vertical="center"/>
    </xf>
    <xf numFmtId="0" fontId="119" fillId="0" borderId="0" applyNumberFormat="0" applyFill="0" applyBorder="0" applyAlignment="0" applyProtection="0">
      <alignment vertical="center"/>
    </xf>
    <xf numFmtId="0" fontId="119" fillId="0" borderId="0" applyNumberFormat="0" applyFill="0" applyBorder="0" applyAlignment="0" applyProtection="0">
      <alignment vertical="center"/>
    </xf>
    <xf numFmtId="0" fontId="119" fillId="0" borderId="0" applyNumberFormat="0" applyFill="0" applyBorder="0" applyAlignment="0" applyProtection="0">
      <alignment vertical="center"/>
    </xf>
    <xf numFmtId="0" fontId="119" fillId="0" borderId="0" applyNumberFormat="0" applyFill="0" applyBorder="0" applyAlignment="0" applyProtection="0">
      <alignment vertical="center"/>
    </xf>
    <xf numFmtId="0" fontId="119" fillId="0" borderId="0" applyNumberFormat="0" applyFill="0" applyBorder="0" applyAlignment="0" applyProtection="0">
      <alignment vertical="center"/>
    </xf>
    <xf numFmtId="0" fontId="119" fillId="0" borderId="0" applyNumberFormat="0" applyFill="0" applyBorder="0" applyAlignment="0" applyProtection="0">
      <alignment vertical="center"/>
    </xf>
    <xf numFmtId="0" fontId="119" fillId="0" borderId="0" applyNumberFormat="0" applyFill="0" applyBorder="0" applyAlignment="0" applyProtection="0">
      <alignment vertical="center"/>
    </xf>
    <xf numFmtId="0" fontId="113" fillId="0" borderId="55" applyNumberFormat="0" applyFill="0" applyAlignment="0" applyProtection="0">
      <alignment vertical="center"/>
    </xf>
    <xf numFmtId="0" fontId="113" fillId="0" borderId="55" applyNumberFormat="0" applyFill="0" applyAlignment="0" applyProtection="0">
      <alignment vertical="center"/>
    </xf>
    <xf numFmtId="0" fontId="113" fillId="0" borderId="55" applyNumberFormat="0" applyFill="0" applyAlignment="0" applyProtection="0">
      <alignment vertical="center"/>
    </xf>
    <xf numFmtId="0" fontId="113" fillId="0" borderId="55" applyNumberFormat="0" applyFill="0" applyAlignment="0" applyProtection="0">
      <alignment vertical="center"/>
    </xf>
    <xf numFmtId="0" fontId="113" fillId="0" borderId="55" applyNumberFormat="0" applyFill="0" applyAlignment="0" applyProtection="0">
      <alignment vertical="center"/>
    </xf>
    <xf numFmtId="0" fontId="113" fillId="0" borderId="55" applyNumberFormat="0" applyFill="0" applyAlignment="0" applyProtection="0">
      <alignment vertical="center"/>
    </xf>
    <xf numFmtId="0" fontId="113" fillId="0" borderId="55" applyNumberFormat="0" applyFill="0" applyAlignment="0" applyProtection="0">
      <alignment vertical="center"/>
    </xf>
    <xf numFmtId="0" fontId="113" fillId="0" borderId="55" applyNumberFormat="0" applyFill="0" applyAlignment="0" applyProtection="0">
      <alignment vertical="center"/>
    </xf>
    <xf numFmtId="0" fontId="113" fillId="0" borderId="55" applyNumberFormat="0" applyFill="0" applyAlignment="0" applyProtection="0">
      <alignment vertical="center"/>
    </xf>
    <xf numFmtId="0" fontId="113" fillId="0" borderId="55" applyNumberFormat="0" applyFill="0" applyAlignment="0" applyProtection="0">
      <alignment vertical="center"/>
    </xf>
    <xf numFmtId="0" fontId="113" fillId="0" borderId="55" applyNumberFormat="0" applyFill="0" applyAlignment="0" applyProtection="0">
      <alignment vertical="center"/>
    </xf>
    <xf numFmtId="0" fontId="113" fillId="0" borderId="55" applyNumberFormat="0" applyFill="0" applyAlignment="0" applyProtection="0">
      <alignment vertical="center"/>
    </xf>
    <xf numFmtId="0" fontId="113" fillId="0" borderId="55" applyNumberFormat="0" applyFill="0" applyAlignment="0" applyProtection="0">
      <alignment vertical="center"/>
    </xf>
    <xf numFmtId="0" fontId="90" fillId="0" borderId="0">
      <alignment vertical="center"/>
    </xf>
    <xf numFmtId="193" fontId="0" fillId="0" borderId="0" applyFont="0" applyFill="0" applyBorder="0" applyAlignment="0" applyProtection="0">
      <alignment vertical="center"/>
    </xf>
    <xf numFmtId="0" fontId="92" fillId="50" borderId="47" applyNumberFormat="0" applyAlignment="0" applyProtection="0">
      <alignment vertical="center"/>
    </xf>
    <xf numFmtId="41"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192" fontId="0" fillId="0" borderId="0" applyFont="0" applyFill="0" applyBorder="0" applyAlignment="0" applyProtection="0">
      <alignment vertical="center"/>
    </xf>
    <xf numFmtId="43" fontId="0" fillId="0" borderId="0" applyFont="0" applyFill="0" applyBorder="0" applyAlignment="0" applyProtection="0">
      <alignment vertical="center"/>
    </xf>
    <xf numFmtId="192"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0" fontId="94" fillId="64" borderId="0" applyNumberFormat="0" applyBorder="0" applyAlignment="0" applyProtection="0">
      <alignment vertical="center"/>
    </xf>
    <xf numFmtId="0" fontId="94" fillId="64" borderId="0" applyNumberFormat="0" applyBorder="0" applyAlignment="0" applyProtection="0">
      <alignment vertical="center"/>
    </xf>
    <xf numFmtId="0" fontId="94" fillId="59" borderId="0" applyNumberFormat="0" applyBorder="0" applyAlignment="0" applyProtection="0">
      <alignment vertical="center"/>
    </xf>
    <xf numFmtId="0" fontId="94" fillId="65" borderId="0" applyNumberFormat="0" applyBorder="0" applyAlignment="0" applyProtection="0">
      <alignment vertical="center"/>
    </xf>
    <xf numFmtId="0" fontId="94" fillId="65" borderId="0" applyNumberFormat="0" applyBorder="0" applyAlignment="0" applyProtection="0">
      <alignment vertical="center"/>
    </xf>
    <xf numFmtId="0" fontId="69" fillId="53" borderId="0" applyNumberFormat="0" applyBorder="0" applyAlignment="0" applyProtection="0">
      <alignment vertical="center"/>
    </xf>
    <xf numFmtId="0" fontId="69" fillId="53" borderId="0" applyNumberFormat="0" applyBorder="0" applyAlignment="0" applyProtection="0">
      <alignment vertical="center"/>
    </xf>
    <xf numFmtId="0" fontId="69" fillId="53" borderId="0" applyNumberFormat="0" applyBorder="0" applyAlignment="0" applyProtection="0">
      <alignment vertical="center"/>
    </xf>
    <xf numFmtId="0" fontId="69" fillId="66" borderId="0" applyNumberFormat="0" applyBorder="0" applyAlignment="0" applyProtection="0">
      <alignment vertical="center"/>
    </xf>
    <xf numFmtId="0" fontId="69" fillId="66" borderId="0" applyNumberFormat="0" applyBorder="0" applyAlignment="0" applyProtection="0">
      <alignment vertical="center"/>
    </xf>
    <xf numFmtId="0" fontId="69" fillId="48" borderId="0" applyNumberFormat="0" applyBorder="0" applyAlignment="0" applyProtection="0">
      <alignment vertical="center"/>
    </xf>
    <xf numFmtId="0" fontId="69" fillId="48" borderId="0" applyNumberFormat="0" applyBorder="0" applyAlignment="0" applyProtection="0">
      <alignment vertical="center"/>
    </xf>
    <xf numFmtId="0" fontId="69" fillId="35" borderId="0" applyNumberFormat="0" applyBorder="0" applyAlignment="0" applyProtection="0">
      <alignment vertical="center"/>
    </xf>
    <xf numFmtId="0" fontId="69" fillId="56" borderId="0" applyNumberFormat="0" applyBorder="0" applyAlignment="0" applyProtection="0">
      <alignment vertical="center"/>
    </xf>
    <xf numFmtId="0" fontId="69" fillId="56" borderId="0" applyNumberFormat="0" applyBorder="0" applyAlignment="0" applyProtection="0">
      <alignment vertical="center"/>
    </xf>
    <xf numFmtId="0" fontId="69" fillId="56" borderId="0" applyNumberFormat="0" applyBorder="0" applyAlignment="0" applyProtection="0">
      <alignment vertical="center"/>
    </xf>
    <xf numFmtId="0" fontId="69" fillId="56" borderId="0" applyNumberFormat="0" applyBorder="0" applyAlignment="0" applyProtection="0">
      <alignment vertical="center"/>
    </xf>
    <xf numFmtId="0" fontId="69" fillId="67" borderId="0" applyNumberFormat="0" applyBorder="0" applyAlignment="0" applyProtection="0">
      <alignment vertical="center"/>
    </xf>
    <xf numFmtId="0" fontId="69" fillId="67" borderId="0" applyNumberFormat="0" applyBorder="0" applyAlignment="0" applyProtection="0">
      <alignment vertical="center"/>
    </xf>
    <xf numFmtId="0" fontId="69" fillId="67" borderId="0" applyNumberFormat="0" applyBorder="0" applyAlignment="0" applyProtection="0">
      <alignment vertical="center"/>
    </xf>
    <xf numFmtId="0" fontId="69" fillId="67" borderId="0" applyNumberFormat="0" applyBorder="0" applyAlignment="0" applyProtection="0">
      <alignment vertical="center"/>
    </xf>
    <xf numFmtId="0" fontId="69" fillId="54" borderId="0" applyNumberFormat="0" applyBorder="0" applyAlignment="0" applyProtection="0">
      <alignment vertical="center"/>
    </xf>
    <xf numFmtId="0" fontId="69" fillId="54" borderId="0" applyNumberFormat="0" applyBorder="0" applyAlignment="0" applyProtection="0">
      <alignment vertical="center"/>
    </xf>
    <xf numFmtId="0" fontId="69" fillId="38" borderId="0" applyNumberFormat="0" applyBorder="0" applyAlignment="0" applyProtection="0">
      <alignment vertical="center"/>
    </xf>
    <xf numFmtId="0" fontId="69" fillId="36" borderId="0" applyNumberFormat="0" applyBorder="0" applyAlignment="0" applyProtection="0">
      <alignment vertical="center"/>
    </xf>
    <xf numFmtId="0" fontId="69" fillId="36" borderId="0" applyNumberFormat="0" applyBorder="0" applyAlignment="0" applyProtection="0">
      <alignment vertical="center"/>
    </xf>
    <xf numFmtId="0" fontId="69" fillId="36" borderId="0" applyNumberFormat="0" applyBorder="0" applyAlignment="0" applyProtection="0">
      <alignment vertical="center"/>
    </xf>
    <xf numFmtId="0" fontId="69" fillId="36" borderId="0" applyNumberFormat="0" applyBorder="0" applyAlignment="0" applyProtection="0">
      <alignment vertical="center"/>
    </xf>
    <xf numFmtId="0" fontId="69" fillId="36" borderId="0" applyNumberFormat="0" applyBorder="0" applyAlignment="0" applyProtection="0">
      <alignment vertical="center"/>
    </xf>
    <xf numFmtId="0" fontId="69" fillId="36" borderId="0" applyNumberFormat="0" applyBorder="0" applyAlignment="0" applyProtection="0">
      <alignment vertical="center"/>
    </xf>
    <xf numFmtId="0" fontId="69" fillId="68" borderId="0" applyNumberFormat="0" applyBorder="0" applyAlignment="0" applyProtection="0">
      <alignment vertical="center"/>
    </xf>
    <xf numFmtId="0" fontId="69" fillId="68" borderId="0" applyNumberFormat="0" applyBorder="0" applyAlignment="0" applyProtection="0">
      <alignment vertical="center"/>
    </xf>
    <xf numFmtId="176" fontId="74" fillId="0" borderId="37" applyFill="0" applyProtection="0">
      <alignment horizontal="right" vertical="center"/>
    </xf>
    <xf numFmtId="176" fontId="74" fillId="0" borderId="37" applyFill="0" applyProtection="0">
      <alignment horizontal="right" vertical="center"/>
    </xf>
    <xf numFmtId="176" fontId="74" fillId="0" borderId="37" applyFill="0" applyProtection="0">
      <alignment horizontal="right" vertical="center"/>
    </xf>
    <xf numFmtId="176" fontId="74" fillId="0" borderId="37" applyFill="0" applyProtection="0">
      <alignment horizontal="right" vertical="center"/>
    </xf>
    <xf numFmtId="176" fontId="74" fillId="0" borderId="37" applyFill="0" applyProtection="0">
      <alignment horizontal="right" vertical="center"/>
    </xf>
    <xf numFmtId="176" fontId="74" fillId="0" borderId="37" applyFill="0" applyProtection="0">
      <alignment horizontal="right" vertical="center"/>
    </xf>
    <xf numFmtId="176" fontId="74" fillId="0" borderId="37" applyFill="0" applyProtection="0">
      <alignment horizontal="right" vertical="center"/>
    </xf>
    <xf numFmtId="0" fontId="74" fillId="0" borderId="20" applyNumberFormat="0" applyFill="0" applyProtection="0">
      <alignment horizontal="left" vertical="center"/>
    </xf>
    <xf numFmtId="0" fontId="74" fillId="0" borderId="20" applyNumberFormat="0" applyFill="0" applyProtection="0">
      <alignment horizontal="left" vertical="center"/>
    </xf>
    <xf numFmtId="0" fontId="74" fillId="0" borderId="20" applyNumberFormat="0" applyFill="0" applyProtection="0">
      <alignment horizontal="left" vertical="center"/>
    </xf>
    <xf numFmtId="0" fontId="74" fillId="0" borderId="20" applyNumberFormat="0" applyFill="0" applyProtection="0">
      <alignment horizontal="left" vertical="center"/>
    </xf>
    <xf numFmtId="0" fontId="74" fillId="0" borderId="20" applyNumberFormat="0" applyFill="0" applyProtection="0">
      <alignment horizontal="left" vertical="center"/>
    </xf>
    <xf numFmtId="0" fontId="74" fillId="0" borderId="20" applyNumberFormat="0" applyFill="0" applyProtection="0">
      <alignment horizontal="left" vertical="center"/>
    </xf>
    <xf numFmtId="0" fontId="86" fillId="52" borderId="0" applyNumberFormat="0" applyBorder="0" applyAlignment="0" applyProtection="0">
      <alignment vertical="center"/>
    </xf>
    <xf numFmtId="0" fontId="86" fillId="52" borderId="0" applyNumberFormat="0" applyBorder="0" applyAlignment="0" applyProtection="0">
      <alignment vertical="center"/>
    </xf>
    <xf numFmtId="0" fontId="86" fillId="52" borderId="0" applyNumberFormat="0" applyBorder="0" applyAlignment="0" applyProtection="0">
      <alignment vertical="center"/>
    </xf>
    <xf numFmtId="0" fontId="86" fillId="52" borderId="0" applyNumberFormat="0" applyBorder="0" applyAlignment="0" applyProtection="0">
      <alignment vertical="center"/>
    </xf>
    <xf numFmtId="0" fontId="86" fillId="52" borderId="0" applyNumberFormat="0" applyBorder="0" applyAlignment="0" applyProtection="0">
      <alignment vertical="center"/>
    </xf>
    <xf numFmtId="0" fontId="86" fillId="52" borderId="0" applyNumberFormat="0" applyBorder="0" applyAlignment="0" applyProtection="0">
      <alignment vertical="center"/>
    </xf>
    <xf numFmtId="0" fontId="86" fillId="52" borderId="0" applyNumberFormat="0" applyBorder="0" applyAlignment="0" applyProtection="0">
      <alignment vertical="center"/>
    </xf>
    <xf numFmtId="0" fontId="86" fillId="52" borderId="0" applyNumberFormat="0" applyBorder="0" applyAlignment="0" applyProtection="0">
      <alignment vertical="center"/>
    </xf>
    <xf numFmtId="0" fontId="86" fillId="52" borderId="0" applyNumberFormat="0" applyBorder="0" applyAlignment="0" applyProtection="0">
      <alignment vertical="center"/>
    </xf>
    <xf numFmtId="0" fontId="86" fillId="52" borderId="0" applyNumberFormat="0" applyBorder="0" applyAlignment="0" applyProtection="0">
      <alignment vertical="center"/>
    </xf>
    <xf numFmtId="0" fontId="86" fillId="52" borderId="0" applyNumberFormat="0" applyBorder="0" applyAlignment="0" applyProtection="0">
      <alignment vertical="center"/>
    </xf>
    <xf numFmtId="0" fontId="86" fillId="52" borderId="0" applyNumberFormat="0" applyBorder="0" applyAlignment="0" applyProtection="0">
      <alignment vertical="center"/>
    </xf>
    <xf numFmtId="0" fontId="86" fillId="52" borderId="0" applyNumberFormat="0" applyBorder="0" applyAlignment="0" applyProtection="0">
      <alignment vertical="center"/>
    </xf>
    <xf numFmtId="0" fontId="86" fillId="52" borderId="0" applyNumberFormat="0" applyBorder="0" applyAlignment="0" applyProtection="0">
      <alignment vertical="center"/>
    </xf>
    <xf numFmtId="0" fontId="86" fillId="52" borderId="0" applyNumberFormat="0" applyBorder="0" applyAlignment="0" applyProtection="0">
      <alignment vertical="center"/>
    </xf>
    <xf numFmtId="0" fontId="86" fillId="52" borderId="0" applyNumberFormat="0" applyBorder="0" applyAlignment="0" applyProtection="0">
      <alignment vertical="center"/>
    </xf>
    <xf numFmtId="0" fontId="86" fillId="52" borderId="0" applyNumberFormat="0" applyBorder="0" applyAlignment="0" applyProtection="0">
      <alignment vertical="center"/>
    </xf>
    <xf numFmtId="0" fontId="86" fillId="52" borderId="0" applyNumberFormat="0" applyBorder="0" applyAlignment="0" applyProtection="0">
      <alignment vertical="center"/>
    </xf>
    <xf numFmtId="0" fontId="87" fillId="39" borderId="42" applyNumberFormat="0" applyAlignment="0" applyProtection="0">
      <alignment vertical="center"/>
    </xf>
    <xf numFmtId="0" fontId="87" fillId="39" borderId="42" applyNumberFormat="0" applyAlignment="0" applyProtection="0">
      <alignment vertical="center"/>
    </xf>
    <xf numFmtId="0" fontId="87" fillId="39" borderId="42" applyNumberFormat="0" applyAlignment="0" applyProtection="0">
      <alignment vertical="center"/>
    </xf>
    <xf numFmtId="0" fontId="87" fillId="39" borderId="42" applyNumberFormat="0" applyAlignment="0" applyProtection="0">
      <alignment vertical="center"/>
    </xf>
    <xf numFmtId="0" fontId="87" fillId="39" borderId="42" applyNumberFormat="0" applyAlignment="0" applyProtection="0">
      <alignment vertical="center"/>
    </xf>
    <xf numFmtId="0" fontId="87" fillId="39" borderId="42" applyNumberFormat="0" applyAlignment="0" applyProtection="0">
      <alignment vertical="center"/>
    </xf>
    <xf numFmtId="0" fontId="87" fillId="39" borderId="42" applyNumberFormat="0" applyAlignment="0" applyProtection="0">
      <alignment vertical="center"/>
    </xf>
    <xf numFmtId="0" fontId="87" fillId="39" borderId="42" applyNumberFormat="0" applyAlignment="0" applyProtection="0">
      <alignment vertical="center"/>
    </xf>
    <xf numFmtId="0" fontId="87" fillId="39" borderId="42" applyNumberFormat="0" applyAlignment="0" applyProtection="0">
      <alignment vertical="center"/>
    </xf>
    <xf numFmtId="0" fontId="87" fillId="39" borderId="42" applyNumberFormat="0" applyAlignment="0" applyProtection="0">
      <alignment vertical="center"/>
    </xf>
    <xf numFmtId="0" fontId="87" fillId="39" borderId="42" applyNumberFormat="0" applyAlignment="0" applyProtection="0">
      <alignment vertical="center"/>
    </xf>
    <xf numFmtId="0" fontId="87" fillId="39" borderId="42" applyNumberFormat="0" applyAlignment="0" applyProtection="0">
      <alignment vertical="center"/>
    </xf>
    <xf numFmtId="0" fontId="87" fillId="39" borderId="42" applyNumberFormat="0" applyAlignment="0" applyProtection="0">
      <alignment vertical="center"/>
    </xf>
    <xf numFmtId="0" fontId="87" fillId="39" borderId="42" applyNumberFormat="0" applyAlignment="0" applyProtection="0">
      <alignment vertical="center"/>
    </xf>
    <xf numFmtId="0" fontId="92" fillId="50" borderId="47" applyNumberFormat="0" applyAlignment="0" applyProtection="0">
      <alignment vertical="center"/>
    </xf>
    <xf numFmtId="0" fontId="92" fillId="50" borderId="47" applyNumberFormat="0" applyAlignment="0" applyProtection="0">
      <alignment vertical="center"/>
    </xf>
    <xf numFmtId="0" fontId="92" fillId="50" borderId="47" applyNumberFormat="0" applyAlignment="0" applyProtection="0">
      <alignment vertical="center"/>
    </xf>
    <xf numFmtId="0" fontId="92" fillId="50" borderId="47" applyNumberFormat="0" applyAlignment="0" applyProtection="0">
      <alignment vertical="center"/>
    </xf>
    <xf numFmtId="0" fontId="92" fillId="50" borderId="47" applyNumberFormat="0" applyAlignment="0" applyProtection="0">
      <alignment vertical="center"/>
    </xf>
    <xf numFmtId="0" fontId="92" fillId="50" borderId="47" applyNumberFormat="0" applyAlignment="0" applyProtection="0">
      <alignment vertical="center"/>
    </xf>
    <xf numFmtId="0" fontId="92" fillId="50" borderId="47" applyNumberFormat="0" applyAlignment="0" applyProtection="0">
      <alignment vertical="center"/>
    </xf>
    <xf numFmtId="0" fontId="92" fillId="50" borderId="47" applyNumberFormat="0" applyAlignment="0" applyProtection="0">
      <alignment vertical="center"/>
    </xf>
    <xf numFmtId="0" fontId="92" fillId="50" borderId="47" applyNumberFormat="0" applyAlignment="0" applyProtection="0">
      <alignment vertical="center"/>
    </xf>
    <xf numFmtId="0" fontId="92" fillId="50" borderId="47" applyNumberFormat="0" applyAlignment="0" applyProtection="0">
      <alignment vertical="center"/>
    </xf>
    <xf numFmtId="0" fontId="92" fillId="50" borderId="47" applyNumberFormat="0" applyAlignment="0" applyProtection="0">
      <alignment vertical="center"/>
    </xf>
    <xf numFmtId="0" fontId="92" fillId="50" borderId="47" applyNumberFormat="0" applyAlignment="0" applyProtection="0">
      <alignment vertical="center"/>
    </xf>
    <xf numFmtId="1" fontId="74" fillId="0" borderId="37" applyFill="0" applyProtection="0">
      <alignment horizontal="center" vertical="center"/>
    </xf>
    <xf numFmtId="1" fontId="74" fillId="0" borderId="37" applyFill="0" applyProtection="0">
      <alignment horizontal="center" vertical="center"/>
    </xf>
    <xf numFmtId="1" fontId="74" fillId="0" borderId="37" applyFill="0" applyProtection="0">
      <alignment horizontal="center" vertical="center"/>
    </xf>
    <xf numFmtId="1" fontId="74" fillId="0" borderId="37" applyFill="0" applyProtection="0">
      <alignment horizontal="center" vertical="center"/>
    </xf>
    <xf numFmtId="1" fontId="74" fillId="0" borderId="37" applyFill="0" applyProtection="0">
      <alignment horizontal="center" vertical="center"/>
    </xf>
    <xf numFmtId="0" fontId="120" fillId="0" borderId="0">
      <alignment vertical="center"/>
    </xf>
    <xf numFmtId="0" fontId="82" fillId="0" borderId="0">
      <alignment vertical="center"/>
    </xf>
    <xf numFmtId="43" fontId="0" fillId="0" borderId="0" applyFont="0" applyFill="0" applyBorder="0" applyAlignment="0" applyProtection="0">
      <alignment vertical="center"/>
    </xf>
    <xf numFmtId="41" fontId="0" fillId="0" borderId="0" applyFont="0" applyFill="0" applyBorder="0" applyAlignment="0" applyProtection="0">
      <alignment vertical="center"/>
    </xf>
    <xf numFmtId="0" fontId="0" fillId="40" borderId="43" applyNumberFormat="0" applyFont="0" applyAlignment="0" applyProtection="0">
      <alignment vertical="center"/>
    </xf>
    <xf numFmtId="0" fontId="0" fillId="40" borderId="43" applyNumberFormat="0" applyFont="0" applyAlignment="0" applyProtection="0">
      <alignment vertical="center"/>
    </xf>
    <xf numFmtId="0" fontId="0" fillId="40" borderId="43" applyNumberFormat="0" applyFont="0" applyAlignment="0" applyProtection="0">
      <alignment vertical="center"/>
    </xf>
    <xf numFmtId="0" fontId="0" fillId="40" borderId="43" applyNumberFormat="0" applyFont="0" applyAlignment="0" applyProtection="0">
      <alignment vertical="center"/>
    </xf>
    <xf numFmtId="0" fontId="0" fillId="40" borderId="43" applyNumberFormat="0" applyFont="0" applyAlignment="0" applyProtection="0">
      <alignment vertical="center"/>
    </xf>
    <xf numFmtId="0" fontId="0" fillId="40" borderId="43" applyNumberFormat="0" applyFont="0" applyAlignment="0" applyProtection="0">
      <alignment vertical="center"/>
    </xf>
    <xf numFmtId="0" fontId="0" fillId="40" borderId="43" applyNumberFormat="0" applyFont="0" applyAlignment="0" applyProtection="0">
      <alignment vertical="center"/>
    </xf>
    <xf numFmtId="0" fontId="0" fillId="40" borderId="43" applyNumberFormat="0" applyFont="0" applyAlignment="0" applyProtection="0">
      <alignment vertical="center"/>
    </xf>
    <xf numFmtId="0" fontId="0" fillId="40" borderId="43" applyNumberFormat="0" applyFont="0" applyAlignment="0" applyProtection="0">
      <alignment vertical="center"/>
    </xf>
    <xf numFmtId="0" fontId="0" fillId="40" borderId="43" applyNumberFormat="0" applyFont="0" applyAlignment="0" applyProtection="0">
      <alignment vertical="center"/>
    </xf>
    <xf numFmtId="0" fontId="0" fillId="40" borderId="43" applyNumberFormat="0" applyFont="0" applyAlignment="0" applyProtection="0">
      <alignment vertical="center"/>
    </xf>
  </cellStyleXfs>
  <cellXfs count="749">
    <xf numFmtId="0" fontId="0" fillId="0" borderId="0" xfId="0" applyAlignment="1"/>
    <xf numFmtId="0" fontId="1" fillId="0" borderId="0" xfId="0" applyFont="1" applyFill="1" applyBorder="1" applyAlignment="1">
      <alignment vertical="center"/>
    </xf>
    <xf numFmtId="0" fontId="2" fillId="0" borderId="0" xfId="1071" applyFont="1" applyFill="1" applyBorder="1" applyAlignment="1">
      <alignment horizontal="center" vertical="center"/>
    </xf>
    <xf numFmtId="0" fontId="3" fillId="0" borderId="1" xfId="1071" applyFont="1" applyFill="1" applyBorder="1" applyAlignment="1">
      <alignment horizontal="center" vertical="center"/>
    </xf>
    <xf numFmtId="0" fontId="4" fillId="0" borderId="1" xfId="0" applyFont="1" applyFill="1" applyBorder="1" applyAlignment="1">
      <alignment horizontal="center" vertical="center"/>
    </xf>
    <xf numFmtId="0" fontId="5" fillId="0" borderId="1" xfId="1071" applyFont="1" applyFill="1" applyBorder="1" applyAlignment="1">
      <alignment horizontal="center" vertical="center"/>
    </xf>
    <xf numFmtId="0" fontId="1" fillId="0" borderId="1" xfId="0" applyFont="1" applyFill="1" applyBorder="1" applyAlignment="1">
      <alignment vertical="center" wrapText="1"/>
    </xf>
    <xf numFmtId="0" fontId="1" fillId="0" borderId="1" xfId="0" applyFont="1" applyFill="1" applyBorder="1" applyAlignment="1">
      <alignment vertical="center"/>
    </xf>
    <xf numFmtId="0" fontId="6" fillId="0" borderId="0" xfId="225" applyFont="1" applyFill="1" applyBorder="1" applyAlignment="1">
      <alignment horizontal="left" vertical="center" wrapText="1"/>
    </xf>
    <xf numFmtId="0" fontId="7" fillId="0" borderId="0" xfId="225" applyFont="1" applyFill="1" applyBorder="1" applyAlignment="1">
      <alignment horizontal="left" vertical="center" wrapText="1"/>
    </xf>
    <xf numFmtId="0" fontId="8" fillId="0" borderId="0" xfId="225" applyNumberFormat="1" applyFont="1" applyFill="1" applyBorder="1" applyAlignment="1" applyProtection="1">
      <alignment horizontal="left" vertical="center" wrapText="1"/>
    </xf>
    <xf numFmtId="0" fontId="0" fillId="0" borderId="0" xfId="225" applyNumberFormat="1" applyFont="1" applyFill="1" applyBorder="1" applyAlignment="1" applyProtection="1">
      <alignment horizontal="left" vertical="center" wrapText="1"/>
    </xf>
    <xf numFmtId="0" fontId="9" fillId="0" borderId="1" xfId="958" applyFont="1" applyFill="1" applyBorder="1" applyAlignment="1">
      <alignment horizontal="left" vertical="center" wrapText="1"/>
    </xf>
    <xf numFmtId="0" fontId="10" fillId="0" borderId="1" xfId="958" applyFont="1" applyFill="1" applyBorder="1" applyAlignment="1">
      <alignment horizontal="left" vertical="center" wrapText="1"/>
    </xf>
    <xf numFmtId="0" fontId="11" fillId="0" borderId="1" xfId="521" applyFont="1" applyFill="1" applyBorder="1" applyAlignment="1" applyProtection="1">
      <alignment horizontal="left" vertical="top" wrapText="1"/>
      <protection locked="0"/>
    </xf>
    <xf numFmtId="0" fontId="11" fillId="0" borderId="2" xfId="506" applyFont="1" applyFill="1" applyBorder="1" applyAlignment="1" applyProtection="1">
      <alignment horizontal="left" vertical="top" wrapText="1"/>
      <protection locked="0"/>
    </xf>
    <xf numFmtId="0" fontId="11" fillId="0" borderId="3" xfId="506" applyFont="1" applyFill="1" applyBorder="1" applyAlignment="1" applyProtection="1">
      <alignment horizontal="left" vertical="center" wrapText="1"/>
      <protection locked="0"/>
    </xf>
    <xf numFmtId="0" fontId="11" fillId="0" borderId="4" xfId="506" applyFont="1" applyFill="1" applyBorder="1" applyAlignment="1" applyProtection="1">
      <alignment horizontal="left" vertical="top" wrapText="1"/>
      <protection locked="0"/>
    </xf>
    <xf numFmtId="0" fontId="11" fillId="0" borderId="2" xfId="506" applyFont="1" applyFill="1" applyBorder="1" applyAlignment="1" applyProtection="1">
      <alignment horizontal="left" vertical="center" wrapText="1"/>
      <protection locked="0"/>
    </xf>
    <xf numFmtId="0" fontId="11" fillId="0" borderId="5" xfId="506" applyFont="1" applyFill="1" applyBorder="1" applyAlignment="1" applyProtection="1">
      <alignment horizontal="left" vertical="top" wrapText="1"/>
      <protection locked="0"/>
    </xf>
    <xf numFmtId="0" fontId="11" fillId="0" borderId="5" xfId="506" applyFont="1" applyFill="1" applyBorder="1" applyAlignment="1" applyProtection="1">
      <alignment horizontal="left" vertical="center" wrapText="1"/>
      <protection locked="0"/>
    </xf>
    <xf numFmtId="0" fontId="11" fillId="0" borderId="2" xfId="550" applyFont="1" applyFill="1" applyBorder="1" applyAlignment="1" applyProtection="1">
      <alignment horizontal="left" vertical="top" wrapText="1"/>
      <protection locked="0"/>
    </xf>
    <xf numFmtId="0" fontId="11" fillId="0" borderId="6" xfId="550" applyFont="1" applyFill="1" applyBorder="1" applyAlignment="1" applyProtection="1">
      <alignment horizontal="left" vertical="center" wrapText="1"/>
      <protection locked="0"/>
    </xf>
    <xf numFmtId="0" fontId="11" fillId="0" borderId="4" xfId="550" applyFont="1" applyFill="1" applyBorder="1" applyAlignment="1" applyProtection="1">
      <alignment horizontal="left" vertical="top" wrapText="1"/>
      <protection locked="0"/>
    </xf>
    <xf numFmtId="0" fontId="11" fillId="0" borderId="2" xfId="550" applyFont="1" applyFill="1" applyBorder="1" applyAlignment="1" applyProtection="1">
      <alignment horizontal="left" vertical="center" wrapText="1"/>
      <protection locked="0"/>
    </xf>
    <xf numFmtId="0" fontId="11" fillId="0" borderId="5" xfId="550" applyFont="1" applyFill="1" applyBorder="1" applyAlignment="1" applyProtection="1">
      <alignment horizontal="left" vertical="top" wrapText="1"/>
      <protection locked="0"/>
    </xf>
    <xf numFmtId="0" fontId="11" fillId="0" borderId="5" xfId="550" applyFont="1" applyFill="1" applyBorder="1" applyAlignment="1" applyProtection="1">
      <alignment horizontal="left" vertical="center" wrapText="1"/>
      <protection locked="0"/>
    </xf>
    <xf numFmtId="0" fontId="11" fillId="0" borderId="2" xfId="263" applyFont="1" applyFill="1" applyBorder="1" applyAlignment="1" applyProtection="1">
      <alignment horizontal="left" vertical="top" wrapText="1"/>
      <protection locked="0"/>
    </xf>
    <xf numFmtId="0" fontId="11" fillId="0" borderId="4" xfId="263" applyFont="1" applyFill="1" applyBorder="1" applyAlignment="1" applyProtection="1">
      <alignment horizontal="left" vertical="top" wrapText="1"/>
      <protection locked="0"/>
    </xf>
    <xf numFmtId="0" fontId="11" fillId="0" borderId="7" xfId="263" applyFont="1" applyFill="1" applyBorder="1" applyAlignment="1" applyProtection="1">
      <alignment horizontal="left" vertical="top" wrapText="1"/>
      <protection locked="0"/>
    </xf>
    <xf numFmtId="0" fontId="11" fillId="0" borderId="8" xfId="263" applyFont="1" applyFill="1" applyBorder="1" applyAlignment="1" applyProtection="1">
      <alignment horizontal="left" vertical="top" wrapText="1"/>
      <protection locked="0"/>
    </xf>
    <xf numFmtId="0" fontId="11" fillId="0" borderId="1" xfId="263" applyFont="1" applyFill="1" applyBorder="1" applyAlignment="1" applyProtection="1">
      <alignment horizontal="left" vertical="top" wrapText="1"/>
      <protection locked="0"/>
    </xf>
    <xf numFmtId="0" fontId="11" fillId="0" borderId="5" xfId="263" applyFont="1" applyFill="1" applyBorder="1" applyAlignment="1" applyProtection="1">
      <alignment horizontal="left" vertical="top" wrapText="1"/>
      <protection locked="0"/>
    </xf>
    <xf numFmtId="0" fontId="11" fillId="0" borderId="0" xfId="263" applyFont="1" applyFill="1" applyBorder="1" applyAlignment="1" applyProtection="1">
      <alignment horizontal="left" vertical="top" wrapText="1"/>
      <protection locked="0"/>
    </xf>
    <xf numFmtId="0" fontId="11" fillId="0" borderId="9" xfId="263" applyFont="1" applyFill="1" applyBorder="1" applyAlignment="1" applyProtection="1">
      <alignment horizontal="left" vertical="top" wrapText="1"/>
      <protection locked="0"/>
    </xf>
    <xf numFmtId="0" fontId="11" fillId="0" borderId="10" xfId="263" applyFont="1" applyFill="1" applyBorder="1" applyAlignment="1" applyProtection="1">
      <alignment horizontal="left" vertical="top" wrapText="1"/>
      <protection locked="0"/>
    </xf>
    <xf numFmtId="0" fontId="11" fillId="0" borderId="11" xfId="521" applyFont="1" applyFill="1" applyBorder="1" applyAlignment="1" applyProtection="1">
      <alignment horizontal="left" vertical="top" wrapText="1"/>
      <protection locked="0"/>
    </xf>
    <xf numFmtId="0" fontId="11" fillId="0" borderId="12" xfId="263" applyFont="1" applyFill="1" applyBorder="1" applyAlignment="1" applyProtection="1">
      <alignment horizontal="left" vertical="top" wrapText="1"/>
      <protection locked="0"/>
    </xf>
    <xf numFmtId="0" fontId="11" fillId="0" borderId="2" xfId="498" applyFont="1" applyFill="1" applyBorder="1" applyAlignment="1" applyProtection="1">
      <alignment horizontal="left" vertical="top" wrapText="1"/>
      <protection locked="0"/>
    </xf>
    <xf numFmtId="0" fontId="11" fillId="0" borderId="3" xfId="498" applyFont="1" applyFill="1" applyBorder="1" applyAlignment="1" applyProtection="1">
      <alignment horizontal="left" vertical="center" wrapText="1"/>
      <protection locked="0"/>
    </xf>
    <xf numFmtId="0" fontId="11" fillId="0" borderId="4" xfId="498" applyFont="1" applyFill="1" applyBorder="1" applyAlignment="1" applyProtection="1">
      <alignment horizontal="left" vertical="top" wrapText="1"/>
      <protection locked="0"/>
    </xf>
    <xf numFmtId="0" fontId="11" fillId="0" borderId="8" xfId="498" applyFont="1" applyFill="1" applyBorder="1" applyAlignment="1" applyProtection="1">
      <alignment horizontal="left" vertical="top" wrapText="1"/>
      <protection locked="0"/>
    </xf>
    <xf numFmtId="0" fontId="11" fillId="0" borderId="1" xfId="498" applyFont="1" applyFill="1" applyBorder="1" applyAlignment="1" applyProtection="1">
      <alignment horizontal="left" vertical="top" wrapText="1"/>
      <protection locked="0"/>
    </xf>
    <xf numFmtId="0" fontId="11" fillId="0" borderId="2" xfId="498" applyFont="1" applyFill="1" applyBorder="1" applyAlignment="1" applyProtection="1">
      <alignment horizontal="left" vertical="center" wrapText="1"/>
      <protection locked="0"/>
    </xf>
    <xf numFmtId="0" fontId="11" fillId="0" borderId="5" xfId="498" applyFont="1" applyFill="1" applyBorder="1" applyAlignment="1" applyProtection="1">
      <alignment horizontal="left" vertical="top" wrapText="1"/>
      <protection locked="0"/>
    </xf>
    <xf numFmtId="0" fontId="11" fillId="0" borderId="5" xfId="498" applyFont="1" applyFill="1" applyBorder="1" applyAlignment="1" applyProtection="1">
      <alignment horizontal="left" vertical="center" wrapText="1"/>
      <protection locked="0"/>
    </xf>
    <xf numFmtId="0" fontId="11" fillId="0" borderId="2" xfId="204" applyFont="1" applyFill="1" applyBorder="1" applyAlignment="1" applyProtection="1">
      <alignment horizontal="left" vertical="top" wrapText="1"/>
      <protection locked="0"/>
    </xf>
    <xf numFmtId="0" fontId="11" fillId="0" borderId="6" xfId="204" applyFont="1" applyFill="1" applyBorder="1" applyAlignment="1" applyProtection="1">
      <alignment horizontal="left" vertical="center" wrapText="1"/>
      <protection locked="0"/>
    </xf>
    <xf numFmtId="0" fontId="11" fillId="0" borderId="4" xfId="204" applyFont="1" applyFill="1" applyBorder="1" applyAlignment="1" applyProtection="1">
      <alignment horizontal="left" vertical="top" wrapText="1"/>
      <protection locked="0"/>
    </xf>
    <xf numFmtId="0" fontId="11" fillId="0" borderId="8" xfId="204" applyFont="1" applyFill="1" applyBorder="1" applyAlignment="1" applyProtection="1">
      <alignment horizontal="left" vertical="top" wrapText="1"/>
      <protection locked="0"/>
    </xf>
    <xf numFmtId="0" fontId="11" fillId="0" borderId="1" xfId="204" applyFont="1" applyFill="1" applyBorder="1" applyAlignment="1" applyProtection="1">
      <alignment horizontal="left" vertical="top" wrapText="1"/>
      <protection locked="0"/>
    </xf>
    <xf numFmtId="0" fontId="11" fillId="0" borderId="2" xfId="204" applyFont="1" applyFill="1" applyBorder="1" applyAlignment="1" applyProtection="1">
      <alignment horizontal="left" vertical="center" wrapText="1"/>
      <protection locked="0"/>
    </xf>
    <xf numFmtId="0" fontId="11" fillId="0" borderId="5" xfId="204" applyFont="1" applyFill="1" applyBorder="1" applyAlignment="1" applyProtection="1">
      <alignment horizontal="left" vertical="top" wrapText="1"/>
      <protection locked="0"/>
    </xf>
    <xf numFmtId="0" fontId="11" fillId="0" borderId="5" xfId="204" applyFont="1" applyFill="1" applyBorder="1" applyAlignment="1" applyProtection="1">
      <alignment horizontal="left" vertical="center" wrapText="1"/>
      <protection locked="0"/>
    </xf>
    <xf numFmtId="0" fontId="11" fillId="0" borderId="5" xfId="242" applyFont="1" applyFill="1" applyBorder="1" applyAlignment="1" applyProtection="1">
      <alignment horizontal="left" vertical="top" wrapText="1"/>
      <protection locked="0"/>
    </xf>
    <xf numFmtId="0" fontId="11" fillId="0" borderId="4" xfId="242" applyFont="1" applyFill="1" applyBorder="1" applyAlignment="1" applyProtection="1">
      <alignment horizontal="left" vertical="top" wrapText="1"/>
      <protection locked="0"/>
    </xf>
    <xf numFmtId="0" fontId="11" fillId="0" borderId="8" xfId="242" applyFont="1" applyFill="1" applyBorder="1" applyAlignment="1" applyProtection="1">
      <alignment horizontal="left" vertical="top" wrapText="1"/>
      <protection locked="0"/>
    </xf>
    <xf numFmtId="0" fontId="11" fillId="0" borderId="1" xfId="242" applyFont="1" applyFill="1" applyBorder="1" applyAlignment="1" applyProtection="1">
      <alignment horizontal="left" vertical="top" wrapText="1"/>
      <protection locked="0"/>
    </xf>
    <xf numFmtId="0" fontId="11" fillId="0" borderId="7" xfId="242" applyFont="1" applyFill="1" applyBorder="1" applyAlignment="1" applyProtection="1">
      <alignment horizontal="left" vertical="top" wrapText="1"/>
      <protection locked="0"/>
    </xf>
    <xf numFmtId="0" fontId="12" fillId="0" borderId="0" xfId="225" applyNumberFormat="1" applyFont="1" applyFill="1" applyBorder="1" applyAlignment="1" applyProtection="1">
      <alignment horizontal="left" vertical="center" wrapText="1"/>
    </xf>
    <xf numFmtId="0" fontId="11" fillId="0" borderId="0" xfId="521" applyFont="1" applyFill="1" applyBorder="1" applyAlignment="1" applyProtection="1">
      <alignment horizontal="left" vertical="top" wrapText="1"/>
      <protection locked="0"/>
    </xf>
    <xf numFmtId="0" fontId="11" fillId="0" borderId="13" xfId="263" applyFont="1" applyFill="1" applyBorder="1" applyAlignment="1" applyProtection="1">
      <alignment horizontal="left" vertical="top" wrapText="1"/>
      <protection locked="0"/>
    </xf>
    <xf numFmtId="0" fontId="11" fillId="0" borderId="14" xfId="263" applyFont="1" applyFill="1" applyBorder="1" applyAlignment="1" applyProtection="1">
      <alignment horizontal="left" vertical="top" wrapText="1"/>
      <protection locked="0"/>
    </xf>
    <xf numFmtId="0" fontId="11" fillId="0" borderId="2" xfId="242" applyFont="1" applyFill="1" applyBorder="1" applyAlignment="1" applyProtection="1">
      <alignment horizontal="left" vertical="top" wrapText="1"/>
      <protection locked="0"/>
    </xf>
    <xf numFmtId="0" fontId="11" fillId="0" borderId="6" xfId="242" applyFont="1" applyFill="1" applyBorder="1" applyAlignment="1" applyProtection="1">
      <alignment horizontal="left" vertical="center" wrapText="1"/>
      <protection locked="0"/>
    </xf>
    <xf numFmtId="0" fontId="11" fillId="0" borderId="2" xfId="242" applyFont="1" applyFill="1" applyBorder="1" applyAlignment="1" applyProtection="1">
      <alignment horizontal="left" vertical="center" wrapText="1"/>
      <protection locked="0"/>
    </xf>
    <xf numFmtId="0" fontId="11" fillId="0" borderId="5" xfId="242" applyFont="1" applyFill="1" applyBorder="1" applyAlignment="1" applyProtection="1">
      <alignment horizontal="left" vertical="center" wrapText="1"/>
      <protection locked="0"/>
    </xf>
    <xf numFmtId="0" fontId="11" fillId="0" borderId="2" xfId="502" applyFont="1" applyFill="1" applyBorder="1" applyAlignment="1" applyProtection="1">
      <alignment horizontal="left" vertical="top" wrapText="1"/>
      <protection locked="0"/>
    </xf>
    <xf numFmtId="0" fontId="11" fillId="0" borderId="6" xfId="502" applyFont="1" applyFill="1" applyBorder="1" applyAlignment="1" applyProtection="1">
      <alignment horizontal="left" vertical="top" wrapText="1"/>
      <protection locked="0"/>
    </xf>
    <xf numFmtId="0" fontId="11" fillId="0" borderId="4" xfId="502" applyFont="1" applyFill="1" applyBorder="1" applyAlignment="1" applyProtection="1">
      <alignment horizontal="left" vertical="top" wrapText="1"/>
      <protection locked="0"/>
    </xf>
    <xf numFmtId="0" fontId="11" fillId="0" borderId="8" xfId="502" applyFont="1" applyFill="1" applyBorder="1" applyAlignment="1" applyProtection="1">
      <alignment horizontal="left" vertical="top" wrapText="1"/>
      <protection locked="0"/>
    </xf>
    <xf numFmtId="0" fontId="11" fillId="0" borderId="1" xfId="502" applyFont="1" applyFill="1" applyBorder="1" applyAlignment="1" applyProtection="1">
      <alignment horizontal="left" vertical="top" wrapText="1"/>
      <protection locked="0"/>
    </xf>
    <xf numFmtId="0" fontId="11" fillId="0" borderId="5" xfId="502" applyFont="1" applyFill="1" applyBorder="1" applyAlignment="1" applyProtection="1">
      <alignment horizontal="left" vertical="top" wrapText="1"/>
      <protection locked="0"/>
    </xf>
    <xf numFmtId="0" fontId="11" fillId="0" borderId="2" xfId="213" applyFont="1" applyFill="1" applyBorder="1" applyAlignment="1" applyProtection="1">
      <alignment horizontal="left" vertical="top" wrapText="1"/>
      <protection locked="0"/>
    </xf>
    <xf numFmtId="0" fontId="11" fillId="0" borderId="6" xfId="213" applyFont="1" applyFill="1" applyBorder="1" applyAlignment="1" applyProtection="1">
      <alignment horizontal="left" vertical="center" wrapText="1"/>
      <protection locked="0"/>
    </xf>
    <xf numFmtId="0" fontId="11" fillId="0" borderId="4" xfId="213" applyFont="1" applyFill="1" applyBorder="1" applyAlignment="1" applyProtection="1">
      <alignment horizontal="left" vertical="top" wrapText="1"/>
      <protection locked="0"/>
    </xf>
    <xf numFmtId="0" fontId="11" fillId="0" borderId="8" xfId="213" applyFont="1" applyFill="1" applyBorder="1" applyAlignment="1" applyProtection="1">
      <alignment horizontal="left" vertical="top" wrapText="1"/>
      <protection locked="0"/>
    </xf>
    <xf numFmtId="0" fontId="11" fillId="0" borderId="1" xfId="213" applyFont="1" applyFill="1" applyBorder="1" applyAlignment="1" applyProtection="1">
      <alignment horizontal="left" vertical="top" wrapText="1"/>
      <protection locked="0"/>
    </xf>
    <xf numFmtId="0" fontId="11" fillId="0" borderId="2" xfId="213" applyFont="1" applyFill="1" applyBorder="1" applyAlignment="1" applyProtection="1">
      <alignment horizontal="left" vertical="center" wrapText="1"/>
      <protection locked="0"/>
    </xf>
    <xf numFmtId="0" fontId="11" fillId="0" borderId="5" xfId="213" applyFont="1" applyFill="1" applyBorder="1" applyAlignment="1" applyProtection="1">
      <alignment horizontal="left" vertical="top" wrapText="1"/>
      <protection locked="0"/>
    </xf>
    <xf numFmtId="0" fontId="11" fillId="0" borderId="5" xfId="213" applyFont="1" applyFill="1" applyBorder="1" applyAlignment="1" applyProtection="1">
      <alignment horizontal="left" vertical="center" wrapText="1"/>
      <protection locked="0"/>
    </xf>
    <xf numFmtId="0" fontId="11" fillId="0" borderId="5" xfId="97" applyFont="1" applyFill="1" applyBorder="1" applyAlignment="1" applyProtection="1">
      <alignment horizontal="left" vertical="top" wrapText="1"/>
      <protection locked="0"/>
    </xf>
    <xf numFmtId="0" fontId="11" fillId="0" borderId="15" xfId="97" applyFont="1" applyFill="1" applyBorder="1" applyAlignment="1" applyProtection="1">
      <alignment horizontal="left" vertical="top" wrapText="1"/>
      <protection locked="0"/>
    </xf>
    <xf numFmtId="0" fontId="11" fillId="0" borderId="16" xfId="97" applyFont="1" applyFill="1" applyBorder="1" applyAlignment="1" applyProtection="1">
      <alignment horizontal="left" vertical="top" wrapText="1"/>
      <protection locked="0"/>
    </xf>
    <xf numFmtId="0" fontId="11" fillId="0" borderId="1" xfId="97" applyFont="1" applyFill="1" applyBorder="1" applyAlignment="1" applyProtection="1">
      <alignment horizontal="left" vertical="top" wrapText="1"/>
      <protection locked="0"/>
    </xf>
    <xf numFmtId="0" fontId="11" fillId="0" borderId="17" xfId="97" applyFont="1" applyFill="1" applyBorder="1" applyAlignment="1" applyProtection="1">
      <alignment horizontal="left" vertical="top" wrapText="1"/>
      <protection locked="0"/>
    </xf>
    <xf numFmtId="0" fontId="11" fillId="0" borderId="4" xfId="97" applyFont="1" applyFill="1" applyBorder="1" applyAlignment="1" applyProtection="1">
      <alignment horizontal="left" vertical="top" wrapText="1"/>
      <protection locked="0"/>
    </xf>
    <xf numFmtId="0" fontId="11" fillId="0" borderId="8" xfId="97" applyFont="1" applyFill="1" applyBorder="1" applyAlignment="1" applyProtection="1">
      <alignment horizontal="left" vertical="top" wrapText="1"/>
      <protection locked="0"/>
    </xf>
    <xf numFmtId="0" fontId="11" fillId="0" borderId="2" xfId="97" applyFont="1" applyFill="1" applyBorder="1" applyAlignment="1" applyProtection="1">
      <alignment horizontal="left" vertical="top" wrapText="1"/>
      <protection locked="0"/>
    </xf>
    <xf numFmtId="0" fontId="11" fillId="0" borderId="6" xfId="97" applyFont="1" applyFill="1" applyBorder="1" applyAlignment="1" applyProtection="1">
      <alignment horizontal="left" vertical="center" wrapText="1"/>
      <protection locked="0"/>
    </xf>
    <xf numFmtId="0" fontId="11" fillId="0" borderId="2" xfId="97" applyFont="1" applyFill="1" applyBorder="1" applyAlignment="1" applyProtection="1">
      <alignment horizontal="left" vertical="center" wrapText="1"/>
      <protection locked="0"/>
    </xf>
    <xf numFmtId="0" fontId="11" fillId="0" borderId="5" xfId="97" applyFont="1" applyFill="1" applyBorder="1" applyAlignment="1" applyProtection="1">
      <alignment horizontal="left" vertical="center" wrapText="1"/>
      <protection locked="0"/>
    </xf>
    <xf numFmtId="0" fontId="11" fillId="0" borderId="2" xfId="504" applyFont="1" applyFill="1" applyBorder="1" applyAlignment="1" applyProtection="1">
      <alignment horizontal="left" vertical="top" wrapText="1"/>
      <protection locked="0"/>
    </xf>
    <xf numFmtId="0" fontId="11" fillId="0" borderId="6" xfId="504" applyFont="1" applyFill="1" applyBorder="1" applyAlignment="1" applyProtection="1">
      <alignment horizontal="left" vertical="center" wrapText="1"/>
      <protection locked="0"/>
    </xf>
    <xf numFmtId="0" fontId="11" fillId="0" borderId="4" xfId="504" applyFont="1" applyFill="1" applyBorder="1" applyAlignment="1" applyProtection="1">
      <alignment horizontal="left" vertical="top" wrapText="1"/>
      <protection locked="0"/>
    </xf>
    <xf numFmtId="0" fontId="11" fillId="0" borderId="8" xfId="504" applyFont="1" applyFill="1" applyBorder="1" applyAlignment="1" applyProtection="1">
      <alignment horizontal="left" vertical="top" wrapText="1"/>
      <protection locked="0"/>
    </xf>
    <xf numFmtId="0" fontId="11" fillId="0" borderId="1" xfId="504" applyFont="1" applyFill="1" applyBorder="1" applyAlignment="1" applyProtection="1">
      <alignment horizontal="left" vertical="top" wrapText="1"/>
      <protection locked="0"/>
    </xf>
    <xf numFmtId="0" fontId="11" fillId="0" borderId="2" xfId="504" applyFont="1" applyFill="1" applyBorder="1" applyAlignment="1" applyProtection="1">
      <alignment horizontal="left" vertical="center" wrapText="1"/>
      <protection locked="0"/>
    </xf>
    <xf numFmtId="0" fontId="11" fillId="0" borderId="5" xfId="504" applyFont="1" applyFill="1" applyBorder="1" applyAlignment="1" applyProtection="1">
      <alignment horizontal="left" vertical="top" wrapText="1"/>
      <protection locked="0"/>
    </xf>
    <xf numFmtId="0" fontId="11" fillId="0" borderId="5" xfId="504" applyFont="1" applyFill="1" applyBorder="1" applyAlignment="1" applyProtection="1">
      <alignment horizontal="left" vertical="center" wrapText="1"/>
      <protection locked="0"/>
    </xf>
    <xf numFmtId="0" fontId="11" fillId="0" borderId="5" xfId="355" applyFont="1" applyFill="1" applyBorder="1" applyAlignment="1" applyProtection="1">
      <alignment horizontal="left" vertical="top" wrapText="1"/>
      <protection locked="0"/>
    </xf>
    <xf numFmtId="0" fontId="11" fillId="0" borderId="4" xfId="355" applyFont="1" applyFill="1" applyBorder="1" applyAlignment="1" applyProtection="1">
      <alignment horizontal="left" vertical="top" wrapText="1"/>
      <protection locked="0"/>
    </xf>
    <xf numFmtId="0" fontId="11" fillId="0" borderId="8" xfId="355" applyFont="1" applyFill="1" applyBorder="1" applyAlignment="1" applyProtection="1">
      <alignment horizontal="left" vertical="top" wrapText="1"/>
      <protection locked="0"/>
    </xf>
    <xf numFmtId="0" fontId="11" fillId="0" borderId="1" xfId="355" applyFont="1" applyFill="1" applyBorder="1" applyAlignment="1" applyProtection="1">
      <alignment horizontal="left" vertical="top" wrapText="1"/>
      <protection locked="0"/>
    </xf>
    <xf numFmtId="0" fontId="11" fillId="0" borderId="5" xfId="191" applyFont="1" applyFill="1" applyBorder="1" applyAlignment="1" applyProtection="1">
      <alignment horizontal="left" vertical="top" wrapText="1"/>
      <protection locked="0"/>
    </xf>
    <xf numFmtId="0" fontId="11" fillId="0" borderId="4" xfId="191" applyFont="1" applyFill="1" applyBorder="1" applyAlignment="1" applyProtection="1">
      <alignment horizontal="left" vertical="top" wrapText="1"/>
      <protection locked="0"/>
    </xf>
    <xf numFmtId="0" fontId="11" fillId="0" borderId="8" xfId="191" applyFont="1" applyFill="1" applyBorder="1" applyAlignment="1" applyProtection="1">
      <alignment horizontal="left" vertical="top" wrapText="1"/>
      <protection locked="0"/>
    </xf>
    <xf numFmtId="0" fontId="11" fillId="0" borderId="1" xfId="191" applyFont="1" applyFill="1" applyBorder="1" applyAlignment="1" applyProtection="1">
      <alignment horizontal="left" vertical="top" wrapText="1"/>
      <protection locked="0"/>
    </xf>
    <xf numFmtId="0" fontId="11" fillId="0" borderId="2" xfId="505" applyFont="1" applyFill="1" applyBorder="1" applyAlignment="1" applyProtection="1">
      <alignment horizontal="left" vertical="top" wrapText="1"/>
      <protection locked="0"/>
    </xf>
    <xf numFmtId="0" fontId="11" fillId="0" borderId="6" xfId="505" applyFont="1" applyFill="1" applyBorder="1" applyAlignment="1" applyProtection="1">
      <alignment horizontal="left" vertical="center" wrapText="1"/>
      <protection locked="0"/>
    </xf>
    <xf numFmtId="0" fontId="11" fillId="0" borderId="4" xfId="505" applyFont="1" applyFill="1" applyBorder="1" applyAlignment="1" applyProtection="1">
      <alignment horizontal="left" vertical="top" wrapText="1"/>
      <protection locked="0"/>
    </xf>
    <xf numFmtId="0" fontId="11" fillId="0" borderId="8" xfId="505" applyFont="1" applyFill="1" applyBorder="1" applyAlignment="1" applyProtection="1">
      <alignment horizontal="left" vertical="top" wrapText="1"/>
      <protection locked="0"/>
    </xf>
    <xf numFmtId="0" fontId="11" fillId="0" borderId="1" xfId="505" applyFont="1" applyFill="1" applyBorder="1" applyAlignment="1" applyProtection="1">
      <alignment horizontal="left" vertical="top" wrapText="1"/>
      <protection locked="0"/>
    </xf>
    <xf numFmtId="0" fontId="11" fillId="0" borderId="2" xfId="505" applyFont="1" applyFill="1" applyBorder="1" applyAlignment="1" applyProtection="1">
      <alignment horizontal="left" vertical="center" wrapText="1"/>
      <protection locked="0"/>
    </xf>
    <xf numFmtId="0" fontId="11" fillId="0" borderId="5" xfId="505" applyFont="1" applyFill="1" applyBorder="1" applyAlignment="1" applyProtection="1">
      <alignment horizontal="left" vertical="top" wrapText="1"/>
      <protection locked="0"/>
    </xf>
    <xf numFmtId="0" fontId="11" fillId="0" borderId="5" xfId="505" applyFont="1" applyFill="1" applyBorder="1" applyAlignment="1" applyProtection="1">
      <alignment horizontal="left" vertical="center" wrapText="1"/>
      <protection locked="0"/>
    </xf>
    <xf numFmtId="0" fontId="11" fillId="0" borderId="2" xfId="356" applyFont="1" applyFill="1" applyBorder="1" applyAlignment="1" applyProtection="1">
      <alignment horizontal="left" vertical="top" wrapText="1"/>
      <protection locked="0"/>
    </xf>
    <xf numFmtId="0" fontId="11" fillId="0" borderId="6" xfId="356" applyFont="1" applyFill="1" applyBorder="1" applyAlignment="1" applyProtection="1">
      <alignment horizontal="left" vertical="center" wrapText="1"/>
      <protection locked="0"/>
    </xf>
    <xf numFmtId="0" fontId="11" fillId="0" borderId="4" xfId="356" applyFont="1" applyFill="1" applyBorder="1" applyAlignment="1" applyProtection="1">
      <alignment horizontal="left" vertical="top" wrapText="1"/>
      <protection locked="0"/>
    </xf>
    <xf numFmtId="0" fontId="11" fillId="0" borderId="8" xfId="356" applyFont="1" applyFill="1" applyBorder="1" applyAlignment="1" applyProtection="1">
      <alignment horizontal="left" vertical="top" wrapText="1"/>
      <protection locked="0"/>
    </xf>
    <xf numFmtId="0" fontId="11" fillId="0" borderId="1" xfId="356" applyFont="1" applyFill="1" applyBorder="1" applyAlignment="1" applyProtection="1">
      <alignment horizontal="left" vertical="top" wrapText="1"/>
      <protection locked="0"/>
    </xf>
    <xf numFmtId="0" fontId="11" fillId="0" borderId="2" xfId="356" applyFont="1" applyFill="1" applyBorder="1" applyAlignment="1" applyProtection="1">
      <alignment horizontal="left" vertical="center" wrapText="1"/>
      <protection locked="0"/>
    </xf>
    <xf numFmtId="0" fontId="11" fillId="0" borderId="5" xfId="356" applyFont="1" applyFill="1" applyBorder="1" applyAlignment="1" applyProtection="1">
      <alignment horizontal="left" vertical="top" wrapText="1"/>
      <protection locked="0"/>
    </xf>
    <xf numFmtId="0" fontId="11" fillId="0" borderId="5" xfId="356" applyFont="1" applyFill="1" applyBorder="1" applyAlignment="1" applyProtection="1">
      <alignment horizontal="left" vertical="center" wrapText="1"/>
      <protection locked="0"/>
    </xf>
    <xf numFmtId="0" fontId="11" fillId="0" borderId="2" xfId="507" applyFont="1" applyFill="1" applyBorder="1" applyAlignment="1" applyProtection="1">
      <alignment horizontal="left" vertical="top" wrapText="1"/>
      <protection locked="0"/>
    </xf>
    <xf numFmtId="0" fontId="11" fillId="0" borderId="6" xfId="507" applyFont="1" applyFill="1" applyBorder="1" applyAlignment="1" applyProtection="1">
      <alignment horizontal="left" vertical="center" wrapText="1"/>
      <protection locked="0"/>
    </xf>
    <xf numFmtId="0" fontId="11" fillId="0" borderId="4" xfId="507" applyFont="1" applyFill="1" applyBorder="1" applyAlignment="1" applyProtection="1">
      <alignment horizontal="left" vertical="top" wrapText="1"/>
      <protection locked="0"/>
    </xf>
    <xf numFmtId="0" fontId="11" fillId="0" borderId="8" xfId="507" applyFont="1" applyFill="1" applyBorder="1" applyAlignment="1" applyProtection="1">
      <alignment horizontal="left" vertical="top" wrapText="1"/>
      <protection locked="0"/>
    </xf>
    <xf numFmtId="0" fontId="11" fillId="0" borderId="1" xfId="507" applyFont="1" applyFill="1" applyBorder="1" applyAlignment="1" applyProtection="1">
      <alignment horizontal="left" vertical="top" wrapText="1"/>
      <protection locked="0"/>
    </xf>
    <xf numFmtId="0" fontId="11" fillId="0" borderId="2" xfId="507" applyFont="1" applyFill="1" applyBorder="1" applyAlignment="1" applyProtection="1">
      <alignment horizontal="left" vertical="center" wrapText="1"/>
      <protection locked="0"/>
    </xf>
    <xf numFmtId="0" fontId="11" fillId="0" borderId="5" xfId="507" applyFont="1" applyFill="1" applyBorder="1" applyAlignment="1" applyProtection="1">
      <alignment horizontal="left" vertical="top" wrapText="1"/>
      <protection locked="0"/>
    </xf>
    <xf numFmtId="0" fontId="11" fillId="0" borderId="5" xfId="507" applyFont="1" applyFill="1" applyBorder="1" applyAlignment="1" applyProtection="1">
      <alignment horizontal="left" vertical="center" wrapText="1"/>
      <protection locked="0"/>
    </xf>
    <xf numFmtId="0" fontId="11" fillId="0" borderId="2" xfId="508" applyFont="1" applyFill="1" applyBorder="1" applyAlignment="1" applyProtection="1">
      <alignment horizontal="left" vertical="top" wrapText="1"/>
      <protection locked="0"/>
    </xf>
    <xf numFmtId="0" fontId="11" fillId="0" borderId="6" xfId="508" applyFont="1" applyFill="1" applyBorder="1" applyAlignment="1" applyProtection="1">
      <alignment horizontal="left" vertical="center" wrapText="1"/>
      <protection locked="0"/>
    </xf>
    <xf numFmtId="0" fontId="11" fillId="0" borderId="4" xfId="508" applyFont="1" applyFill="1" applyBorder="1" applyAlignment="1" applyProtection="1">
      <alignment horizontal="left" vertical="top" wrapText="1"/>
      <protection locked="0"/>
    </xf>
    <xf numFmtId="0" fontId="11" fillId="0" borderId="8" xfId="508" applyFont="1" applyFill="1" applyBorder="1" applyAlignment="1" applyProtection="1">
      <alignment horizontal="left" vertical="top" wrapText="1"/>
      <protection locked="0"/>
    </xf>
    <xf numFmtId="0" fontId="11" fillId="0" borderId="1" xfId="508" applyFont="1" applyFill="1" applyBorder="1" applyAlignment="1" applyProtection="1">
      <alignment horizontal="left" vertical="top" wrapText="1"/>
      <protection locked="0"/>
    </xf>
    <xf numFmtId="0" fontId="11" fillId="0" borderId="2" xfId="508" applyFont="1" applyFill="1" applyBorder="1" applyAlignment="1" applyProtection="1">
      <alignment horizontal="left" vertical="center" wrapText="1"/>
      <protection locked="0"/>
    </xf>
    <xf numFmtId="0" fontId="11" fillId="0" borderId="5" xfId="508" applyFont="1" applyFill="1" applyBorder="1" applyAlignment="1" applyProtection="1">
      <alignment horizontal="left" vertical="top" wrapText="1"/>
      <protection locked="0"/>
    </xf>
    <xf numFmtId="0" fontId="11" fillId="0" borderId="5" xfId="508" applyFont="1" applyFill="1" applyBorder="1" applyAlignment="1" applyProtection="1">
      <alignment horizontal="left" vertical="center" wrapText="1"/>
      <protection locked="0"/>
    </xf>
    <xf numFmtId="0" fontId="11" fillId="0" borderId="5" xfId="510" applyFont="1" applyFill="1" applyBorder="1" applyAlignment="1" applyProtection="1">
      <alignment horizontal="left" vertical="top" wrapText="1"/>
      <protection locked="0"/>
    </xf>
    <xf numFmtId="0" fontId="11" fillId="0" borderId="4" xfId="510" applyFont="1" applyFill="1" applyBorder="1" applyAlignment="1" applyProtection="1">
      <alignment horizontal="left" vertical="top" wrapText="1"/>
      <protection locked="0"/>
    </xf>
    <xf numFmtId="0" fontId="11" fillId="0" borderId="8" xfId="510" applyFont="1" applyFill="1" applyBorder="1" applyAlignment="1" applyProtection="1">
      <alignment horizontal="left" vertical="top" wrapText="1"/>
      <protection locked="0"/>
    </xf>
    <xf numFmtId="0" fontId="11" fillId="0" borderId="1" xfId="510" applyFont="1" applyFill="1" applyBorder="1" applyAlignment="1" applyProtection="1">
      <alignment horizontal="left" vertical="top" wrapText="1"/>
      <protection locked="0"/>
    </xf>
    <xf numFmtId="0" fontId="11" fillId="0" borderId="5" xfId="159" applyFont="1" applyFill="1" applyBorder="1" applyAlignment="1" applyProtection="1">
      <alignment horizontal="left" vertical="top" wrapText="1"/>
      <protection locked="0"/>
    </xf>
    <xf numFmtId="0" fontId="11" fillId="0" borderId="4" xfId="159" applyFont="1" applyFill="1" applyBorder="1" applyAlignment="1" applyProtection="1">
      <alignment horizontal="left" vertical="top" wrapText="1"/>
      <protection locked="0"/>
    </xf>
    <xf numFmtId="0" fontId="11" fillId="0" borderId="8" xfId="159" applyFont="1" applyFill="1" applyBorder="1" applyAlignment="1" applyProtection="1">
      <alignment horizontal="left" vertical="top" wrapText="1"/>
      <protection locked="0"/>
    </xf>
    <xf numFmtId="0" fontId="11" fillId="0" borderId="1" xfId="159" applyFont="1" applyFill="1" applyBorder="1" applyAlignment="1" applyProtection="1">
      <alignment horizontal="left" vertical="top" wrapText="1"/>
      <protection locked="0"/>
    </xf>
    <xf numFmtId="0" fontId="11" fillId="0" borderId="2" xfId="381" applyFont="1" applyFill="1" applyBorder="1" applyAlignment="1" applyProtection="1">
      <alignment horizontal="left" vertical="top" wrapText="1"/>
      <protection locked="0"/>
    </xf>
    <xf numFmtId="0" fontId="11" fillId="0" borderId="6" xfId="381" applyFont="1" applyFill="1" applyBorder="1" applyAlignment="1" applyProtection="1">
      <alignment horizontal="left" vertical="center" wrapText="1"/>
      <protection locked="0"/>
    </xf>
    <xf numFmtId="0" fontId="11" fillId="0" borderId="4" xfId="381" applyFont="1" applyFill="1" applyBorder="1" applyAlignment="1" applyProtection="1">
      <alignment horizontal="left" vertical="top" wrapText="1"/>
      <protection locked="0"/>
    </xf>
    <xf numFmtId="0" fontId="11" fillId="0" borderId="8" xfId="381" applyFont="1" applyFill="1" applyBorder="1" applyAlignment="1" applyProtection="1">
      <alignment horizontal="left" vertical="top" wrapText="1"/>
      <protection locked="0"/>
    </xf>
    <xf numFmtId="0" fontId="11" fillId="0" borderId="1" xfId="381" applyFont="1" applyFill="1" applyBorder="1" applyAlignment="1" applyProtection="1">
      <alignment horizontal="left" vertical="top" wrapText="1"/>
      <protection locked="0"/>
    </xf>
    <xf numFmtId="0" fontId="11" fillId="0" borderId="2" xfId="381" applyFont="1" applyFill="1" applyBorder="1" applyAlignment="1" applyProtection="1">
      <alignment horizontal="left" vertical="center" wrapText="1"/>
      <protection locked="0"/>
    </xf>
    <xf numFmtId="0" fontId="11" fillId="0" borderId="5" xfId="381" applyFont="1" applyFill="1" applyBorder="1" applyAlignment="1" applyProtection="1">
      <alignment horizontal="left" vertical="top" wrapText="1"/>
      <protection locked="0"/>
    </xf>
    <xf numFmtId="0" fontId="11" fillId="0" borderId="5" xfId="381" applyFont="1" applyFill="1" applyBorder="1" applyAlignment="1" applyProtection="1">
      <alignment horizontal="left" vertical="center" wrapText="1"/>
      <protection locked="0"/>
    </xf>
    <xf numFmtId="0" fontId="11" fillId="0" borderId="2" xfId="387" applyFont="1" applyFill="1" applyBorder="1" applyAlignment="1" applyProtection="1">
      <alignment horizontal="left" vertical="top" wrapText="1"/>
      <protection locked="0"/>
    </xf>
    <xf numFmtId="0" fontId="11" fillId="0" borderId="6" xfId="387" applyFont="1" applyFill="1" applyBorder="1" applyAlignment="1" applyProtection="1">
      <alignment horizontal="left" vertical="center" wrapText="1"/>
      <protection locked="0"/>
    </xf>
    <xf numFmtId="0" fontId="11" fillId="0" borderId="4" xfId="387" applyFont="1" applyFill="1" applyBorder="1" applyAlignment="1" applyProtection="1">
      <alignment horizontal="left" vertical="top" wrapText="1"/>
      <protection locked="0"/>
    </xf>
    <xf numFmtId="0" fontId="11" fillId="0" borderId="8" xfId="387" applyFont="1" applyFill="1" applyBorder="1" applyAlignment="1" applyProtection="1">
      <alignment horizontal="left" vertical="top" wrapText="1"/>
      <protection locked="0"/>
    </xf>
    <xf numFmtId="0" fontId="11" fillId="0" borderId="1" xfId="387" applyFont="1" applyFill="1" applyBorder="1" applyAlignment="1" applyProtection="1">
      <alignment horizontal="left" vertical="top" wrapText="1"/>
      <protection locked="0"/>
    </xf>
    <xf numFmtId="0" fontId="11" fillId="0" borderId="2" xfId="387" applyFont="1" applyFill="1" applyBorder="1" applyAlignment="1" applyProtection="1">
      <alignment horizontal="left" vertical="center" wrapText="1"/>
      <protection locked="0"/>
    </xf>
    <xf numFmtId="0" fontId="11" fillId="0" borderId="5" xfId="387" applyFont="1" applyFill="1" applyBorder="1" applyAlignment="1" applyProtection="1">
      <alignment horizontal="left" vertical="top" wrapText="1"/>
      <protection locked="0"/>
    </xf>
    <xf numFmtId="0" fontId="11" fillId="0" borderId="5" xfId="387" applyFont="1" applyFill="1" applyBorder="1" applyAlignment="1" applyProtection="1">
      <alignment horizontal="left" vertical="center" wrapText="1"/>
      <protection locked="0"/>
    </xf>
    <xf numFmtId="0" fontId="11" fillId="0" borderId="2" xfId="509" applyFont="1" applyFill="1" applyBorder="1" applyAlignment="1" applyProtection="1">
      <alignment horizontal="left" vertical="top" wrapText="1"/>
      <protection locked="0"/>
    </xf>
    <xf numFmtId="0" fontId="11" fillId="0" borderId="6" xfId="509" applyFont="1" applyFill="1" applyBorder="1" applyAlignment="1" applyProtection="1">
      <alignment horizontal="left" vertical="center" wrapText="1"/>
      <protection locked="0"/>
    </xf>
    <xf numFmtId="0" fontId="11" fillId="0" borderId="4" xfId="509" applyFont="1" applyFill="1" applyBorder="1" applyAlignment="1" applyProtection="1">
      <alignment horizontal="left" vertical="top" wrapText="1"/>
      <protection locked="0"/>
    </xf>
    <xf numFmtId="0" fontId="11" fillId="0" borderId="8" xfId="509" applyFont="1" applyFill="1" applyBorder="1" applyAlignment="1" applyProtection="1">
      <alignment horizontal="left" vertical="top" wrapText="1"/>
      <protection locked="0"/>
    </xf>
    <xf numFmtId="0" fontId="11" fillId="0" borderId="1" xfId="509" applyFont="1" applyFill="1" applyBorder="1" applyAlignment="1" applyProtection="1">
      <alignment horizontal="left" vertical="top" wrapText="1"/>
      <protection locked="0"/>
    </xf>
    <xf numFmtId="0" fontId="11" fillId="0" borderId="2" xfId="509" applyFont="1" applyFill="1" applyBorder="1" applyAlignment="1" applyProtection="1">
      <alignment horizontal="left" vertical="center" wrapText="1"/>
      <protection locked="0"/>
    </xf>
    <xf numFmtId="0" fontId="11" fillId="0" borderId="7" xfId="381" applyFont="1" applyFill="1" applyBorder="1" applyAlignment="1" applyProtection="1">
      <alignment horizontal="left" vertical="top" wrapText="1"/>
      <protection locked="0"/>
    </xf>
    <xf numFmtId="0" fontId="11" fillId="0" borderId="5" xfId="509" applyFont="1" applyFill="1" applyBorder="1" applyAlignment="1" applyProtection="1">
      <alignment horizontal="left" vertical="top" wrapText="1"/>
      <protection locked="0"/>
    </xf>
    <xf numFmtId="0" fontId="11" fillId="0" borderId="5" xfId="509" applyFont="1" applyFill="1" applyBorder="1" applyAlignment="1" applyProtection="1">
      <alignment horizontal="left" vertical="center" wrapText="1"/>
      <protection locked="0"/>
    </xf>
    <xf numFmtId="0" fontId="11" fillId="0" borderId="5" xfId="511" applyFont="1" applyFill="1" applyBorder="1" applyAlignment="1" applyProtection="1">
      <alignment horizontal="left" vertical="top" wrapText="1"/>
      <protection locked="0"/>
    </xf>
    <xf numFmtId="0" fontId="11" fillId="0" borderId="15" xfId="511" applyFont="1" applyFill="1" applyBorder="1" applyAlignment="1" applyProtection="1">
      <alignment horizontal="left" vertical="top" wrapText="1"/>
      <protection locked="0"/>
    </xf>
    <xf numFmtId="0" fontId="11" fillId="0" borderId="16" xfId="511" applyFont="1" applyFill="1" applyBorder="1" applyAlignment="1" applyProtection="1">
      <alignment horizontal="left" vertical="top" wrapText="1"/>
      <protection locked="0"/>
    </xf>
    <xf numFmtId="0" fontId="11" fillId="0" borderId="1" xfId="511" applyFont="1" applyFill="1" applyBorder="1" applyAlignment="1" applyProtection="1">
      <alignment horizontal="left" vertical="top" wrapText="1"/>
      <protection locked="0"/>
    </xf>
    <xf numFmtId="0" fontId="11" fillId="0" borderId="17" xfId="511" applyFont="1" applyFill="1" applyBorder="1" applyAlignment="1" applyProtection="1">
      <alignment horizontal="left" vertical="top" wrapText="1"/>
      <protection locked="0"/>
    </xf>
    <xf numFmtId="0" fontId="11" fillId="0" borderId="5" xfId="160" applyFont="1" applyFill="1" applyBorder="1" applyAlignment="1" applyProtection="1">
      <alignment horizontal="left" vertical="top" wrapText="1"/>
      <protection locked="0"/>
    </xf>
    <xf numFmtId="0" fontId="11" fillId="0" borderId="15" xfId="160" applyFont="1" applyFill="1" applyBorder="1" applyAlignment="1" applyProtection="1">
      <alignment horizontal="left" vertical="top" wrapText="1"/>
      <protection locked="0"/>
    </xf>
    <xf numFmtId="0" fontId="11" fillId="0" borderId="16" xfId="160" applyFont="1" applyFill="1" applyBorder="1" applyAlignment="1" applyProtection="1">
      <alignment horizontal="left" vertical="top" wrapText="1"/>
      <protection locked="0"/>
    </xf>
    <xf numFmtId="0" fontId="11" fillId="0" borderId="1" xfId="160" applyFont="1" applyFill="1" applyBorder="1" applyAlignment="1" applyProtection="1">
      <alignment horizontal="left" vertical="top" wrapText="1"/>
      <protection locked="0"/>
    </xf>
    <xf numFmtId="0" fontId="11" fillId="0" borderId="17" xfId="160" applyFont="1" applyFill="1" applyBorder="1" applyAlignment="1" applyProtection="1">
      <alignment horizontal="left" vertical="top" wrapText="1"/>
      <protection locked="0"/>
    </xf>
    <xf numFmtId="0" fontId="11" fillId="0" borderId="2" xfId="382" applyFont="1" applyFill="1" applyBorder="1" applyAlignment="1" applyProtection="1">
      <alignment horizontal="left" vertical="top" wrapText="1"/>
      <protection locked="0"/>
    </xf>
    <xf numFmtId="0" fontId="11" fillId="0" borderId="6" xfId="382" applyFont="1" applyFill="1" applyBorder="1" applyAlignment="1" applyProtection="1">
      <alignment horizontal="left" vertical="top" wrapText="1"/>
      <protection locked="0"/>
    </xf>
    <xf numFmtId="0" fontId="11" fillId="0" borderId="4" xfId="382" applyFont="1" applyFill="1" applyBorder="1" applyAlignment="1" applyProtection="1">
      <alignment horizontal="left" vertical="top" wrapText="1"/>
      <protection locked="0"/>
    </xf>
    <xf numFmtId="0" fontId="11" fillId="0" borderId="8" xfId="382" applyFont="1" applyFill="1" applyBorder="1" applyAlignment="1" applyProtection="1">
      <alignment horizontal="left" vertical="top" wrapText="1"/>
      <protection locked="0"/>
    </xf>
    <xf numFmtId="0" fontId="11" fillId="0" borderId="1" xfId="382" applyFont="1" applyFill="1" applyBorder="1" applyAlignment="1" applyProtection="1">
      <alignment horizontal="left" vertical="top" wrapText="1"/>
      <protection locked="0"/>
    </xf>
    <xf numFmtId="0" fontId="11" fillId="0" borderId="5" xfId="382" applyFont="1" applyFill="1" applyBorder="1" applyAlignment="1" applyProtection="1">
      <alignment horizontal="left" vertical="top" wrapText="1"/>
      <protection locked="0"/>
    </xf>
    <xf numFmtId="0" fontId="11" fillId="0" borderId="2" xfId="388" applyFont="1" applyFill="1" applyBorder="1" applyAlignment="1" applyProtection="1">
      <alignment horizontal="left" vertical="top" wrapText="1"/>
      <protection locked="0"/>
    </xf>
    <xf numFmtId="0" fontId="11" fillId="0" borderId="6" xfId="388" applyFont="1" applyFill="1" applyBorder="1" applyAlignment="1" applyProtection="1">
      <alignment horizontal="left" vertical="center" wrapText="1"/>
      <protection locked="0"/>
    </xf>
    <xf numFmtId="0" fontId="11" fillId="0" borderId="4" xfId="388" applyFont="1" applyFill="1" applyBorder="1" applyAlignment="1" applyProtection="1">
      <alignment horizontal="left" vertical="top" wrapText="1"/>
      <protection locked="0"/>
    </xf>
    <xf numFmtId="0" fontId="11" fillId="0" borderId="8" xfId="388" applyFont="1" applyFill="1" applyBorder="1" applyAlignment="1" applyProtection="1">
      <alignment horizontal="left" vertical="top" wrapText="1"/>
      <protection locked="0"/>
    </xf>
    <xf numFmtId="0" fontId="11" fillId="0" borderId="1" xfId="388" applyFont="1" applyFill="1" applyBorder="1" applyAlignment="1" applyProtection="1">
      <alignment horizontal="left" vertical="top" wrapText="1"/>
      <protection locked="0"/>
    </xf>
    <xf numFmtId="0" fontId="11" fillId="0" borderId="2" xfId="388" applyFont="1" applyFill="1" applyBorder="1" applyAlignment="1" applyProtection="1">
      <alignment horizontal="left" vertical="center" wrapText="1"/>
      <protection locked="0"/>
    </xf>
    <xf numFmtId="0" fontId="11" fillId="0" borderId="5" xfId="388" applyFont="1" applyFill="1" applyBorder="1" applyAlignment="1" applyProtection="1">
      <alignment horizontal="left" vertical="top" wrapText="1"/>
      <protection locked="0"/>
    </xf>
    <xf numFmtId="0" fontId="11" fillId="0" borderId="5" xfId="388" applyFont="1" applyFill="1" applyBorder="1" applyAlignment="1" applyProtection="1">
      <alignment horizontal="left" vertical="center" wrapText="1"/>
      <protection locked="0"/>
    </xf>
    <xf numFmtId="0" fontId="11" fillId="0" borderId="2" xfId="305" applyFont="1" applyFill="1" applyBorder="1" applyAlignment="1" applyProtection="1">
      <alignment horizontal="left" vertical="top" wrapText="1"/>
      <protection locked="0"/>
    </xf>
    <xf numFmtId="0" fontId="11" fillId="0" borderId="6" xfId="305" applyFont="1" applyFill="1" applyBorder="1" applyAlignment="1" applyProtection="1">
      <alignment horizontal="left" vertical="top" wrapText="1"/>
      <protection locked="0"/>
    </xf>
    <xf numFmtId="0" fontId="11" fillId="0" borderId="4" xfId="305" applyFont="1" applyFill="1" applyBorder="1" applyAlignment="1" applyProtection="1">
      <alignment horizontal="left" vertical="top" wrapText="1"/>
      <protection locked="0"/>
    </xf>
    <xf numFmtId="0" fontId="11" fillId="0" borderId="8" xfId="305" applyFont="1" applyFill="1" applyBorder="1" applyAlignment="1" applyProtection="1">
      <alignment horizontal="left" vertical="top" wrapText="1"/>
      <protection locked="0"/>
    </xf>
    <xf numFmtId="0" fontId="11" fillId="0" borderId="1" xfId="305" applyFont="1" applyFill="1" applyBorder="1" applyAlignment="1" applyProtection="1">
      <alignment horizontal="left" vertical="top" wrapText="1"/>
      <protection locked="0"/>
    </xf>
    <xf numFmtId="0" fontId="11" fillId="0" borderId="5" xfId="305" applyFont="1" applyFill="1" applyBorder="1" applyAlignment="1" applyProtection="1">
      <alignment horizontal="left" vertical="top" wrapText="1"/>
      <protection locked="0"/>
    </xf>
    <xf numFmtId="0" fontId="11" fillId="0" borderId="2" xfId="311" applyFont="1" applyFill="1" applyBorder="1" applyAlignment="1" applyProtection="1">
      <alignment horizontal="left" vertical="top" wrapText="1"/>
      <protection locked="0"/>
    </xf>
    <xf numFmtId="0" fontId="11" fillId="0" borderId="6" xfId="311" applyFont="1" applyFill="1" applyBorder="1" applyAlignment="1" applyProtection="1">
      <alignment horizontal="left" vertical="center" wrapText="1"/>
      <protection locked="0"/>
    </xf>
    <xf numFmtId="0" fontId="11" fillId="0" borderId="4" xfId="311" applyFont="1" applyFill="1" applyBorder="1" applyAlignment="1" applyProtection="1">
      <alignment horizontal="left" vertical="top" wrapText="1"/>
      <protection locked="0"/>
    </xf>
    <xf numFmtId="0" fontId="11" fillId="0" borderId="8" xfId="311" applyFont="1" applyFill="1" applyBorder="1" applyAlignment="1" applyProtection="1">
      <alignment horizontal="left" vertical="top" wrapText="1"/>
      <protection locked="0"/>
    </xf>
    <xf numFmtId="0" fontId="11" fillId="0" borderId="1" xfId="311" applyFont="1" applyFill="1" applyBorder="1" applyAlignment="1" applyProtection="1">
      <alignment horizontal="left" vertical="top" wrapText="1"/>
      <protection locked="0"/>
    </xf>
    <xf numFmtId="0" fontId="11" fillId="0" borderId="2" xfId="311" applyFont="1" applyFill="1" applyBorder="1" applyAlignment="1" applyProtection="1">
      <alignment horizontal="left" vertical="center" wrapText="1"/>
      <protection locked="0"/>
    </xf>
    <xf numFmtId="0" fontId="11" fillId="0" borderId="5" xfId="311" applyFont="1" applyFill="1" applyBorder="1" applyAlignment="1" applyProtection="1">
      <alignment horizontal="left" vertical="top" wrapText="1"/>
      <protection locked="0"/>
    </xf>
    <xf numFmtId="0" fontId="11" fillId="0" borderId="5" xfId="311" applyFont="1" applyFill="1" applyBorder="1" applyAlignment="1" applyProtection="1">
      <alignment horizontal="left" vertical="center" wrapText="1"/>
      <protection locked="0"/>
    </xf>
    <xf numFmtId="0" fontId="11" fillId="0" borderId="2" xfId="513" applyFont="1" applyFill="1" applyBorder="1" applyAlignment="1" applyProtection="1">
      <alignment horizontal="left" vertical="top" wrapText="1"/>
      <protection locked="0"/>
    </xf>
    <xf numFmtId="0" fontId="11" fillId="0" borderId="6" xfId="513" applyFont="1" applyFill="1" applyBorder="1" applyAlignment="1" applyProtection="1">
      <alignment horizontal="left" vertical="top" wrapText="1"/>
      <protection locked="0"/>
    </xf>
    <xf numFmtId="0" fontId="11" fillId="0" borderId="4" xfId="513" applyFont="1" applyFill="1" applyBorder="1" applyAlignment="1" applyProtection="1">
      <alignment horizontal="left" vertical="top" wrapText="1"/>
      <protection locked="0"/>
    </xf>
    <xf numFmtId="0" fontId="11" fillId="0" borderId="8" xfId="513" applyFont="1" applyFill="1" applyBorder="1" applyAlignment="1" applyProtection="1">
      <alignment horizontal="left" vertical="top" wrapText="1"/>
      <protection locked="0"/>
    </xf>
    <xf numFmtId="0" fontId="11" fillId="0" borderId="1" xfId="513" applyFont="1" applyFill="1" applyBorder="1" applyAlignment="1" applyProtection="1">
      <alignment horizontal="left" vertical="top" wrapText="1"/>
      <protection locked="0"/>
    </xf>
    <xf numFmtId="0" fontId="11" fillId="0" borderId="5" xfId="513" applyFont="1" applyFill="1" applyBorder="1" applyAlignment="1" applyProtection="1">
      <alignment horizontal="left" vertical="top" wrapText="1"/>
      <protection locked="0"/>
    </xf>
    <xf numFmtId="0" fontId="11" fillId="0" borderId="2" xfId="517" applyFont="1" applyFill="1" applyBorder="1" applyAlignment="1" applyProtection="1">
      <alignment horizontal="left" vertical="top" wrapText="1"/>
      <protection locked="0"/>
    </xf>
    <xf numFmtId="0" fontId="11" fillId="0" borderId="6" xfId="517" applyFont="1" applyFill="1" applyBorder="1" applyAlignment="1" applyProtection="1">
      <alignment horizontal="left" vertical="center" wrapText="1"/>
      <protection locked="0"/>
    </xf>
    <xf numFmtId="0" fontId="11" fillId="0" borderId="4" xfId="517" applyFont="1" applyFill="1" applyBorder="1" applyAlignment="1" applyProtection="1">
      <alignment horizontal="left" vertical="top" wrapText="1"/>
      <protection locked="0"/>
    </xf>
    <xf numFmtId="0" fontId="11" fillId="0" borderId="8" xfId="517" applyFont="1" applyFill="1" applyBorder="1" applyAlignment="1" applyProtection="1">
      <alignment horizontal="left" vertical="top" wrapText="1"/>
      <protection locked="0"/>
    </xf>
    <xf numFmtId="0" fontId="11" fillId="0" borderId="1" xfId="517" applyFont="1" applyFill="1" applyBorder="1" applyAlignment="1" applyProtection="1">
      <alignment horizontal="left" vertical="top" wrapText="1"/>
      <protection locked="0"/>
    </xf>
    <xf numFmtId="0" fontId="11" fillId="0" borderId="2" xfId="517" applyFont="1" applyFill="1" applyBorder="1" applyAlignment="1" applyProtection="1">
      <alignment horizontal="left" vertical="center" wrapText="1"/>
      <protection locked="0"/>
    </xf>
    <xf numFmtId="0" fontId="11" fillId="0" borderId="5" xfId="517" applyFont="1" applyFill="1" applyBorder="1" applyAlignment="1" applyProtection="1">
      <alignment horizontal="left" vertical="top" wrapText="1"/>
      <protection locked="0"/>
    </xf>
    <xf numFmtId="0" fontId="11" fillId="0" borderId="5" xfId="517" applyFont="1" applyFill="1" applyBorder="1" applyAlignment="1" applyProtection="1">
      <alignment horizontal="left" vertical="center" wrapText="1"/>
      <protection locked="0"/>
    </xf>
    <xf numFmtId="0" fontId="11" fillId="0" borderId="5" xfId="520" applyFont="1" applyFill="1" applyBorder="1" applyAlignment="1" applyProtection="1">
      <alignment horizontal="left" vertical="top" wrapText="1"/>
      <protection locked="0"/>
    </xf>
    <xf numFmtId="0" fontId="11" fillId="0" borderId="4" xfId="520" applyFont="1" applyFill="1" applyBorder="1" applyAlignment="1" applyProtection="1">
      <alignment horizontal="left" vertical="top" wrapText="1"/>
      <protection locked="0"/>
    </xf>
    <xf numFmtId="0" fontId="11" fillId="0" borderId="5" xfId="306" applyFont="1" applyFill="1" applyBorder="1" applyAlignment="1" applyProtection="1">
      <alignment horizontal="left" vertical="top" wrapText="1"/>
      <protection locked="0"/>
    </xf>
    <xf numFmtId="0" fontId="11" fillId="0" borderId="4" xfId="306" applyFont="1" applyFill="1" applyBorder="1" applyAlignment="1" applyProtection="1">
      <alignment horizontal="left" vertical="top" wrapText="1"/>
      <protection locked="0"/>
    </xf>
    <xf numFmtId="0" fontId="11" fillId="0" borderId="2" xfId="312" applyFont="1" applyFill="1" applyBorder="1" applyAlignment="1" applyProtection="1">
      <alignment horizontal="left" vertical="top" wrapText="1"/>
      <protection locked="0"/>
    </xf>
    <xf numFmtId="0" fontId="11" fillId="0" borderId="6" xfId="312" applyFont="1" applyFill="1" applyBorder="1" applyAlignment="1" applyProtection="1">
      <alignment horizontal="left" vertical="center" wrapText="1"/>
      <protection locked="0"/>
    </xf>
    <xf numFmtId="0" fontId="11" fillId="0" borderId="4" xfId="312" applyFont="1" applyFill="1" applyBorder="1" applyAlignment="1" applyProtection="1">
      <alignment horizontal="left" vertical="top" wrapText="1"/>
      <protection locked="0"/>
    </xf>
    <xf numFmtId="0" fontId="11" fillId="0" borderId="2" xfId="312" applyFont="1" applyFill="1" applyBorder="1" applyAlignment="1" applyProtection="1">
      <alignment horizontal="left" vertical="center" wrapText="1"/>
      <protection locked="0"/>
    </xf>
    <xf numFmtId="0" fontId="11" fillId="0" borderId="5" xfId="312" applyFont="1" applyFill="1" applyBorder="1" applyAlignment="1" applyProtection="1">
      <alignment horizontal="left" vertical="top" wrapText="1"/>
      <protection locked="0"/>
    </xf>
    <xf numFmtId="0" fontId="11" fillId="0" borderId="5" xfId="312" applyFont="1" applyFill="1" applyBorder="1" applyAlignment="1" applyProtection="1">
      <alignment horizontal="left" vertical="center" wrapText="1"/>
      <protection locked="0"/>
    </xf>
    <xf numFmtId="0" fontId="11" fillId="0" borderId="2" xfId="512" applyFont="1" applyFill="1" applyBorder="1" applyAlignment="1" applyProtection="1">
      <alignment horizontal="left" vertical="top" wrapText="1"/>
      <protection locked="0"/>
    </xf>
    <xf numFmtId="0" fontId="11" fillId="0" borderId="6" xfId="512" applyFont="1" applyFill="1" applyBorder="1" applyAlignment="1" applyProtection="1">
      <alignment horizontal="left" vertical="center" wrapText="1"/>
      <protection locked="0"/>
    </xf>
    <xf numFmtId="0" fontId="11" fillId="0" borderId="4" xfId="512" applyFont="1" applyFill="1" applyBorder="1" applyAlignment="1" applyProtection="1">
      <alignment horizontal="left" vertical="top" wrapText="1"/>
      <protection locked="0"/>
    </xf>
    <xf numFmtId="0" fontId="11" fillId="0" borderId="2" xfId="512" applyFont="1" applyFill="1" applyBorder="1" applyAlignment="1" applyProtection="1">
      <alignment horizontal="left" vertical="center" wrapText="1"/>
      <protection locked="0"/>
    </xf>
    <xf numFmtId="0" fontId="11" fillId="0" borderId="5" xfId="512" applyFont="1" applyFill="1" applyBorder="1" applyAlignment="1" applyProtection="1">
      <alignment horizontal="left" vertical="top" wrapText="1"/>
      <protection locked="0"/>
    </xf>
    <xf numFmtId="0" fontId="11" fillId="0" borderId="5" xfId="512" applyFont="1" applyFill="1" applyBorder="1" applyAlignment="1" applyProtection="1">
      <alignment horizontal="left" vertical="center" wrapText="1"/>
      <protection locked="0"/>
    </xf>
    <xf numFmtId="0" fontId="11" fillId="0" borderId="2" xfId="516" applyFont="1" applyFill="1" applyBorder="1" applyAlignment="1" applyProtection="1">
      <alignment horizontal="left" vertical="top" wrapText="1"/>
      <protection locked="0"/>
    </xf>
    <xf numFmtId="0" fontId="11" fillId="0" borderId="6" xfId="516" applyFont="1" applyFill="1" applyBorder="1" applyAlignment="1" applyProtection="1">
      <alignment horizontal="left" vertical="top" wrapText="1"/>
      <protection locked="0"/>
    </xf>
    <xf numFmtId="0" fontId="11" fillId="0" borderId="4" xfId="516" applyFont="1" applyFill="1" applyBorder="1" applyAlignment="1" applyProtection="1">
      <alignment horizontal="left" vertical="top" wrapText="1"/>
      <protection locked="0"/>
    </xf>
    <xf numFmtId="0" fontId="11" fillId="0" borderId="5" xfId="516" applyFont="1" applyFill="1" applyBorder="1" applyAlignment="1" applyProtection="1">
      <alignment horizontal="left" vertical="top" wrapText="1"/>
      <protection locked="0"/>
    </xf>
    <xf numFmtId="0" fontId="11" fillId="0" borderId="2" xfId="519" applyFont="1" applyFill="1" applyBorder="1" applyAlignment="1" applyProtection="1">
      <alignment horizontal="left" vertical="top" wrapText="1"/>
      <protection locked="0"/>
    </xf>
    <xf numFmtId="0" fontId="11" fillId="0" borderId="6" xfId="519" applyFont="1" applyFill="1" applyBorder="1" applyAlignment="1" applyProtection="1">
      <alignment horizontal="left" vertical="center" wrapText="1"/>
      <protection locked="0"/>
    </xf>
    <xf numFmtId="0" fontId="11" fillId="0" borderId="4" xfId="519" applyFont="1" applyFill="1" applyBorder="1" applyAlignment="1" applyProtection="1">
      <alignment horizontal="left" vertical="top" wrapText="1"/>
      <protection locked="0"/>
    </xf>
    <xf numFmtId="0" fontId="11" fillId="0" borderId="2" xfId="519" applyFont="1" applyFill="1" applyBorder="1" applyAlignment="1" applyProtection="1">
      <alignment horizontal="left" vertical="center" wrapText="1"/>
      <protection locked="0"/>
    </xf>
    <xf numFmtId="0" fontId="11" fillId="0" borderId="5" xfId="519" applyFont="1" applyFill="1" applyBorder="1" applyAlignment="1" applyProtection="1">
      <alignment horizontal="left" vertical="top" wrapText="1"/>
      <protection locked="0"/>
    </xf>
    <xf numFmtId="0" fontId="11" fillId="0" borderId="5" xfId="519" applyFont="1" applyFill="1" applyBorder="1" applyAlignment="1" applyProtection="1">
      <alignment horizontal="left" vertical="center" wrapText="1"/>
      <protection locked="0"/>
    </xf>
    <xf numFmtId="0" fontId="11" fillId="0" borderId="5" xfId="525" applyFont="1" applyFill="1" applyBorder="1" applyAlignment="1" applyProtection="1">
      <alignment horizontal="left" vertical="top" wrapText="1"/>
      <protection locked="0"/>
    </xf>
    <xf numFmtId="0" fontId="11" fillId="0" borderId="4" xfId="525" applyFont="1" applyFill="1" applyBorder="1" applyAlignment="1" applyProtection="1">
      <alignment horizontal="left" vertical="top" wrapText="1"/>
      <protection locked="0"/>
    </xf>
    <xf numFmtId="0" fontId="11" fillId="0" borderId="5" xfId="528" applyFont="1" applyFill="1" applyBorder="1" applyAlignment="1" applyProtection="1">
      <alignment horizontal="left" vertical="top" wrapText="1"/>
      <protection locked="0"/>
    </xf>
    <xf numFmtId="0" fontId="11" fillId="0" borderId="4" xfId="528" applyFont="1" applyFill="1" applyBorder="1" applyAlignment="1" applyProtection="1">
      <alignment horizontal="left" vertical="top" wrapText="1"/>
      <protection locked="0"/>
    </xf>
    <xf numFmtId="0" fontId="11" fillId="0" borderId="2" xfId="531" applyFont="1" applyFill="1" applyBorder="1" applyAlignment="1" applyProtection="1">
      <alignment horizontal="left" vertical="top" wrapText="1"/>
      <protection locked="0"/>
    </xf>
    <xf numFmtId="0" fontId="11" fillId="0" borderId="6" xfId="531" applyFont="1" applyFill="1" applyBorder="1" applyAlignment="1" applyProtection="1">
      <alignment horizontal="left" vertical="center" wrapText="1"/>
      <protection locked="0"/>
    </xf>
    <xf numFmtId="0" fontId="11" fillId="0" borderId="4" xfId="531" applyFont="1" applyFill="1" applyBorder="1" applyAlignment="1" applyProtection="1">
      <alignment horizontal="left" vertical="top" wrapText="1"/>
      <protection locked="0"/>
    </xf>
    <xf numFmtId="0" fontId="11" fillId="0" borderId="2" xfId="531" applyFont="1" applyFill="1" applyBorder="1" applyAlignment="1" applyProtection="1">
      <alignment horizontal="left" vertical="center" wrapText="1"/>
      <protection locked="0"/>
    </xf>
    <xf numFmtId="0" fontId="11" fillId="0" borderId="5" xfId="531" applyFont="1" applyFill="1" applyBorder="1" applyAlignment="1" applyProtection="1">
      <alignment horizontal="left" vertical="top" wrapText="1"/>
      <protection locked="0"/>
    </xf>
    <xf numFmtId="0" fontId="11" fillId="0" borderId="5" xfId="531" applyFont="1" applyFill="1" applyBorder="1" applyAlignment="1" applyProtection="1">
      <alignment horizontal="left" vertical="center" wrapText="1"/>
      <protection locked="0"/>
    </xf>
    <xf numFmtId="0" fontId="11" fillId="0" borderId="2" xfId="534" applyFont="1" applyFill="1" applyBorder="1" applyAlignment="1" applyProtection="1">
      <alignment horizontal="left" vertical="top" wrapText="1"/>
      <protection locked="0"/>
    </xf>
    <xf numFmtId="0" fontId="11" fillId="0" borderId="6" xfId="534" applyFont="1" applyFill="1" applyBorder="1" applyAlignment="1" applyProtection="1">
      <alignment horizontal="left" vertical="center" wrapText="1"/>
      <protection locked="0"/>
    </xf>
    <xf numFmtId="0" fontId="11" fillId="0" borderId="4" xfId="534" applyFont="1" applyFill="1" applyBorder="1" applyAlignment="1" applyProtection="1">
      <alignment horizontal="left" vertical="top" wrapText="1"/>
      <protection locked="0"/>
    </xf>
    <xf numFmtId="0" fontId="11" fillId="0" borderId="2" xfId="534" applyFont="1" applyFill="1" applyBorder="1" applyAlignment="1" applyProtection="1">
      <alignment horizontal="left" vertical="center" wrapText="1"/>
      <protection locked="0"/>
    </xf>
    <xf numFmtId="0" fontId="11" fillId="0" borderId="5" xfId="534" applyFont="1" applyFill="1" applyBorder="1" applyAlignment="1" applyProtection="1">
      <alignment horizontal="left" vertical="top" wrapText="1"/>
      <protection locked="0"/>
    </xf>
    <xf numFmtId="0" fontId="11" fillId="0" borderId="5" xfId="534" applyFont="1" applyFill="1" applyBorder="1" applyAlignment="1" applyProtection="1">
      <alignment horizontal="left" vertical="center" wrapText="1"/>
      <protection locked="0"/>
    </xf>
    <xf numFmtId="0" fontId="11" fillId="0" borderId="2" xfId="425" applyFont="1" applyFill="1" applyBorder="1" applyAlignment="1" applyProtection="1">
      <alignment horizontal="left" vertical="top" wrapText="1"/>
      <protection locked="0"/>
    </xf>
    <xf numFmtId="0" fontId="11" fillId="0" borderId="6" xfId="425" applyFont="1" applyFill="1" applyBorder="1" applyAlignment="1" applyProtection="1">
      <alignment horizontal="left" vertical="top" wrapText="1"/>
      <protection locked="0"/>
    </xf>
    <xf numFmtId="0" fontId="11" fillId="0" borderId="4" xfId="425" applyFont="1" applyFill="1" applyBorder="1" applyAlignment="1" applyProtection="1">
      <alignment horizontal="left" vertical="top" wrapText="1"/>
      <protection locked="0"/>
    </xf>
    <xf numFmtId="0" fontId="11" fillId="0" borderId="5" xfId="425" applyFont="1" applyFill="1" applyBorder="1" applyAlignment="1" applyProtection="1">
      <alignment horizontal="left" vertical="top" wrapText="1"/>
      <protection locked="0"/>
    </xf>
    <xf numFmtId="0" fontId="11" fillId="0" borderId="2" xfId="524" applyFont="1" applyFill="1" applyBorder="1" applyAlignment="1" applyProtection="1">
      <alignment horizontal="left" vertical="top" wrapText="1"/>
      <protection locked="0"/>
    </xf>
    <xf numFmtId="0" fontId="11" fillId="0" borderId="6" xfId="524" applyFont="1" applyFill="1" applyBorder="1" applyAlignment="1" applyProtection="1">
      <alignment horizontal="left" vertical="top" wrapText="1"/>
      <protection locked="0"/>
    </xf>
    <xf numFmtId="0" fontId="11" fillId="0" borderId="4" xfId="524" applyFont="1" applyFill="1" applyBorder="1" applyAlignment="1" applyProtection="1">
      <alignment horizontal="left" vertical="top" wrapText="1"/>
      <protection locked="0"/>
    </xf>
    <xf numFmtId="0" fontId="11" fillId="0" borderId="5" xfId="524" applyFont="1" applyFill="1" applyBorder="1" applyAlignment="1" applyProtection="1">
      <alignment horizontal="left" vertical="top" wrapText="1"/>
      <protection locked="0"/>
    </xf>
    <xf numFmtId="0" fontId="11" fillId="0" borderId="5" xfId="527" applyFont="1" applyFill="1" applyBorder="1" applyAlignment="1" applyProtection="1">
      <alignment horizontal="left" vertical="top" wrapText="1"/>
      <protection locked="0"/>
    </xf>
    <xf numFmtId="0" fontId="11" fillId="0" borderId="4" xfId="527" applyFont="1" applyFill="1" applyBorder="1" applyAlignment="1" applyProtection="1">
      <alignment horizontal="left" vertical="top" wrapText="1"/>
      <protection locked="0"/>
    </xf>
    <xf numFmtId="0" fontId="11" fillId="0" borderId="5" xfId="530" applyFont="1" applyFill="1" applyBorder="1" applyAlignment="1" applyProtection="1">
      <alignment horizontal="left" vertical="top" wrapText="1"/>
      <protection locked="0"/>
    </xf>
    <xf numFmtId="0" fontId="11" fillId="0" borderId="4" xfId="530" applyFont="1" applyFill="1" applyBorder="1" applyAlignment="1" applyProtection="1">
      <alignment horizontal="left" vertical="top" wrapText="1"/>
      <protection locked="0"/>
    </xf>
    <xf numFmtId="0" fontId="11" fillId="0" borderId="2" xfId="533" applyFont="1" applyFill="1" applyBorder="1" applyAlignment="1" applyProtection="1">
      <alignment horizontal="left" vertical="top" wrapText="1"/>
      <protection locked="0"/>
    </xf>
    <xf numFmtId="0" fontId="11" fillId="0" borderId="6" xfId="533" applyFont="1" applyFill="1" applyBorder="1" applyAlignment="1" applyProtection="1">
      <alignment horizontal="left" vertical="center" wrapText="1"/>
      <protection locked="0"/>
    </xf>
    <xf numFmtId="0" fontId="11" fillId="0" borderId="4" xfId="533" applyFont="1" applyFill="1" applyBorder="1" applyAlignment="1" applyProtection="1">
      <alignment horizontal="left" vertical="top" wrapText="1"/>
      <protection locked="0"/>
    </xf>
    <xf numFmtId="0" fontId="11" fillId="0" borderId="2" xfId="533" applyFont="1" applyFill="1" applyBorder="1" applyAlignment="1" applyProtection="1">
      <alignment horizontal="left" vertical="center" wrapText="1"/>
      <protection locked="0"/>
    </xf>
    <xf numFmtId="0" fontId="11" fillId="0" borderId="5" xfId="533" applyFont="1" applyFill="1" applyBorder="1" applyAlignment="1" applyProtection="1">
      <alignment horizontal="left" vertical="top" wrapText="1"/>
      <protection locked="0"/>
    </xf>
    <xf numFmtId="0" fontId="11" fillId="0" borderId="5" xfId="533" applyFont="1" applyFill="1" applyBorder="1" applyAlignment="1" applyProtection="1">
      <alignment horizontal="left" vertical="center" wrapText="1"/>
      <protection locked="0"/>
    </xf>
    <xf numFmtId="0" fontId="11" fillId="0" borderId="2" xfId="426" applyFont="1" applyFill="1" applyBorder="1" applyAlignment="1" applyProtection="1">
      <alignment horizontal="left" vertical="top" wrapText="1"/>
      <protection locked="0"/>
    </xf>
    <xf numFmtId="0" fontId="11" fillId="0" borderId="6" xfId="426" applyFont="1" applyFill="1" applyBorder="1" applyAlignment="1" applyProtection="1">
      <alignment horizontal="left" vertical="center" wrapText="1"/>
      <protection locked="0"/>
    </xf>
    <xf numFmtId="0" fontId="11" fillId="0" borderId="4" xfId="426" applyFont="1" applyFill="1" applyBorder="1" applyAlignment="1" applyProtection="1">
      <alignment horizontal="left" vertical="top" wrapText="1"/>
      <protection locked="0"/>
    </xf>
    <xf numFmtId="0" fontId="11" fillId="0" borderId="2" xfId="426" applyFont="1" applyFill="1" applyBorder="1" applyAlignment="1" applyProtection="1">
      <alignment horizontal="left" vertical="center" wrapText="1"/>
      <protection locked="0"/>
    </xf>
    <xf numFmtId="0" fontId="11" fillId="0" borderId="5" xfId="426" applyFont="1" applyFill="1" applyBorder="1" applyAlignment="1" applyProtection="1">
      <alignment horizontal="left" vertical="top" wrapText="1"/>
      <protection locked="0"/>
    </xf>
    <xf numFmtId="0" fontId="11" fillId="0" borderId="5" xfId="426" applyFont="1" applyFill="1" applyBorder="1" applyAlignment="1" applyProtection="1">
      <alignment horizontal="left" vertical="center" wrapText="1"/>
      <protection locked="0"/>
    </xf>
    <xf numFmtId="0" fontId="11" fillId="0" borderId="2" xfId="456" applyFont="1" applyFill="1" applyBorder="1" applyAlignment="1" applyProtection="1">
      <alignment horizontal="left" vertical="top" wrapText="1"/>
      <protection locked="0"/>
    </xf>
    <xf numFmtId="0" fontId="11" fillId="0" borderId="6" xfId="456" applyFont="1" applyFill="1" applyBorder="1" applyAlignment="1" applyProtection="1">
      <alignment horizontal="left" vertical="center" wrapText="1"/>
      <protection locked="0"/>
    </xf>
    <xf numFmtId="0" fontId="11" fillId="0" borderId="4" xfId="456" applyFont="1" applyFill="1" applyBorder="1" applyAlignment="1" applyProtection="1">
      <alignment horizontal="left" vertical="top" wrapText="1"/>
      <protection locked="0"/>
    </xf>
    <xf numFmtId="0" fontId="11" fillId="0" borderId="2" xfId="456" applyFont="1" applyFill="1" applyBorder="1" applyAlignment="1" applyProtection="1">
      <alignment horizontal="left" vertical="center" wrapText="1"/>
      <protection locked="0"/>
    </xf>
    <xf numFmtId="0" fontId="11" fillId="0" borderId="5" xfId="456" applyFont="1" applyFill="1" applyBorder="1" applyAlignment="1" applyProtection="1">
      <alignment horizontal="left" vertical="top" wrapText="1"/>
      <protection locked="0"/>
    </xf>
    <xf numFmtId="0" fontId="11" fillId="0" borderId="5" xfId="456" applyFont="1" applyFill="1" applyBorder="1" applyAlignment="1" applyProtection="1">
      <alignment horizontal="left" vertical="center" wrapText="1"/>
      <protection locked="0"/>
    </xf>
    <xf numFmtId="0" fontId="11" fillId="0" borderId="2" xfId="537" applyFont="1" applyFill="1" applyBorder="1" applyAlignment="1" applyProtection="1">
      <alignment horizontal="left" vertical="top" wrapText="1"/>
      <protection locked="0"/>
    </xf>
    <xf numFmtId="0" fontId="11" fillId="0" borderId="6" xfId="537" applyFont="1" applyFill="1" applyBorder="1" applyAlignment="1" applyProtection="1">
      <alignment horizontal="left" vertical="center" wrapText="1"/>
      <protection locked="0"/>
    </xf>
    <xf numFmtId="0" fontId="11" fillId="0" borderId="4" xfId="537" applyFont="1" applyFill="1" applyBorder="1" applyAlignment="1" applyProtection="1">
      <alignment horizontal="left" vertical="top" wrapText="1"/>
      <protection locked="0"/>
    </xf>
    <xf numFmtId="0" fontId="11" fillId="0" borderId="2" xfId="537" applyFont="1" applyFill="1" applyBorder="1" applyAlignment="1" applyProtection="1">
      <alignment horizontal="left" vertical="center" wrapText="1"/>
      <protection locked="0"/>
    </xf>
    <xf numFmtId="0" fontId="11" fillId="0" borderId="5" xfId="537" applyFont="1" applyFill="1" applyBorder="1" applyAlignment="1" applyProtection="1">
      <alignment horizontal="left" vertical="top" wrapText="1"/>
      <protection locked="0"/>
    </xf>
    <xf numFmtId="0" fontId="11" fillId="0" borderId="5" xfId="537" applyFont="1" applyFill="1" applyBorder="1" applyAlignment="1" applyProtection="1">
      <alignment horizontal="left" vertical="center" wrapText="1"/>
      <protection locked="0"/>
    </xf>
    <xf numFmtId="0" fontId="11" fillId="0" borderId="2" xfId="246" applyFont="1" applyFill="1" applyBorder="1" applyAlignment="1" applyProtection="1">
      <alignment horizontal="left" vertical="top" wrapText="1"/>
      <protection locked="0"/>
    </xf>
    <xf numFmtId="0" fontId="11" fillId="0" borderId="6" xfId="246" applyFont="1" applyFill="1" applyBorder="1" applyAlignment="1" applyProtection="1">
      <alignment horizontal="left" vertical="center" wrapText="1"/>
      <protection locked="0"/>
    </xf>
    <xf numFmtId="0" fontId="11" fillId="0" borderId="4" xfId="246" applyFont="1" applyFill="1" applyBorder="1" applyAlignment="1" applyProtection="1">
      <alignment horizontal="left" vertical="top" wrapText="1"/>
      <protection locked="0"/>
    </xf>
    <xf numFmtId="0" fontId="11" fillId="0" borderId="2" xfId="246" applyFont="1" applyFill="1" applyBorder="1" applyAlignment="1" applyProtection="1">
      <alignment horizontal="left" vertical="center" wrapText="1"/>
      <protection locked="0"/>
    </xf>
    <xf numFmtId="0" fontId="11" fillId="0" borderId="5" xfId="246" applyFont="1" applyFill="1" applyBorder="1" applyAlignment="1" applyProtection="1">
      <alignment horizontal="left" vertical="top" wrapText="1"/>
      <protection locked="0"/>
    </xf>
    <xf numFmtId="0" fontId="11" fillId="0" borderId="5" xfId="246" applyFont="1" applyFill="1" applyBorder="1" applyAlignment="1" applyProtection="1">
      <alignment horizontal="left" vertical="center" wrapText="1"/>
      <protection locked="0"/>
    </xf>
    <xf numFmtId="0" fontId="11" fillId="0" borderId="5" xfId="542" applyFont="1" applyFill="1" applyBorder="1" applyAlignment="1" applyProtection="1">
      <alignment horizontal="left" vertical="top" wrapText="1"/>
      <protection locked="0"/>
    </xf>
    <xf numFmtId="0" fontId="11" fillId="0" borderId="4" xfId="542" applyFont="1" applyFill="1" applyBorder="1" applyAlignment="1" applyProtection="1">
      <alignment horizontal="left" vertical="top" wrapText="1"/>
      <protection locked="0"/>
    </xf>
    <xf numFmtId="0" fontId="11" fillId="0" borderId="5" xfId="546" applyFont="1" applyFill="1" applyBorder="1" applyAlignment="1" applyProtection="1">
      <alignment horizontal="left" vertical="top" wrapText="1"/>
      <protection locked="0"/>
    </xf>
    <xf numFmtId="0" fontId="11" fillId="0" borderId="4" xfId="546" applyFont="1" applyFill="1" applyBorder="1" applyAlignment="1" applyProtection="1">
      <alignment horizontal="left" vertical="top" wrapText="1"/>
      <protection locked="0"/>
    </xf>
    <xf numFmtId="0" fontId="11" fillId="0" borderId="2" xfId="457" applyFont="1" applyFill="1" applyBorder="1" applyAlignment="1" applyProtection="1">
      <alignment horizontal="left" vertical="top" wrapText="1"/>
      <protection locked="0"/>
    </xf>
    <xf numFmtId="0" fontId="11" fillId="0" borderId="6" xfId="457" applyFont="1" applyFill="1" applyBorder="1" applyAlignment="1" applyProtection="1">
      <alignment horizontal="left" vertical="center" wrapText="1"/>
      <protection locked="0"/>
    </xf>
    <xf numFmtId="0" fontId="11" fillId="0" borderId="4" xfId="457" applyFont="1" applyFill="1" applyBorder="1" applyAlignment="1" applyProtection="1">
      <alignment horizontal="left" vertical="top" wrapText="1"/>
      <protection locked="0"/>
    </xf>
    <xf numFmtId="0" fontId="11" fillId="0" borderId="2" xfId="457" applyFont="1" applyFill="1" applyBorder="1" applyAlignment="1" applyProtection="1">
      <alignment horizontal="left" vertical="center" wrapText="1"/>
      <protection locked="0"/>
    </xf>
    <xf numFmtId="0" fontId="11" fillId="0" borderId="5" xfId="457" applyFont="1" applyFill="1" applyBorder="1" applyAlignment="1" applyProtection="1">
      <alignment horizontal="left" vertical="top" wrapText="1"/>
      <protection locked="0"/>
    </xf>
    <xf numFmtId="0" fontId="11" fillId="0" borderId="5" xfId="457" applyFont="1" applyFill="1" applyBorder="1" applyAlignment="1" applyProtection="1">
      <alignment horizontal="left" vertical="center" wrapText="1"/>
      <protection locked="0"/>
    </xf>
    <xf numFmtId="0" fontId="11" fillId="0" borderId="5" xfId="536" applyFont="1" applyFill="1" applyBorder="1" applyAlignment="1" applyProtection="1">
      <alignment horizontal="left" vertical="top" wrapText="1"/>
      <protection locked="0"/>
    </xf>
    <xf numFmtId="0" fontId="11" fillId="0" borderId="4" xfId="536" applyFont="1" applyFill="1" applyBorder="1" applyAlignment="1" applyProtection="1">
      <alignment horizontal="left" vertical="top" wrapText="1"/>
      <protection locked="0"/>
    </xf>
    <xf numFmtId="0" fontId="11" fillId="0" borderId="5" xfId="247" applyFont="1" applyFill="1" applyBorder="1" applyAlignment="1" applyProtection="1">
      <alignment horizontal="left" vertical="top" wrapText="1"/>
      <protection locked="0"/>
    </xf>
    <xf numFmtId="0" fontId="11" fillId="0" borderId="4" xfId="247" applyFont="1" applyFill="1" applyBorder="1" applyAlignment="1" applyProtection="1">
      <alignment horizontal="left" vertical="top" wrapText="1"/>
      <protection locked="0"/>
    </xf>
    <xf numFmtId="0" fontId="11" fillId="0" borderId="2" xfId="541" applyFont="1" applyFill="1" applyBorder="1" applyAlignment="1" applyProtection="1">
      <alignment horizontal="left" vertical="top" wrapText="1"/>
      <protection locked="0"/>
    </xf>
    <xf numFmtId="0" fontId="11" fillId="0" borderId="6" xfId="541" applyFont="1" applyFill="1" applyBorder="1" applyAlignment="1" applyProtection="1">
      <alignment horizontal="left" vertical="center" wrapText="1"/>
      <protection locked="0"/>
    </xf>
    <xf numFmtId="0" fontId="11" fillId="0" borderId="4" xfId="541" applyFont="1" applyFill="1" applyBorder="1" applyAlignment="1" applyProtection="1">
      <alignment horizontal="left" vertical="top" wrapText="1"/>
      <protection locked="0"/>
    </xf>
    <xf numFmtId="0" fontId="11" fillId="0" borderId="2" xfId="541" applyFont="1" applyFill="1" applyBorder="1" applyAlignment="1" applyProtection="1">
      <alignment horizontal="left" vertical="center" wrapText="1"/>
      <protection locked="0"/>
    </xf>
    <xf numFmtId="0" fontId="11" fillId="0" borderId="5" xfId="541" applyFont="1" applyFill="1" applyBorder="1" applyAlignment="1" applyProtection="1">
      <alignment horizontal="left" vertical="top" wrapText="1"/>
      <protection locked="0"/>
    </xf>
    <xf numFmtId="0" fontId="11" fillId="0" borderId="5" xfId="541" applyFont="1" applyFill="1" applyBorder="1" applyAlignment="1" applyProtection="1">
      <alignment horizontal="left" vertical="center" wrapText="1"/>
      <protection locked="0"/>
    </xf>
    <xf numFmtId="0" fontId="13" fillId="0" borderId="0" xfId="0" applyFont="1" applyFill="1" applyBorder="1" applyAlignment="1">
      <alignment vertical="center"/>
    </xf>
    <xf numFmtId="0" fontId="14" fillId="0" borderId="0" xfId="0" applyFont="1" applyFill="1" applyBorder="1" applyAlignment="1">
      <alignment vertical="center"/>
    </xf>
    <xf numFmtId="0" fontId="15" fillId="0" borderId="0" xfId="0" applyFont="1" applyFill="1" applyBorder="1" applyAlignment="1">
      <alignment vertical="center"/>
    </xf>
    <xf numFmtId="0" fontId="2" fillId="0" borderId="0" xfId="0" applyFont="1" applyFill="1" applyBorder="1" applyAlignment="1">
      <alignment horizontal="center" vertical="center"/>
    </xf>
    <xf numFmtId="0" fontId="16" fillId="0" borderId="0" xfId="0" applyFont="1" applyFill="1" applyBorder="1" applyAlignment="1">
      <alignment horizontal="center" vertical="center"/>
    </xf>
    <xf numFmtId="0" fontId="17" fillId="0" borderId="0" xfId="0" applyFont="1" applyFill="1" applyBorder="1" applyAlignment="1">
      <alignment horizontal="right" vertical="center"/>
    </xf>
    <xf numFmtId="0" fontId="18" fillId="0" borderId="1" xfId="0" applyFont="1" applyFill="1" applyBorder="1" applyAlignment="1">
      <alignment horizontal="center" vertical="center"/>
    </xf>
    <xf numFmtId="0" fontId="18" fillId="0" borderId="1" xfId="0" applyFont="1" applyFill="1" applyBorder="1" applyAlignment="1">
      <alignment horizontal="center" vertical="center" wrapText="1"/>
    </xf>
    <xf numFmtId="0" fontId="19" fillId="0" borderId="1" xfId="0" applyFont="1" applyFill="1" applyBorder="1" applyAlignment="1">
      <alignment horizontal="center" vertical="center"/>
    </xf>
    <xf numFmtId="194" fontId="19" fillId="0" borderId="1" xfId="0" applyNumberFormat="1" applyFont="1" applyFill="1" applyBorder="1" applyAlignment="1">
      <alignment horizontal="center" vertical="center" wrapText="1"/>
    </xf>
    <xf numFmtId="0" fontId="20" fillId="0" borderId="0" xfId="0" applyFont="1" applyFill="1" applyBorder="1" applyAlignment="1">
      <alignment horizontal="left" vertical="center" wrapText="1"/>
    </xf>
    <xf numFmtId="0" fontId="17" fillId="0" borderId="0" xfId="0" applyFont="1" applyFill="1" applyBorder="1" applyAlignment="1">
      <alignment horizontal="left" vertical="center"/>
    </xf>
    <xf numFmtId="0" fontId="19" fillId="0" borderId="0" xfId="0" applyFont="1" applyFill="1" applyBorder="1" applyAlignment="1">
      <alignment horizontal="right" vertical="center"/>
    </xf>
    <xf numFmtId="0" fontId="19" fillId="0" borderId="0" xfId="0" applyFont="1" applyFill="1" applyBorder="1" applyAlignment="1">
      <alignment horizontal="right" vertical="center" wrapText="1"/>
    </xf>
    <xf numFmtId="0" fontId="18" fillId="0" borderId="1" xfId="0" applyFont="1" applyFill="1" applyBorder="1" applyAlignment="1">
      <alignment vertical="center"/>
    </xf>
    <xf numFmtId="0" fontId="19" fillId="0" borderId="1" xfId="0" applyFont="1" applyFill="1" applyBorder="1" applyAlignment="1">
      <alignment horizontal="center" vertical="center" wrapText="1"/>
    </xf>
    <xf numFmtId="4" fontId="19" fillId="0" borderId="1" xfId="0" applyNumberFormat="1" applyFont="1" applyFill="1" applyBorder="1" applyAlignment="1">
      <alignment horizontal="right" vertical="center" wrapText="1"/>
    </xf>
    <xf numFmtId="0" fontId="19" fillId="0" borderId="1" xfId="0" applyFont="1" applyFill="1" applyBorder="1" applyAlignment="1">
      <alignment horizontal="left" vertical="center"/>
    </xf>
    <xf numFmtId="0" fontId="18" fillId="0" borderId="1" xfId="0" applyFont="1" applyFill="1" applyBorder="1" applyAlignment="1">
      <alignment horizontal="left" vertical="center"/>
    </xf>
    <xf numFmtId="0" fontId="21" fillId="0" borderId="0" xfId="0" applyFont="1" applyFill="1" applyBorder="1" applyAlignment="1">
      <alignment vertical="center"/>
    </xf>
    <xf numFmtId="0" fontId="22" fillId="0" borderId="0" xfId="0" applyFont="1" applyFill="1" applyBorder="1" applyAlignment="1">
      <alignment vertical="center"/>
    </xf>
    <xf numFmtId="0" fontId="17" fillId="0" borderId="0" xfId="0" applyFont="1" applyFill="1" applyBorder="1" applyAlignment="1">
      <alignment horizontal="left" vertical="center" wrapText="1"/>
    </xf>
    <xf numFmtId="0" fontId="2" fillId="0" borderId="0" xfId="0" applyFont="1" applyFill="1" applyBorder="1" applyAlignment="1">
      <alignment horizontal="center" vertical="center" wrapText="1"/>
    </xf>
    <xf numFmtId="0" fontId="18" fillId="0" borderId="1" xfId="0" applyFont="1" applyFill="1" applyBorder="1" applyAlignment="1">
      <alignment horizontal="left" vertical="center" wrapText="1"/>
    </xf>
    <xf numFmtId="0" fontId="19" fillId="0" borderId="1" xfId="0" applyFont="1" applyFill="1" applyBorder="1" applyAlignment="1">
      <alignment horizontal="left" vertical="center" wrapText="1"/>
    </xf>
    <xf numFmtId="0" fontId="20" fillId="0" borderId="0" xfId="0" applyFont="1" applyFill="1" applyBorder="1" applyAlignment="1">
      <alignment vertical="center" wrapText="1"/>
    </xf>
    <xf numFmtId="0" fontId="17" fillId="0" borderId="0" xfId="0" applyFont="1" applyFill="1" applyBorder="1" applyAlignment="1">
      <alignment vertical="center" wrapText="1"/>
    </xf>
    <xf numFmtId="0" fontId="19" fillId="0" borderId="0" xfId="0" applyFont="1" applyFill="1" applyBorder="1" applyAlignment="1">
      <alignment vertical="center" wrapText="1"/>
    </xf>
    <xf numFmtId="0" fontId="19" fillId="0" borderId="1" xfId="0" applyFont="1" applyFill="1" applyBorder="1" applyAlignment="1">
      <alignment vertical="center" wrapText="1"/>
    </xf>
    <xf numFmtId="4" fontId="19" fillId="0" borderId="1" xfId="0" applyNumberFormat="1" applyFont="1" applyFill="1" applyBorder="1" applyAlignment="1">
      <alignment vertical="center" wrapText="1"/>
    </xf>
    <xf numFmtId="0" fontId="22" fillId="0" borderId="0" xfId="0" applyFont="1" applyFill="1" applyBorder="1" applyAlignment="1">
      <alignment vertical="center" wrapText="1"/>
    </xf>
    <xf numFmtId="0" fontId="17" fillId="0" borderId="0" xfId="0" applyFont="1" applyFill="1" applyBorder="1" applyAlignment="1">
      <alignment horizontal="right" vertical="center" wrapText="1"/>
    </xf>
    <xf numFmtId="0" fontId="10" fillId="0" borderId="0" xfId="0" applyFont="1" applyFill="1" applyBorder="1" applyAlignment="1">
      <alignment vertical="center"/>
    </xf>
    <xf numFmtId="0" fontId="23" fillId="0" borderId="0" xfId="0" applyFont="1" applyFill="1" applyBorder="1" applyAlignment="1">
      <alignment vertical="center"/>
    </xf>
    <xf numFmtId="0" fontId="24" fillId="0" borderId="1" xfId="0" applyFont="1" applyFill="1" applyBorder="1" applyAlignment="1">
      <alignment horizontal="center" vertical="center" wrapText="1"/>
    </xf>
    <xf numFmtId="0" fontId="25" fillId="0" borderId="1" xfId="0" applyFont="1" applyFill="1" applyBorder="1" applyAlignment="1">
      <alignment vertical="center" wrapText="1"/>
    </xf>
    <xf numFmtId="4" fontId="25" fillId="0" borderId="1" xfId="0" applyNumberFormat="1" applyFont="1" applyFill="1" applyBorder="1" applyAlignment="1">
      <alignment vertical="center" wrapText="1"/>
    </xf>
    <xf numFmtId="0" fontId="25" fillId="0" borderId="1" xfId="0" applyFont="1" applyFill="1" applyBorder="1" applyAlignment="1">
      <alignment horizontal="left" vertical="center" wrapText="1"/>
    </xf>
    <xf numFmtId="0" fontId="26" fillId="0" borderId="0" xfId="0" applyFont="1" applyFill="1" applyBorder="1" applyAlignment="1">
      <alignment horizontal="left" vertical="center" wrapText="1"/>
    </xf>
    <xf numFmtId="0" fontId="26" fillId="0" borderId="0" xfId="0" applyFont="1" applyFill="1" applyBorder="1" applyAlignment="1">
      <alignment vertical="center" wrapText="1"/>
    </xf>
    <xf numFmtId="0" fontId="2" fillId="0" borderId="0" xfId="818" applyNumberFormat="1" applyFont="1" applyFill="1" applyAlignment="1" applyProtection="1">
      <alignment horizontal="center" vertical="center" wrapText="1"/>
    </xf>
    <xf numFmtId="0" fontId="24" fillId="0" borderId="1" xfId="0" applyFont="1" applyFill="1" applyBorder="1" applyAlignment="1">
      <alignment vertical="center" wrapText="1"/>
    </xf>
    <xf numFmtId="0" fontId="25" fillId="0" borderId="1" xfId="0" applyFont="1" applyFill="1" applyBorder="1" applyAlignment="1">
      <alignment horizontal="center" vertical="center" wrapText="1"/>
    </xf>
    <xf numFmtId="0" fontId="17" fillId="0" borderId="0" xfId="0" applyFont="1" applyFill="1" applyBorder="1" applyAlignment="1">
      <alignment horizontal="center" vertical="center" wrapText="1"/>
    </xf>
    <xf numFmtId="195" fontId="25" fillId="0" borderId="1" xfId="0" applyNumberFormat="1" applyFont="1" applyFill="1" applyBorder="1" applyAlignment="1">
      <alignment vertical="center" wrapText="1"/>
    </xf>
    <xf numFmtId="0" fontId="26" fillId="0" borderId="0" xfId="818" applyFill="1" applyAlignment="1"/>
    <xf numFmtId="0" fontId="26" fillId="0" borderId="0" xfId="818" applyFill="1" applyAlignment="1">
      <alignment horizontal="right" vertical="center"/>
    </xf>
    <xf numFmtId="0" fontId="2" fillId="0" borderId="0" xfId="818" applyNumberFormat="1" applyFont="1" applyFill="1" applyAlignment="1" applyProtection="1">
      <alignment horizontal="right" vertical="center" wrapText="1"/>
    </xf>
    <xf numFmtId="0" fontId="10" fillId="0" borderId="0" xfId="861" applyFont="1" applyFill="1" applyAlignment="1" applyProtection="1">
      <alignment horizontal="left" vertical="center"/>
    </xf>
    <xf numFmtId="196" fontId="27" fillId="0" borderId="0" xfId="861" applyNumberFormat="1" applyFont="1" applyFill="1" applyAlignment="1">
      <alignment horizontal="right" vertical="center"/>
    </xf>
    <xf numFmtId="0" fontId="27" fillId="0" borderId="0" xfId="861" applyFont="1" applyFill="1" applyAlignment="1">
      <alignment horizontal="right" vertical="center"/>
    </xf>
    <xf numFmtId="197" fontId="27" fillId="0" borderId="0" xfId="861" applyNumberFormat="1" applyFont="1" applyFill="1" applyBorder="1" applyAlignment="1" applyProtection="1">
      <alignment horizontal="right"/>
    </xf>
    <xf numFmtId="2" fontId="24" fillId="0" borderId="1" xfId="860" applyNumberFormat="1" applyFont="1" applyFill="1" applyBorder="1" applyAlignment="1" applyProtection="1">
      <alignment horizontal="center" vertical="center" wrapText="1"/>
    </xf>
    <xf numFmtId="198" fontId="24" fillId="0" borderId="1" xfId="1072" applyNumberFormat="1" applyFont="1" applyBorder="1" applyAlignment="1">
      <alignment horizontal="center" vertical="center" wrapText="1"/>
    </xf>
    <xf numFmtId="49" fontId="24" fillId="0" borderId="1" xfId="862" applyNumberFormat="1" applyFont="1" applyFill="1" applyBorder="1" applyAlignment="1" applyProtection="1">
      <alignment horizontal="left" vertical="center"/>
    </xf>
    <xf numFmtId="199" fontId="9" fillId="0" borderId="1" xfId="1" applyNumberFormat="1" applyFont="1" applyFill="1" applyBorder="1" applyAlignment="1" applyProtection="1">
      <alignment horizontal="center" vertical="center" wrapText="1"/>
    </xf>
    <xf numFmtId="49" fontId="25" fillId="0" borderId="1" xfId="862" applyNumberFormat="1" applyFont="1" applyFill="1" applyBorder="1" applyAlignment="1" applyProtection="1">
      <alignment horizontal="left" vertical="center"/>
    </xf>
    <xf numFmtId="199" fontId="10" fillId="0" borderId="1" xfId="1" applyNumberFormat="1" applyFont="1" applyFill="1" applyBorder="1" applyAlignment="1" applyProtection="1">
      <alignment vertical="center" wrapText="1"/>
    </xf>
    <xf numFmtId="200" fontId="10" fillId="0" borderId="1" xfId="894" applyNumberFormat="1" applyFont="1" applyFill="1" applyBorder="1" applyAlignment="1">
      <alignment horizontal="right" vertical="center" wrapText="1"/>
    </xf>
    <xf numFmtId="199" fontId="9" fillId="0" borderId="1" xfId="1" applyNumberFormat="1" applyFont="1" applyFill="1" applyBorder="1" applyAlignment="1" applyProtection="1">
      <alignment horizontal="right" vertical="center" wrapText="1"/>
    </xf>
    <xf numFmtId="200" fontId="9" fillId="0" borderId="1" xfId="894" applyNumberFormat="1" applyFont="1" applyFill="1" applyBorder="1" applyAlignment="1">
      <alignment horizontal="right" vertical="center" wrapText="1"/>
    </xf>
    <xf numFmtId="199" fontId="10" fillId="0" borderId="1" xfId="1" applyNumberFormat="1" applyFont="1" applyFill="1" applyBorder="1" applyAlignment="1" applyProtection="1">
      <alignment horizontal="right" vertical="center" wrapText="1"/>
    </xf>
    <xf numFmtId="199" fontId="9" fillId="0" borderId="18" xfId="1" applyNumberFormat="1" applyFont="1" applyFill="1" applyBorder="1" applyAlignment="1" applyProtection="1">
      <alignment horizontal="right" vertical="center" wrapText="1"/>
    </xf>
    <xf numFmtId="199" fontId="10" fillId="0" borderId="19" xfId="1" applyNumberFormat="1" applyFont="1" applyFill="1" applyBorder="1" applyAlignment="1" applyProtection="1">
      <alignment horizontal="right" vertical="center" wrapText="1"/>
    </xf>
    <xf numFmtId="200" fontId="10" fillId="0" borderId="1" xfId="0" applyNumberFormat="1" applyFont="1" applyFill="1" applyBorder="1" applyAlignment="1">
      <alignment horizontal="right" vertical="center" wrapText="1"/>
    </xf>
    <xf numFmtId="49" fontId="24" fillId="0" borderId="1" xfId="862" applyNumberFormat="1" applyFont="1" applyFill="1" applyBorder="1" applyAlignment="1" applyProtection="1">
      <alignment horizontal="distributed" vertical="center"/>
    </xf>
    <xf numFmtId="199" fontId="9" fillId="0" borderId="19" xfId="1" applyNumberFormat="1" applyFont="1" applyFill="1" applyBorder="1" applyAlignment="1">
      <alignment horizontal="right" vertical="center" wrapText="1"/>
    </xf>
    <xf numFmtId="49" fontId="24" fillId="0" borderId="1" xfId="543" applyNumberFormat="1" applyFont="1" applyFill="1" applyBorder="1" applyAlignment="1" applyProtection="1">
      <alignment horizontal="left" vertical="center"/>
    </xf>
    <xf numFmtId="199" fontId="9" fillId="0" borderId="19" xfId="1" applyNumberFormat="1" applyFont="1" applyFill="1" applyBorder="1" applyAlignment="1">
      <alignment horizontal="center" vertical="center" wrapText="1"/>
    </xf>
    <xf numFmtId="49" fontId="24" fillId="0" borderId="1" xfId="543" applyNumberFormat="1" applyFont="1" applyFill="1" applyBorder="1" applyAlignment="1" applyProtection="1">
      <alignment horizontal="distributed" vertical="center"/>
    </xf>
    <xf numFmtId="199" fontId="24" fillId="0" borderId="1" xfId="1" applyNumberFormat="1" applyFont="1" applyFill="1" applyBorder="1" applyAlignment="1" applyProtection="1">
      <alignment horizontal="right" vertical="center" wrapText="1"/>
    </xf>
    <xf numFmtId="0" fontId="26" fillId="0" borderId="0" xfId="598" applyFill="1" applyAlignment="1"/>
    <xf numFmtId="0" fontId="26" fillId="0" borderId="0" xfId="598" applyAlignment="1"/>
    <xf numFmtId="0" fontId="2" fillId="0" borderId="0" xfId="598" applyNumberFormat="1" applyFont="1" applyFill="1" applyAlignment="1" applyProtection="1">
      <alignment horizontal="center" vertical="center" wrapText="1"/>
    </xf>
    <xf numFmtId="0" fontId="25" fillId="0" borderId="0" xfId="598" applyFont="1" applyFill="1" applyAlignment="1" applyProtection="1">
      <alignment horizontal="left" vertical="center"/>
    </xf>
    <xf numFmtId="196" fontId="25" fillId="0" borderId="0" xfId="598" applyNumberFormat="1" applyFont="1" applyFill="1" applyAlignment="1" applyProtection="1">
      <alignment horizontal="right"/>
    </xf>
    <xf numFmtId="0" fontId="28" fillId="0" borderId="0" xfId="598" applyFont="1" applyFill="1" applyAlignment="1">
      <alignment vertical="center"/>
    </xf>
    <xf numFmtId="0" fontId="25" fillId="0" borderId="0" xfId="598" applyFont="1" applyFill="1" applyAlignment="1">
      <alignment horizontal="right" vertical="center"/>
    </xf>
    <xf numFmtId="0" fontId="24" fillId="0" borderId="1" xfId="598" applyNumberFormat="1" applyFont="1" applyFill="1" applyBorder="1" applyAlignment="1" applyProtection="1">
      <alignment horizontal="center" vertical="center"/>
    </xf>
    <xf numFmtId="49" fontId="24" fillId="0" borderId="1" xfId="348" applyNumberFormat="1" applyFont="1" applyFill="1" applyBorder="1" applyAlignment="1" applyProtection="1">
      <alignment vertical="center"/>
    </xf>
    <xf numFmtId="49" fontId="25" fillId="0" borderId="1" xfId="348" applyNumberFormat="1" applyFont="1" applyFill="1" applyBorder="1" applyAlignment="1" applyProtection="1">
      <alignment vertical="center"/>
    </xf>
    <xf numFmtId="200" fontId="10" fillId="0" borderId="1" xfId="3" applyNumberFormat="1" applyFont="1" applyFill="1" applyBorder="1" applyAlignment="1" applyProtection="1">
      <alignment horizontal="right" vertical="center" wrapText="1"/>
    </xf>
    <xf numFmtId="200" fontId="9" fillId="0" borderId="1" xfId="3" applyNumberFormat="1" applyFont="1" applyFill="1" applyBorder="1" applyAlignment="1" applyProtection="1">
      <alignment horizontal="right" vertical="center" wrapText="1"/>
    </xf>
    <xf numFmtId="199" fontId="25" fillId="0" borderId="1" xfId="1" applyNumberFormat="1" applyFont="1" applyFill="1" applyBorder="1" applyAlignment="1">
      <alignment horizontal="right" vertical="center" wrapText="1"/>
    </xf>
    <xf numFmtId="199" fontId="10" fillId="2" borderId="1" xfId="1" applyNumberFormat="1" applyFont="1" applyFill="1" applyBorder="1" applyAlignment="1" applyProtection="1">
      <alignment horizontal="right" vertical="center" wrapText="1"/>
    </xf>
    <xf numFmtId="200" fontId="10" fillId="2" borderId="1" xfId="3" applyNumberFormat="1" applyFont="1" applyFill="1" applyBorder="1" applyAlignment="1" applyProtection="1">
      <alignment horizontal="right" vertical="center" wrapText="1"/>
    </xf>
    <xf numFmtId="49" fontId="25" fillId="0" borderId="20" xfId="348" applyNumberFormat="1" applyFont="1" applyFill="1" applyBorder="1" applyAlignment="1" applyProtection="1">
      <alignment vertical="center"/>
    </xf>
    <xf numFmtId="199" fontId="24" fillId="0" borderId="1" xfId="1" applyNumberFormat="1" applyFont="1" applyFill="1" applyBorder="1" applyAlignment="1">
      <alignment horizontal="right" vertical="center" wrapText="1"/>
    </xf>
    <xf numFmtId="200" fontId="24" fillId="0" borderId="1" xfId="3" applyNumberFormat="1" applyFont="1" applyFill="1" applyBorder="1" applyAlignment="1">
      <alignment horizontal="right" vertical="center" wrapText="1"/>
    </xf>
    <xf numFmtId="49" fontId="25" fillId="0" borderId="1" xfId="543" applyNumberFormat="1" applyFont="1" applyFill="1" applyBorder="1" applyAlignment="1" applyProtection="1">
      <alignment vertical="center"/>
    </xf>
    <xf numFmtId="199" fontId="4" fillId="0" borderId="1" xfId="1" applyNumberFormat="1" applyFont="1" applyFill="1" applyBorder="1" applyAlignment="1" applyProtection="1">
      <alignment horizontal="right" vertical="center" wrapText="1"/>
    </xf>
    <xf numFmtId="200" fontId="4" fillId="0" borderId="1" xfId="3" applyNumberFormat="1" applyFont="1" applyFill="1" applyBorder="1" applyAlignment="1" applyProtection="1">
      <alignment horizontal="right" vertical="center" wrapText="1"/>
    </xf>
    <xf numFmtId="0" fontId="26" fillId="0" borderId="0" xfId="843" applyFill="1" applyAlignment="1"/>
    <xf numFmtId="0" fontId="26" fillId="0" borderId="0" xfId="843" applyAlignment="1"/>
    <xf numFmtId="0" fontId="2" fillId="0" borderId="0" xfId="843" applyNumberFormat="1" applyFont="1" applyFill="1" applyAlignment="1" applyProtection="1">
      <alignment horizontal="center" vertical="center" wrapText="1"/>
    </xf>
    <xf numFmtId="0" fontId="10" fillId="0" borderId="0" xfId="603" applyFont="1" applyAlignment="1" applyProtection="1">
      <alignment horizontal="left" vertical="center"/>
    </xf>
    <xf numFmtId="0" fontId="27" fillId="0" borderId="0" xfId="603" applyFont="1" applyAlignment="1"/>
    <xf numFmtId="201" fontId="27" fillId="0" borderId="0" xfId="603" applyNumberFormat="1" applyFont="1" applyAlignment="1"/>
    <xf numFmtId="197" fontId="29" fillId="0" borderId="0" xfId="603" applyNumberFormat="1" applyFont="1" applyFill="1" applyBorder="1" applyAlignment="1" applyProtection="1">
      <alignment horizontal="right"/>
    </xf>
    <xf numFmtId="199" fontId="10" fillId="0" borderId="19" xfId="1" applyNumberFormat="1" applyFont="1" applyFill="1" applyBorder="1" applyAlignment="1">
      <alignment horizontal="right" vertical="center" wrapText="1"/>
    </xf>
    <xf numFmtId="199" fontId="30" fillId="0" borderId="0" xfId="1" applyNumberFormat="1" applyFont="1" applyFill="1" applyBorder="1" applyAlignment="1" applyProtection="1">
      <alignment vertical="center" wrapText="1"/>
    </xf>
    <xf numFmtId="200" fontId="25" fillId="0" borderId="1" xfId="861" applyNumberFormat="1" applyFont="1" applyFill="1" applyBorder="1" applyAlignment="1" applyProtection="1">
      <alignment horizontal="right" vertical="center" wrapText="1"/>
    </xf>
    <xf numFmtId="200" fontId="24" fillId="0" borderId="1" xfId="861" applyNumberFormat="1" applyFont="1" applyFill="1" applyBorder="1" applyAlignment="1" applyProtection="1">
      <alignment horizontal="right" vertical="center" wrapText="1"/>
    </xf>
    <xf numFmtId="199" fontId="10" fillId="2" borderId="19" xfId="1" applyNumberFormat="1" applyFont="1" applyFill="1" applyBorder="1" applyAlignment="1" applyProtection="1">
      <alignment horizontal="right" vertical="center" wrapText="1"/>
    </xf>
    <xf numFmtId="199" fontId="10" fillId="2" borderId="21" xfId="1" applyNumberFormat="1" applyFont="1" applyFill="1" applyBorder="1" applyAlignment="1" applyProtection="1">
      <alignment horizontal="right" vertical="center" wrapText="1"/>
    </xf>
    <xf numFmtId="199" fontId="4" fillId="0" borderId="1" xfId="1" applyNumberFormat="1" applyFont="1" applyFill="1" applyBorder="1" applyAlignment="1" applyProtection="1">
      <alignment vertical="center" wrapText="1"/>
    </xf>
    <xf numFmtId="199" fontId="9" fillId="0" borderId="22" xfId="1" applyNumberFormat="1" applyFont="1" applyFill="1" applyBorder="1" applyAlignment="1">
      <alignment horizontal="right" vertical="center" wrapText="1"/>
    </xf>
    <xf numFmtId="0" fontId="26" fillId="0" borderId="0" xfId="843" applyAlignment="1">
      <alignment vertical="center"/>
    </xf>
    <xf numFmtId="0" fontId="25" fillId="0" borderId="0" xfId="843" applyFont="1" applyFill="1" applyAlignment="1" applyProtection="1">
      <alignment horizontal="left" vertical="center"/>
    </xf>
    <xf numFmtId="4" fontId="25" fillId="0" borderId="0" xfId="843" applyNumberFormat="1" applyFont="1" applyFill="1" applyAlignment="1" applyProtection="1">
      <alignment horizontal="right" vertical="center"/>
    </xf>
    <xf numFmtId="201" fontId="28" fillId="0" borderId="0" xfId="843" applyNumberFormat="1" applyFont="1" applyFill="1" applyAlignment="1">
      <alignment vertical="center"/>
    </xf>
    <xf numFmtId="0" fontId="25" fillId="0" borderId="0" xfId="843" applyFont="1" applyFill="1" applyAlignment="1">
      <alignment horizontal="right" vertical="center"/>
    </xf>
    <xf numFmtId="0" fontId="24" fillId="0" borderId="1" xfId="839" applyNumberFormat="1" applyFont="1" applyFill="1" applyBorder="1" applyAlignment="1" applyProtection="1">
      <alignment horizontal="center" vertical="center"/>
    </xf>
    <xf numFmtId="49" fontId="24" fillId="0" borderId="1" xfId="844" applyNumberFormat="1" applyFont="1" applyFill="1" applyBorder="1" applyAlignment="1" applyProtection="1">
      <alignment vertical="center"/>
    </xf>
    <xf numFmtId="199" fontId="9" fillId="0" borderId="19" xfId="796" applyNumberFormat="1" applyFont="1" applyBorder="1" applyAlignment="1">
      <alignment horizontal="center" vertical="center" wrapText="1"/>
    </xf>
    <xf numFmtId="200" fontId="10" fillId="0" borderId="1" xfId="894" applyNumberFormat="1" applyFont="1" applyFill="1" applyBorder="1" applyAlignment="1">
      <alignment horizontal="center" vertical="center" wrapText="1"/>
    </xf>
    <xf numFmtId="49" fontId="25" fillId="0" borderId="1" xfId="844" applyNumberFormat="1" applyFont="1" applyFill="1" applyBorder="1" applyAlignment="1" applyProtection="1">
      <alignment vertical="center"/>
    </xf>
    <xf numFmtId="199" fontId="10" fillId="0" borderId="19" xfId="796" applyNumberFormat="1" applyFont="1" applyBorder="1" applyAlignment="1">
      <alignment horizontal="right" vertical="center" wrapText="1"/>
    </xf>
    <xf numFmtId="199" fontId="25" fillId="0" borderId="19" xfId="796" applyNumberFormat="1" applyFont="1" applyBorder="1" applyAlignment="1">
      <alignment horizontal="right" vertical="center" wrapText="1"/>
    </xf>
    <xf numFmtId="199" fontId="9" fillId="0" borderId="19" xfId="796" applyNumberFormat="1" applyFont="1" applyBorder="1" applyAlignment="1">
      <alignment horizontal="right" vertical="center" wrapText="1"/>
    </xf>
    <xf numFmtId="199" fontId="10" fillId="0" borderId="23" xfId="796" applyNumberFormat="1" applyFont="1" applyFill="1" applyBorder="1" applyAlignment="1">
      <alignment horizontal="right" vertical="center" wrapText="1"/>
    </xf>
    <xf numFmtId="199" fontId="10" fillId="0" borderId="24" xfId="796" applyNumberFormat="1" applyFont="1" applyFill="1" applyBorder="1" applyAlignment="1">
      <alignment horizontal="right" vertical="center" wrapText="1"/>
    </xf>
    <xf numFmtId="199" fontId="10" fillId="0" borderId="22" xfId="796" applyNumberFormat="1" applyFont="1" applyFill="1" applyBorder="1" applyAlignment="1">
      <alignment horizontal="right" vertical="center" wrapText="1"/>
    </xf>
    <xf numFmtId="199" fontId="10" fillId="0" borderId="25" xfId="796" applyNumberFormat="1" applyFont="1" applyBorder="1" applyAlignment="1">
      <alignment horizontal="right" vertical="center" wrapText="1"/>
    </xf>
    <xf numFmtId="200" fontId="10" fillId="0" borderId="1" xfId="0" applyNumberFormat="1" applyFont="1" applyBorder="1" applyAlignment="1">
      <alignment horizontal="right" vertical="center" wrapText="1"/>
    </xf>
    <xf numFmtId="199" fontId="10" fillId="2" borderId="26" xfId="796" applyNumberFormat="1" applyFont="1" applyFill="1" applyBorder="1" applyAlignment="1">
      <alignment horizontal="right" vertical="center" wrapText="1"/>
    </xf>
    <xf numFmtId="199" fontId="10" fillId="2" borderId="19" xfId="796" applyNumberFormat="1" applyFont="1" applyFill="1" applyBorder="1" applyAlignment="1">
      <alignment horizontal="right" vertical="center" wrapText="1"/>
    </xf>
    <xf numFmtId="199" fontId="10" fillId="2" borderId="18" xfId="796" applyNumberFormat="1" applyFont="1" applyFill="1" applyBorder="1" applyAlignment="1">
      <alignment horizontal="right" vertical="center" wrapText="1"/>
    </xf>
    <xf numFmtId="49" fontId="25" fillId="0" borderId="14" xfId="543" applyNumberFormat="1" applyFont="1" applyFill="1" applyBorder="1" applyAlignment="1" applyProtection="1">
      <alignment vertical="center"/>
    </xf>
    <xf numFmtId="0" fontId="26" fillId="0" borderId="0" xfId="1072">
      <alignment vertical="center"/>
    </xf>
    <xf numFmtId="0" fontId="6" fillId="0" borderId="0" xfId="1072" applyFont="1" applyAlignment="1">
      <alignment horizontal="center" vertical="center" wrapText="1"/>
    </xf>
    <xf numFmtId="0" fontId="26" fillId="0" borderId="0" xfId="1072" applyFill="1">
      <alignment vertical="center"/>
    </xf>
    <xf numFmtId="0" fontId="1" fillId="0" borderId="0" xfId="0" applyFont="1" applyFill="1" applyAlignment="1">
      <alignment vertical="center"/>
    </xf>
    <xf numFmtId="0" fontId="31" fillId="0" borderId="0" xfId="895" applyFont="1" applyAlignment="1">
      <alignment horizontal="center" vertical="center" shrinkToFit="1"/>
    </xf>
    <xf numFmtId="0" fontId="8" fillId="0" borderId="0" xfId="895" applyFont="1" applyAlignment="1">
      <alignment horizontal="center" vertical="center" shrinkToFit="1"/>
    </xf>
    <xf numFmtId="0" fontId="10" fillId="0" borderId="0" xfId="895" applyFont="1" applyBorder="1" applyAlignment="1">
      <alignment horizontal="left" vertical="center" wrapText="1"/>
    </xf>
    <xf numFmtId="0" fontId="10" fillId="0" borderId="0" xfId="0" applyFont="1" applyFill="1" applyAlignment="1">
      <alignment horizontal="right"/>
    </xf>
    <xf numFmtId="0" fontId="24" fillId="0" borderId="1" xfId="1075" applyFont="1" applyBorder="1" applyAlignment="1">
      <alignment horizontal="center" vertical="center"/>
    </xf>
    <xf numFmtId="49" fontId="24" fillId="0" borderId="1" xfId="0" applyNumberFormat="1" applyFont="1" applyFill="1" applyBorder="1" applyAlignment="1" applyProtection="1">
      <alignment horizontal="center" vertical="center" wrapText="1"/>
    </xf>
    <xf numFmtId="199" fontId="25" fillId="0" borderId="1" xfId="1" applyNumberFormat="1" applyFont="1" applyBorder="1" applyAlignment="1">
      <alignment horizontal="center" vertical="center" wrapText="1"/>
    </xf>
    <xf numFmtId="49" fontId="24" fillId="0" borderId="1" xfId="0" applyNumberFormat="1" applyFont="1" applyFill="1" applyBorder="1" applyAlignment="1" applyProtection="1">
      <alignment vertical="center" wrapText="1"/>
    </xf>
    <xf numFmtId="199" fontId="25" fillId="0" borderId="1" xfId="1" applyNumberFormat="1" applyFont="1" applyBorder="1" applyAlignment="1">
      <alignment horizontal="right" vertical="center" wrapText="1"/>
    </xf>
    <xf numFmtId="0" fontId="25" fillId="0" borderId="1" xfId="532" applyNumberFormat="1" applyFont="1" applyFill="1" applyBorder="1" applyAlignment="1">
      <alignment horizontal="left" vertical="center" wrapText="1"/>
    </xf>
    <xf numFmtId="0" fontId="10" fillId="0" borderId="1" xfId="0" applyFont="1" applyFill="1" applyBorder="1" applyAlignment="1">
      <alignment horizontal="center" vertical="center"/>
    </xf>
    <xf numFmtId="0" fontId="10" fillId="0" borderId="1" xfId="0" applyFont="1" applyFill="1" applyBorder="1" applyAlignment="1">
      <alignment horizontal="left" vertical="center"/>
    </xf>
    <xf numFmtId="0" fontId="9" fillId="0" borderId="1" xfId="0" applyFont="1" applyFill="1" applyBorder="1" applyAlignment="1">
      <alignment horizontal="center" vertical="center"/>
    </xf>
    <xf numFmtId="0" fontId="32" fillId="0" borderId="1" xfId="1072" applyFont="1" applyFill="1" applyBorder="1">
      <alignment vertical="center"/>
    </xf>
    <xf numFmtId="0" fontId="26" fillId="0" borderId="0" xfId="1072" applyAlignment="1">
      <alignment horizontal="left" vertical="center" wrapText="1"/>
    </xf>
    <xf numFmtId="0" fontId="0" fillId="0" borderId="0" xfId="0" applyFill="1" applyAlignment="1"/>
    <xf numFmtId="0" fontId="8" fillId="0" borderId="0" xfId="894" applyFont="1" applyFill="1" applyAlignment="1">
      <alignment horizontal="center" vertical="center" shrinkToFit="1"/>
    </xf>
    <xf numFmtId="0" fontId="10" fillId="0" borderId="0" xfId="894" applyFont="1" applyFill="1" applyAlignment="1">
      <alignment horizontal="left" vertical="center" wrapText="1"/>
    </xf>
    <xf numFmtId="198" fontId="25" fillId="0" borderId="0" xfId="1073" applyNumberFormat="1" applyFont="1" applyFill="1" applyBorder="1" applyAlignment="1">
      <alignment horizontal="right" vertical="center"/>
    </xf>
    <xf numFmtId="0" fontId="24" fillId="0" borderId="14" xfId="1073" applyFont="1" applyFill="1" applyBorder="1" applyAlignment="1">
      <alignment horizontal="center" vertical="center"/>
    </xf>
    <xf numFmtId="199" fontId="24" fillId="0" borderId="1" xfId="1072" applyNumberFormat="1" applyFont="1" applyFill="1" applyBorder="1" applyAlignment="1">
      <alignment horizontal="right" vertical="center" wrapText="1"/>
    </xf>
    <xf numFmtId="200" fontId="24" fillId="0" borderId="1" xfId="1072" applyNumberFormat="1" applyFont="1" applyFill="1" applyBorder="1" applyAlignment="1">
      <alignment horizontal="right" vertical="center" wrapText="1"/>
    </xf>
    <xf numFmtId="199" fontId="25" fillId="0" borderId="1" xfId="1072" applyNumberFormat="1" applyFont="1" applyFill="1" applyBorder="1" applyAlignment="1">
      <alignment horizontal="right" vertical="center" wrapText="1"/>
    </xf>
    <xf numFmtId="200" fontId="25" fillId="0" borderId="1" xfId="1072" applyNumberFormat="1" applyFont="1" applyFill="1" applyBorder="1" applyAlignment="1">
      <alignment horizontal="right" vertical="center" wrapText="1"/>
    </xf>
    <xf numFmtId="0" fontId="24" fillId="0" borderId="1" xfId="1072" applyFont="1" applyFill="1" applyBorder="1" applyAlignment="1">
      <alignment horizontal="distributed" vertical="center" wrapText="1"/>
    </xf>
    <xf numFmtId="0" fontId="24" fillId="0" borderId="1" xfId="532" applyNumberFormat="1" applyFont="1" applyFill="1" applyBorder="1" applyAlignment="1">
      <alignment horizontal="left" vertical="center" wrapText="1"/>
    </xf>
    <xf numFmtId="0" fontId="25" fillId="0" borderId="1" xfId="532" applyNumberFormat="1" applyFont="1" applyFill="1" applyBorder="1" applyAlignment="1">
      <alignment horizontal="left" vertical="center" wrapText="1" indent="2"/>
    </xf>
    <xf numFmtId="199" fontId="10" fillId="0" borderId="10" xfId="0" applyNumberFormat="1" applyFont="1" applyFill="1" applyBorder="1" applyAlignment="1">
      <alignment horizontal="right" vertical="center" wrapText="1"/>
    </xf>
    <xf numFmtId="0" fontId="24" fillId="0" borderId="1" xfId="1072" applyFont="1" applyFill="1" applyBorder="1" applyAlignment="1">
      <alignment horizontal="left" vertical="center" wrapText="1"/>
    </xf>
    <xf numFmtId="199" fontId="9" fillId="0" borderId="27" xfId="0" applyNumberFormat="1" applyFont="1" applyFill="1" applyBorder="1" applyAlignment="1">
      <alignment horizontal="right" vertical="center" wrapText="1"/>
    </xf>
    <xf numFmtId="0" fontId="26" fillId="0" borderId="0" xfId="532" applyAlignment="1"/>
    <xf numFmtId="0" fontId="26" fillId="0" borderId="0" xfId="532" applyFill="1" applyAlignment="1"/>
    <xf numFmtId="0" fontId="8" fillId="0" borderId="0" xfId="894" applyFont="1" applyAlignment="1">
      <alignment horizontal="center" vertical="center" shrinkToFit="1"/>
    </xf>
    <xf numFmtId="0" fontId="10" fillId="0" borderId="0" xfId="894" applyFont="1" applyAlignment="1">
      <alignment horizontal="left" vertical="center" wrapText="1"/>
    </xf>
    <xf numFmtId="0" fontId="25" fillId="0" borderId="0" xfId="532" applyFont="1" applyAlignment="1">
      <alignment horizontal="right"/>
    </xf>
    <xf numFmtId="0" fontId="24" fillId="0" borderId="1" xfId="532" applyFont="1" applyFill="1" applyBorder="1" applyAlignment="1">
      <alignment horizontal="center" vertical="center" wrapText="1"/>
    </xf>
    <xf numFmtId="198" fontId="24" fillId="3" borderId="1" xfId="1072" applyNumberFormat="1" applyFont="1" applyFill="1" applyBorder="1" applyAlignment="1">
      <alignment horizontal="center" vertical="center" wrapText="1"/>
    </xf>
    <xf numFmtId="49" fontId="24" fillId="0" borderId="22" xfId="0" applyNumberFormat="1" applyFont="1" applyFill="1" applyBorder="1" applyAlignment="1" applyProtection="1">
      <alignment vertical="center" wrapText="1"/>
    </xf>
    <xf numFmtId="49" fontId="25" fillId="3" borderId="1" xfId="0" applyNumberFormat="1" applyFont="1" applyFill="1" applyBorder="1" applyAlignment="1" applyProtection="1">
      <alignment vertical="center" wrapText="1"/>
    </xf>
    <xf numFmtId="49" fontId="25" fillId="0" borderId="1" xfId="0" applyNumberFormat="1" applyFont="1" applyFill="1" applyBorder="1" applyAlignment="1" applyProtection="1">
      <alignment vertical="center" wrapText="1"/>
    </xf>
    <xf numFmtId="199" fontId="25" fillId="0" borderId="1" xfId="894" applyNumberFormat="1" applyFont="1" applyFill="1" applyBorder="1" applyAlignment="1">
      <alignment horizontal="right" vertical="center" wrapText="1"/>
    </xf>
    <xf numFmtId="199" fontId="24" fillId="0" borderId="1" xfId="894" applyNumberFormat="1" applyFont="1" applyFill="1" applyBorder="1" applyAlignment="1">
      <alignment horizontal="right" vertical="center" wrapText="1"/>
    </xf>
    <xf numFmtId="49" fontId="25" fillId="0" borderId="22" xfId="0" applyNumberFormat="1" applyFont="1" applyFill="1" applyBorder="1" applyAlignment="1" applyProtection="1">
      <alignment vertical="center" wrapText="1"/>
    </xf>
    <xf numFmtId="199" fontId="25" fillId="0" borderId="1" xfId="1266" applyNumberFormat="1" applyFont="1" applyFill="1" applyBorder="1" applyAlignment="1">
      <alignment horizontal="right" vertical="center" wrapText="1"/>
    </xf>
    <xf numFmtId="0" fontId="9" fillId="0" borderId="1" xfId="0" applyFont="1" applyBorder="1" applyAlignment="1">
      <alignment horizontal="distributed" vertical="center" wrapText="1"/>
    </xf>
    <xf numFmtId="199" fontId="24" fillId="0" borderId="0" xfId="1" applyNumberFormat="1" applyFont="1" applyFill="1" applyBorder="1" applyAlignment="1">
      <alignment horizontal="right" vertical="center" wrapText="1"/>
    </xf>
    <xf numFmtId="49" fontId="24" fillId="0" borderId="22" xfId="0" applyNumberFormat="1" applyFont="1" applyFill="1" applyBorder="1" applyAlignment="1" applyProtection="1">
      <alignment horizontal="left" vertical="center" wrapText="1"/>
    </xf>
    <xf numFmtId="199" fontId="24" fillId="0" borderId="19" xfId="0" applyNumberFormat="1" applyFont="1" applyFill="1" applyBorder="1" applyAlignment="1">
      <alignment horizontal="right" vertical="center" wrapText="1"/>
    </xf>
    <xf numFmtId="0" fontId="24" fillId="2" borderId="1" xfId="1072" applyFont="1" applyFill="1" applyBorder="1" applyAlignment="1">
      <alignment horizontal="distributed" vertical="center" wrapText="1"/>
    </xf>
    <xf numFmtId="199" fontId="24" fillId="0" borderId="9" xfId="1" applyNumberFormat="1" applyFont="1" applyFill="1" applyBorder="1" applyAlignment="1">
      <alignment horizontal="right" vertical="center" wrapText="1"/>
    </xf>
    <xf numFmtId="0" fontId="25" fillId="0" borderId="0" xfId="532" applyFont="1" applyFill="1" applyAlignment="1"/>
    <xf numFmtId="0" fontId="25" fillId="0" borderId="0" xfId="532" applyFont="1" applyFill="1" applyAlignment="1">
      <alignment horizontal="right"/>
    </xf>
    <xf numFmtId="0" fontId="24" fillId="2" borderId="1" xfId="1073" applyFont="1" applyFill="1" applyBorder="1" applyAlignment="1">
      <alignment horizontal="distributed" vertical="center" wrapText="1" indent="3"/>
    </xf>
    <xf numFmtId="41" fontId="9" fillId="0" borderId="1" xfId="0" applyNumberFormat="1" applyFont="1" applyFill="1" applyBorder="1" applyAlignment="1">
      <alignment horizontal="right" vertical="center" wrapText="1"/>
    </xf>
    <xf numFmtId="200" fontId="9" fillId="0" borderId="1" xfId="0" applyNumberFormat="1" applyFont="1" applyFill="1" applyBorder="1" applyAlignment="1">
      <alignment horizontal="right" vertical="center" wrapText="1"/>
    </xf>
    <xf numFmtId="41" fontId="25" fillId="0" borderId="1" xfId="1072" applyNumberFormat="1" applyFont="1" applyFill="1" applyBorder="1" applyAlignment="1">
      <alignment horizontal="right" vertical="center" wrapText="1"/>
    </xf>
    <xf numFmtId="41" fontId="24" fillId="0" borderId="1" xfId="1072" applyNumberFormat="1" applyFont="1" applyFill="1" applyBorder="1" applyAlignment="1">
      <alignment horizontal="right" vertical="center" wrapText="1"/>
    </xf>
    <xf numFmtId="41" fontId="33" fillId="0" borderId="1" xfId="0" applyNumberFormat="1" applyFont="1" applyFill="1" applyBorder="1" applyAlignment="1"/>
    <xf numFmtId="0" fontId="25" fillId="0" borderId="1" xfId="812" applyNumberFormat="1" applyFont="1" applyFill="1" applyBorder="1" applyAlignment="1">
      <alignment horizontal="left" vertical="center" wrapText="1"/>
    </xf>
    <xf numFmtId="0" fontId="24" fillId="0" borderId="1" xfId="1073" applyFont="1" applyFill="1" applyBorder="1" applyAlignment="1">
      <alignment horizontal="left" vertical="center" wrapText="1"/>
    </xf>
    <xf numFmtId="0" fontId="25" fillId="0" borderId="1" xfId="812" applyNumberFormat="1" applyFont="1" applyFill="1" applyBorder="1" applyAlignment="1">
      <alignment horizontal="left" vertical="center" wrapText="1" indent="2"/>
    </xf>
    <xf numFmtId="0" fontId="25" fillId="0" borderId="1" xfId="812" applyNumberFormat="1" applyFont="1" applyFill="1" applyBorder="1" applyAlignment="1">
      <alignment vertical="center" wrapText="1"/>
    </xf>
    <xf numFmtId="0" fontId="24" fillId="0" borderId="1" xfId="812" applyNumberFormat="1" applyFont="1" applyFill="1" applyBorder="1" applyAlignment="1">
      <alignment horizontal="left" vertical="center" wrapText="1"/>
    </xf>
    <xf numFmtId="197" fontId="25" fillId="0" borderId="0" xfId="818" applyNumberFormat="1" applyFont="1" applyFill="1" applyBorder="1" applyAlignment="1" applyProtection="1">
      <alignment horizontal="left" vertical="center"/>
    </xf>
    <xf numFmtId="0" fontId="25" fillId="0" borderId="0" xfId="532" applyFont="1" applyFill="1" applyBorder="1" applyAlignment="1">
      <alignment vertical="center"/>
    </xf>
    <xf numFmtId="0" fontId="25" fillId="0" borderId="0" xfId="532" applyFont="1" applyFill="1" applyAlignment="1">
      <alignment vertical="center"/>
    </xf>
    <xf numFmtId="197" fontId="27" fillId="0" borderId="0" xfId="818" applyNumberFormat="1" applyFont="1" applyFill="1" applyBorder="1" applyAlignment="1" applyProtection="1">
      <alignment horizontal="right" vertical="center"/>
    </xf>
    <xf numFmtId="41" fontId="24" fillId="0" borderId="1" xfId="1266" applyNumberFormat="1" applyFont="1" applyFill="1" applyBorder="1" applyAlignment="1">
      <alignment horizontal="right" vertical="center" wrapText="1"/>
    </xf>
    <xf numFmtId="41" fontId="25" fillId="0" borderId="1" xfId="1266" applyNumberFormat="1" applyFont="1" applyFill="1" applyBorder="1" applyAlignment="1">
      <alignment horizontal="right" vertical="center" wrapText="1"/>
    </xf>
    <xf numFmtId="41" fontId="30" fillId="0" borderId="1" xfId="0" applyNumberFormat="1" applyFont="1" applyFill="1" applyBorder="1" applyAlignment="1">
      <alignment horizontal="right" vertical="center" wrapText="1"/>
    </xf>
    <xf numFmtId="41" fontId="29" fillId="0" borderId="1" xfId="0" applyNumberFormat="1" applyFont="1" applyFill="1" applyBorder="1" applyAlignment="1">
      <alignment horizontal="right" vertical="center" wrapText="1"/>
    </xf>
    <xf numFmtId="0" fontId="25" fillId="0" borderId="14" xfId="812" applyNumberFormat="1" applyFont="1" applyFill="1" applyBorder="1" applyAlignment="1">
      <alignment horizontal="left" vertical="center" wrapText="1"/>
    </xf>
    <xf numFmtId="41" fontId="25" fillId="0" borderId="1" xfId="0" applyNumberFormat="1" applyFont="1" applyFill="1" applyBorder="1" applyAlignment="1" applyProtection="1">
      <alignment horizontal="right" vertical="center" wrapText="1"/>
    </xf>
    <xf numFmtId="41" fontId="10" fillId="0" borderId="1" xfId="0" applyNumberFormat="1" applyFont="1" applyFill="1" applyBorder="1" applyAlignment="1">
      <alignment horizontal="right" vertical="center" wrapText="1"/>
    </xf>
    <xf numFmtId="41" fontId="25" fillId="0" borderId="1" xfId="894" applyNumberFormat="1" applyFont="1" applyFill="1" applyBorder="1" applyAlignment="1">
      <alignment horizontal="right" vertical="center" wrapText="1"/>
    </xf>
    <xf numFmtId="41" fontId="24" fillId="0" borderId="1" xfId="0" applyNumberFormat="1" applyFont="1" applyFill="1" applyBorder="1" applyAlignment="1" applyProtection="1">
      <alignment horizontal="right" vertical="center" wrapText="1"/>
    </xf>
    <xf numFmtId="41" fontId="24" fillId="0" borderId="1" xfId="894" applyNumberFormat="1" applyFont="1" applyFill="1" applyBorder="1" applyAlignment="1">
      <alignment horizontal="right" vertical="center" wrapText="1"/>
    </xf>
    <xf numFmtId="49" fontId="25" fillId="0" borderId="1" xfId="0" applyNumberFormat="1" applyFont="1" applyFill="1" applyBorder="1" applyAlignment="1" applyProtection="1">
      <alignment horizontal="center" vertical="center" wrapText="1"/>
    </xf>
    <xf numFmtId="49" fontId="24" fillId="0" borderId="1" xfId="0" applyNumberFormat="1" applyFont="1" applyFill="1" applyBorder="1" applyAlignment="1" applyProtection="1">
      <alignment horizontal="left" vertical="center" wrapText="1"/>
    </xf>
    <xf numFmtId="0" fontId="34" fillId="0" borderId="0" xfId="0" applyFont="1" applyAlignment="1"/>
    <xf numFmtId="0" fontId="8" fillId="0" borderId="0" xfId="543" applyFont="1" applyFill="1" applyAlignment="1">
      <alignment horizontal="center" vertical="center"/>
    </xf>
    <xf numFmtId="0" fontId="10" fillId="0" borderId="0" xfId="543" applyFont="1" applyFill="1" applyAlignment="1">
      <alignment horizontal="left" vertical="center"/>
    </xf>
    <xf numFmtId="0" fontId="10" fillId="0" borderId="0" xfId="0" applyFont="1" applyFill="1" applyAlignment="1">
      <alignment vertical="center"/>
    </xf>
    <xf numFmtId="0" fontId="10" fillId="0" borderId="0" xfId="543" applyFont="1" applyFill="1" applyAlignment="1">
      <alignment horizontal="right" vertical="center"/>
    </xf>
    <xf numFmtId="198" fontId="24" fillId="0" borderId="1" xfId="1072" applyNumberFormat="1" applyFont="1" applyFill="1" applyBorder="1" applyAlignment="1">
      <alignment horizontal="center" vertical="center" wrapText="1"/>
    </xf>
    <xf numFmtId="0" fontId="10" fillId="0" borderId="1" xfId="0" applyFont="1" applyFill="1" applyBorder="1" applyAlignment="1">
      <alignment horizontal="left" vertical="center" wrapText="1"/>
    </xf>
    <xf numFmtId="199" fontId="25" fillId="0" borderId="1" xfId="0" applyNumberFormat="1" applyFont="1" applyFill="1" applyBorder="1" applyAlignment="1">
      <alignment horizontal="center" vertical="center" wrapText="1"/>
    </xf>
    <xf numFmtId="0" fontId="10" fillId="0" borderId="1" xfId="0" applyFont="1" applyBorder="1" applyAlignment="1">
      <alignment horizontal="left" vertical="center" wrapText="1"/>
    </xf>
    <xf numFmtId="199" fontId="25" fillId="0" borderId="1" xfId="0" applyNumberFormat="1" applyFont="1" applyFill="1" applyBorder="1" applyAlignment="1">
      <alignment vertical="center" wrapText="1"/>
    </xf>
    <xf numFmtId="200" fontId="25" fillId="0" borderId="1" xfId="3" applyNumberFormat="1" applyFont="1" applyFill="1" applyBorder="1" applyAlignment="1">
      <alignment vertical="center" wrapText="1"/>
    </xf>
    <xf numFmtId="0" fontId="9" fillId="0" borderId="1" xfId="0" applyFont="1" applyFill="1" applyBorder="1" applyAlignment="1">
      <alignment horizontal="center" vertical="center" wrapText="1"/>
    </xf>
    <xf numFmtId="199" fontId="24" fillId="0" borderId="1" xfId="0" applyNumberFormat="1" applyFont="1" applyFill="1" applyBorder="1" applyAlignment="1">
      <alignment vertical="center" wrapText="1"/>
    </xf>
    <xf numFmtId="200" fontId="24" fillId="0" borderId="1" xfId="3" applyNumberFormat="1" applyFont="1" applyFill="1" applyBorder="1" applyAlignment="1">
      <alignment vertical="center" wrapText="1"/>
    </xf>
    <xf numFmtId="0" fontId="35" fillId="0" borderId="0" xfId="1072" applyFont="1" applyFill="1" applyProtection="1">
      <alignment vertical="center"/>
    </xf>
    <xf numFmtId="0" fontId="32" fillId="0" borderId="0" xfId="1072" applyFont="1" applyFill="1" applyAlignment="1" applyProtection="1">
      <alignment horizontal="center" vertical="center"/>
    </xf>
    <xf numFmtId="0" fontId="26" fillId="0" borderId="0" xfId="1072" applyFill="1" applyProtection="1">
      <alignment vertical="center"/>
    </xf>
    <xf numFmtId="198" fontId="26" fillId="0" borderId="0" xfId="1072" applyNumberFormat="1" applyFill="1" applyProtection="1">
      <alignment vertical="center"/>
    </xf>
    <xf numFmtId="0" fontId="2" fillId="0" borderId="0" xfId="1072" applyFont="1" applyFill="1" applyAlignment="1" applyProtection="1">
      <alignment horizontal="center" vertical="center"/>
    </xf>
    <xf numFmtId="0" fontId="25" fillId="0" borderId="0" xfId="1072" applyFont="1" applyFill="1" applyProtection="1">
      <alignment vertical="center"/>
    </xf>
    <xf numFmtId="198" fontId="25" fillId="0" borderId="0" xfId="1072" applyNumberFormat="1" applyFont="1" applyFill="1" applyBorder="1" applyAlignment="1" applyProtection="1">
      <alignment horizontal="right" vertical="center"/>
    </xf>
    <xf numFmtId="198" fontId="24" fillId="0" borderId="9" xfId="1072" applyNumberFormat="1" applyFont="1" applyFill="1" applyBorder="1" applyAlignment="1" applyProtection="1">
      <alignment horizontal="center" vertical="center" wrapText="1"/>
    </xf>
    <xf numFmtId="0" fontId="24" fillId="0" borderId="1" xfId="1072" applyFont="1" applyFill="1" applyBorder="1" applyAlignment="1" applyProtection="1">
      <alignment horizontal="distributed" vertical="center" wrapText="1" indent="3"/>
    </xf>
    <xf numFmtId="198" fontId="24" fillId="0" borderId="1" xfId="1072" applyNumberFormat="1" applyFont="1" applyFill="1" applyBorder="1" applyAlignment="1" applyProtection="1">
      <alignment horizontal="center" vertical="center" wrapText="1"/>
    </xf>
    <xf numFmtId="0" fontId="9" fillId="3" borderId="28" xfId="0" applyFont="1" applyFill="1" applyBorder="1" applyAlignment="1" applyProtection="1">
      <alignment horizontal="left" vertical="center"/>
    </xf>
    <xf numFmtId="49" fontId="9" fillId="3" borderId="1" xfId="0" applyNumberFormat="1" applyFont="1" applyFill="1" applyBorder="1" applyAlignment="1" applyProtection="1">
      <alignment horizontal="left" vertical="center" wrapText="1"/>
    </xf>
    <xf numFmtId="3" fontId="9" fillId="3" borderId="1" xfId="0" applyNumberFormat="1" applyFont="1" applyFill="1" applyBorder="1" applyAlignment="1" applyProtection="1">
      <alignment horizontal="right" vertical="center"/>
    </xf>
    <xf numFmtId="200" fontId="24" fillId="0" borderId="1" xfId="3" applyNumberFormat="1" applyFont="1" applyFill="1" applyBorder="1" applyAlignment="1" applyProtection="1">
      <alignment horizontal="right" vertical="center" wrapText="1" shrinkToFit="1"/>
    </xf>
    <xf numFmtId="49" fontId="10" fillId="3" borderId="1" xfId="0" applyNumberFormat="1" applyFont="1" applyFill="1" applyBorder="1" applyAlignment="1" applyProtection="1">
      <alignment horizontal="left" vertical="center" wrapText="1"/>
    </xf>
    <xf numFmtId="3" fontId="10" fillId="3" borderId="1" xfId="0" applyNumberFormat="1" applyFont="1" applyFill="1" applyBorder="1" applyAlignment="1" applyProtection="1">
      <alignment horizontal="right" vertical="center"/>
    </xf>
    <xf numFmtId="0" fontId="10" fillId="3" borderId="28" xfId="0" applyFont="1" applyFill="1" applyBorder="1" applyAlignment="1" applyProtection="1">
      <alignment horizontal="left" vertical="center"/>
    </xf>
    <xf numFmtId="3" fontId="10" fillId="0" borderId="1" xfId="0" applyNumberFormat="1" applyFont="1" applyFill="1" applyBorder="1" applyAlignment="1" applyProtection="1">
      <alignment horizontal="right" vertical="center"/>
    </xf>
    <xf numFmtId="3" fontId="9" fillId="0" borderId="1" xfId="0" applyNumberFormat="1" applyFont="1" applyFill="1" applyBorder="1" applyAlignment="1" applyProtection="1">
      <alignment horizontal="right" vertical="center"/>
    </xf>
    <xf numFmtId="49" fontId="9" fillId="3" borderId="28" xfId="0" applyNumberFormat="1" applyFont="1" applyFill="1" applyBorder="1" applyAlignment="1" applyProtection="1">
      <alignment horizontal="left" vertical="center" wrapText="1"/>
    </xf>
    <xf numFmtId="49" fontId="36" fillId="3" borderId="28" xfId="0" applyNumberFormat="1" applyFont="1" applyFill="1" applyBorder="1" applyAlignment="1" applyProtection="1">
      <alignment horizontal="distributed" vertical="center"/>
    </xf>
    <xf numFmtId="49" fontId="36" fillId="3" borderId="1" xfId="0" applyNumberFormat="1" applyFont="1" applyFill="1" applyBorder="1" applyAlignment="1" applyProtection="1">
      <alignment horizontal="distributed" vertical="center" wrapText="1"/>
    </xf>
    <xf numFmtId="49" fontId="24" fillId="0" borderId="9" xfId="1072" applyNumberFormat="1" applyFont="1" applyFill="1" applyBorder="1" applyAlignment="1" applyProtection="1">
      <alignment horizontal="left" vertical="center"/>
    </xf>
    <xf numFmtId="0" fontId="24" fillId="0" borderId="1" xfId="1072" applyFont="1" applyFill="1" applyBorder="1" applyAlignment="1" applyProtection="1">
      <alignment horizontal="left" vertical="center" wrapText="1"/>
    </xf>
    <xf numFmtId="200" fontId="24" fillId="0" borderId="1" xfId="3" applyNumberFormat="1" applyFont="1" applyFill="1" applyBorder="1" applyAlignment="1" applyProtection="1">
      <alignment horizontal="right" vertical="center" wrapText="1"/>
    </xf>
    <xf numFmtId="0" fontId="25" fillId="0" borderId="1" xfId="1072" applyFont="1" applyFill="1" applyBorder="1" applyAlignment="1" applyProtection="1">
      <alignment horizontal="left" vertical="center" wrapText="1"/>
    </xf>
    <xf numFmtId="199" fontId="25" fillId="0" borderId="1" xfId="1" applyNumberFormat="1" applyFont="1" applyFill="1" applyBorder="1" applyAlignment="1" applyProtection="1">
      <alignment horizontal="right" vertical="center" wrapText="1"/>
    </xf>
    <xf numFmtId="200" fontId="25" fillId="0" borderId="1" xfId="3" applyNumberFormat="1" applyFont="1" applyFill="1" applyBorder="1" applyAlignment="1" applyProtection="1">
      <alignment horizontal="right" vertical="center" wrapText="1"/>
    </xf>
    <xf numFmtId="49" fontId="25" fillId="0" borderId="9" xfId="1072" applyNumberFormat="1" applyFont="1" applyFill="1" applyBorder="1" applyAlignment="1" applyProtection="1">
      <alignment horizontal="left" vertical="center"/>
    </xf>
    <xf numFmtId="0" fontId="25" fillId="0" borderId="1" xfId="1071" applyFont="1" applyFill="1" applyBorder="1" applyAlignment="1" applyProtection="1">
      <alignment horizontal="left" vertical="center" wrapText="1"/>
    </xf>
    <xf numFmtId="0" fontId="24" fillId="0" borderId="1" xfId="1071" applyFont="1" applyFill="1" applyBorder="1" applyAlignment="1" applyProtection="1">
      <alignment horizontal="left" vertical="center" wrapText="1"/>
    </xf>
    <xf numFmtId="49" fontId="24" fillId="0" borderId="9" xfId="1072" applyNumberFormat="1" applyFont="1" applyFill="1" applyBorder="1" applyAlignment="1" applyProtection="1">
      <alignment horizontal="distributed" vertical="center" indent="1"/>
    </xf>
    <xf numFmtId="0" fontId="24" fillId="0" borderId="1" xfId="1072" applyFont="1" applyFill="1" applyBorder="1" applyAlignment="1" applyProtection="1">
      <alignment horizontal="distributed" vertical="center" wrapText="1" indent="1"/>
    </xf>
    <xf numFmtId="0" fontId="35" fillId="0" borderId="0" xfId="1072" applyFont="1" applyFill="1" applyAlignment="1">
      <alignment vertical="center"/>
    </xf>
    <xf numFmtId="0" fontId="32" fillId="0" borderId="0" xfId="1072" applyFont="1" applyFill="1" applyAlignment="1">
      <alignment horizontal="center" vertical="center"/>
    </xf>
    <xf numFmtId="0" fontId="32" fillId="0" borderId="0" xfId="1072" applyFont="1" applyFill="1" applyAlignment="1">
      <alignment vertical="center"/>
    </xf>
    <xf numFmtId="0" fontId="26" fillId="0" borderId="0" xfId="1072" applyFont="1" applyFill="1" applyAlignment="1">
      <alignment vertical="center"/>
    </xf>
    <xf numFmtId="198" fontId="26" fillId="0" borderId="0" xfId="1072" applyNumberFormat="1" applyFont="1" applyFill="1" applyAlignment="1">
      <alignment vertical="center"/>
    </xf>
    <xf numFmtId="0" fontId="2" fillId="0" borderId="0" xfId="1072" applyFont="1" applyFill="1" applyAlignment="1">
      <alignment horizontal="center" vertical="center"/>
    </xf>
    <xf numFmtId="0" fontId="25" fillId="0" borderId="0" xfId="1072" applyFont="1" applyFill="1" applyAlignment="1">
      <alignment vertical="center"/>
    </xf>
    <xf numFmtId="0" fontId="37" fillId="0" borderId="0" xfId="1072" applyFont="1" applyFill="1" applyAlignment="1">
      <alignment vertical="center"/>
    </xf>
    <xf numFmtId="198" fontId="25" fillId="0" borderId="0" xfId="1072" applyNumberFormat="1" applyFont="1" applyFill="1" applyAlignment="1">
      <alignment horizontal="right" vertical="center"/>
    </xf>
    <xf numFmtId="0" fontId="24" fillId="0" borderId="1" xfId="1072" applyFont="1" applyFill="1" applyBorder="1" applyAlignment="1">
      <alignment horizontal="distributed" vertical="center" wrapText="1" indent="3"/>
    </xf>
    <xf numFmtId="0" fontId="10" fillId="3" borderId="1" xfId="0" applyFont="1" applyFill="1" applyBorder="1" applyAlignment="1" applyProtection="1">
      <alignment horizontal="left" vertical="center"/>
    </xf>
    <xf numFmtId="202" fontId="24" fillId="0" borderId="1" xfId="1" applyNumberFormat="1" applyFont="1" applyFill="1" applyBorder="1" applyAlignment="1">
      <alignment horizontal="right" vertical="center" wrapText="1"/>
    </xf>
    <xf numFmtId="202" fontId="25" fillId="0" borderId="1" xfId="1" applyNumberFormat="1" applyFont="1" applyFill="1" applyBorder="1" applyAlignment="1">
      <alignment horizontal="right" vertical="center" wrapText="1"/>
    </xf>
    <xf numFmtId="0" fontId="25" fillId="3" borderId="1" xfId="0" applyFont="1" applyFill="1" applyBorder="1" applyAlignment="1" applyProtection="1">
      <alignment vertical="center"/>
    </xf>
    <xf numFmtId="49" fontId="24" fillId="3" borderId="1" xfId="0" applyNumberFormat="1" applyFont="1" applyFill="1" applyBorder="1" applyAlignment="1" applyProtection="1">
      <alignment vertical="center" wrapText="1"/>
    </xf>
    <xf numFmtId="49" fontId="36" fillId="3" borderId="1" xfId="0" applyNumberFormat="1" applyFont="1" applyFill="1" applyBorder="1" applyAlignment="1" applyProtection="1">
      <alignment horizontal="distributed" vertical="center"/>
    </xf>
    <xf numFmtId="0" fontId="24" fillId="0" borderId="1" xfId="1072" applyFont="1" applyFill="1" applyBorder="1" applyAlignment="1">
      <alignment horizontal="left" vertical="center"/>
    </xf>
    <xf numFmtId="0" fontId="24" fillId="0" borderId="1" xfId="1071" applyFont="1" applyFill="1" applyBorder="1" applyAlignment="1">
      <alignment horizontal="left" vertical="center"/>
    </xf>
    <xf numFmtId="198" fontId="24" fillId="0" borderId="1" xfId="1072" applyNumberFormat="1" applyFont="1" applyFill="1" applyBorder="1" applyAlignment="1">
      <alignment horizontal="right" vertical="center" wrapText="1"/>
    </xf>
    <xf numFmtId="198" fontId="25" fillId="0" borderId="1" xfId="1072" applyNumberFormat="1" applyFont="1" applyFill="1" applyBorder="1" applyAlignment="1">
      <alignment horizontal="right" vertical="center" wrapText="1"/>
    </xf>
    <xf numFmtId="0" fontId="25" fillId="0" borderId="1" xfId="1072" applyFont="1" applyFill="1" applyBorder="1" applyAlignment="1">
      <alignment horizontal="left" vertical="center"/>
    </xf>
    <xf numFmtId="0" fontId="26" fillId="0" borderId="1" xfId="1072" applyFont="1" applyFill="1" applyBorder="1" applyAlignment="1">
      <alignment vertical="center"/>
    </xf>
    <xf numFmtId="198" fontId="26" fillId="0" borderId="1" xfId="1072" applyNumberFormat="1" applyFont="1" applyFill="1" applyBorder="1" applyAlignment="1">
      <alignment vertical="center"/>
    </xf>
    <xf numFmtId="0" fontId="25" fillId="0" borderId="1" xfId="1072" applyFont="1" applyFill="1" applyBorder="1">
      <alignment vertical="center"/>
    </xf>
    <xf numFmtId="0" fontId="24" fillId="0" borderId="1" xfId="1072" applyFont="1" applyFill="1" applyBorder="1" applyAlignment="1">
      <alignment horizontal="distributed" vertical="center" indent="1"/>
    </xf>
    <xf numFmtId="202" fontId="32" fillId="0" borderId="1" xfId="1072" applyNumberFormat="1" applyFont="1" applyFill="1" applyBorder="1" applyAlignment="1">
      <alignment vertical="center"/>
    </xf>
    <xf numFmtId="3" fontId="24" fillId="0" borderId="1" xfId="0" applyNumberFormat="1" applyFont="1" applyFill="1" applyBorder="1" applyAlignment="1" applyProtection="1">
      <alignment horizontal="right" vertical="center"/>
    </xf>
    <xf numFmtId="200" fontId="24" fillId="0" borderId="1" xfId="3" applyNumberFormat="1" applyFont="1" applyFill="1" applyBorder="1" applyAlignment="1" applyProtection="1">
      <alignment horizontal="right" vertical="center" wrapText="1"/>
      <protection locked="0"/>
    </xf>
    <xf numFmtId="3" fontId="25" fillId="0" borderId="1" xfId="0" applyNumberFormat="1" applyFont="1" applyFill="1" applyBorder="1" applyAlignment="1" applyProtection="1">
      <alignment horizontal="right" vertical="center"/>
    </xf>
    <xf numFmtId="3" fontId="25" fillId="0" borderId="1" xfId="0" applyNumberFormat="1" applyFont="1" applyFill="1" applyBorder="1" applyAlignment="1" applyProtection="1">
      <alignment horizontal="right" vertical="center"/>
      <protection locked="0"/>
    </xf>
    <xf numFmtId="49" fontId="10" fillId="3" borderId="28" xfId="0" applyNumberFormat="1" applyFont="1" applyFill="1" applyBorder="1" applyAlignment="1" applyProtection="1">
      <alignment horizontal="left" vertical="center" wrapText="1"/>
    </xf>
    <xf numFmtId="3" fontId="24" fillId="0" borderId="1" xfId="0" applyNumberFormat="1" applyFont="1" applyFill="1" applyBorder="1" applyAlignment="1" applyProtection="1">
      <alignment horizontal="right" vertical="center"/>
      <protection locked="0"/>
    </xf>
    <xf numFmtId="49" fontId="9" fillId="0" borderId="9" xfId="1058" applyNumberFormat="1" applyFont="1" applyFill="1" applyBorder="1" applyAlignment="1" applyProtection="1">
      <alignment horizontal="left" vertical="center"/>
    </xf>
    <xf numFmtId="0" fontId="32" fillId="0" borderId="1" xfId="1072" applyFont="1" applyFill="1" applyBorder="1" applyProtection="1">
      <alignment vertical="center"/>
    </xf>
    <xf numFmtId="0" fontId="26" fillId="0" borderId="1" xfId="1072" applyFill="1" applyBorder="1" applyProtection="1">
      <alignment vertical="center"/>
    </xf>
    <xf numFmtId="198" fontId="26" fillId="0" borderId="1" xfId="1072" applyNumberFormat="1" applyFill="1" applyBorder="1" applyProtection="1">
      <alignment vertical="center"/>
    </xf>
    <xf numFmtId="49" fontId="10" fillId="0" borderId="9" xfId="1058" applyNumberFormat="1" applyFont="1" applyFill="1" applyBorder="1" applyAlignment="1" applyProtection="1">
      <alignment horizontal="left" vertical="center"/>
    </xf>
    <xf numFmtId="0" fontId="26" fillId="0" borderId="9" xfId="1072" applyFill="1" applyBorder="1" applyAlignment="1" applyProtection="1">
      <alignment horizontal="left" vertical="center"/>
    </xf>
    <xf numFmtId="3" fontId="32" fillId="0" borderId="1" xfId="1072" applyNumberFormat="1" applyFont="1" applyFill="1" applyBorder="1" applyProtection="1">
      <alignment vertical="center"/>
    </xf>
    <xf numFmtId="0" fontId="35" fillId="0" borderId="0" xfId="1072" applyFont="1">
      <alignment vertical="center"/>
    </xf>
    <xf numFmtId="0" fontId="32" fillId="0" borderId="0" xfId="1072" applyFont="1" applyAlignment="1">
      <alignment horizontal="center" vertical="center"/>
    </xf>
    <xf numFmtId="198" fontId="26" fillId="0" borderId="0" xfId="1072" applyNumberFormat="1">
      <alignment vertical="center"/>
    </xf>
    <xf numFmtId="0" fontId="25" fillId="0" borderId="0" xfId="1072" applyFont="1" applyFill="1">
      <alignment vertical="center"/>
    </xf>
    <xf numFmtId="0" fontId="37" fillId="0" borderId="0" xfId="1072" applyFont="1" applyFill="1">
      <alignment vertical="center"/>
    </xf>
    <xf numFmtId="200" fontId="25" fillId="0" borderId="1" xfId="3" applyNumberFormat="1" applyFont="1" applyFill="1" applyBorder="1" applyAlignment="1" applyProtection="1">
      <alignment horizontal="right" vertical="center" wrapText="1"/>
      <protection locked="0"/>
    </xf>
    <xf numFmtId="198" fontId="25" fillId="0" borderId="1" xfId="1072" applyNumberFormat="1" applyFont="1" applyFill="1" applyBorder="1" applyAlignment="1" applyProtection="1">
      <alignment horizontal="right" vertical="center" wrapText="1"/>
      <protection locked="0"/>
    </xf>
    <xf numFmtId="0" fontId="24" fillId="0" borderId="1" xfId="1071" applyFont="1" applyFill="1" applyBorder="1" applyAlignment="1" applyProtection="1">
      <alignment horizontal="left" vertical="center"/>
    </xf>
    <xf numFmtId="10" fontId="25" fillId="0" borderId="1" xfId="1072" applyNumberFormat="1" applyFont="1" applyFill="1" applyBorder="1" applyAlignment="1" applyProtection="1">
      <alignment horizontal="right" vertical="center" wrapText="1"/>
      <protection locked="0"/>
    </xf>
    <xf numFmtId="0" fontId="24" fillId="2" borderId="1" xfId="1071" applyFont="1" applyFill="1" applyBorder="1" applyAlignment="1" applyProtection="1">
      <alignment horizontal="left" vertical="center"/>
    </xf>
    <xf numFmtId="0" fontId="25" fillId="0" borderId="1" xfId="1072" applyFont="1" applyFill="1" applyBorder="1" applyAlignment="1" applyProtection="1">
      <alignment horizontal="left" vertical="center"/>
    </xf>
    <xf numFmtId="0" fontId="26" fillId="0" borderId="1" xfId="1072" applyBorder="1">
      <alignment vertical="center"/>
    </xf>
    <xf numFmtId="198" fontId="26" fillId="0" borderId="1" xfId="1072" applyNumberFormat="1" applyBorder="1">
      <alignment vertical="center"/>
    </xf>
    <xf numFmtId="0" fontId="25" fillId="2" borderId="1" xfId="1072" applyFont="1" applyFill="1" applyBorder="1" applyAlignment="1" applyProtection="1">
      <alignment horizontal="left" vertical="center"/>
    </xf>
    <xf numFmtId="3" fontId="32" fillId="0" borderId="1" xfId="1072" applyNumberFormat="1" applyFont="1" applyBorder="1">
      <alignment vertical="center"/>
    </xf>
    <xf numFmtId="0" fontId="1" fillId="0" borderId="0" xfId="0" applyFont="1" applyFill="1" applyBorder="1" applyAlignment="1"/>
    <xf numFmtId="0" fontId="38" fillId="0" borderId="0" xfId="0" applyFont="1" applyFill="1" applyBorder="1" applyAlignment="1">
      <alignment horizontal="center" vertical="center"/>
    </xf>
    <xf numFmtId="0" fontId="39" fillId="0" borderId="0" xfId="0" applyFont="1" applyFill="1" applyBorder="1" applyAlignment="1">
      <alignment horizontal="center" vertical="center"/>
    </xf>
    <xf numFmtId="0" fontId="39" fillId="0" borderId="11" xfId="0" applyFont="1" applyFill="1" applyBorder="1" applyAlignment="1">
      <alignment horizontal="center" vertical="center"/>
    </xf>
    <xf numFmtId="0" fontId="10" fillId="0" borderId="0" xfId="0" applyFont="1" applyAlignment="1">
      <alignment horizontal="right"/>
    </xf>
    <xf numFmtId="0" fontId="24" fillId="0" borderId="14" xfId="1075" applyFont="1" applyBorder="1" applyAlignment="1">
      <alignment horizontal="center" vertical="center"/>
    </xf>
    <xf numFmtId="0" fontId="24" fillId="0" borderId="9" xfId="1075" applyFont="1" applyBorder="1" applyAlignment="1">
      <alignment horizontal="center" vertical="center"/>
    </xf>
    <xf numFmtId="0" fontId="24" fillId="0" borderId="10" xfId="1075" applyFont="1" applyBorder="1" applyAlignment="1">
      <alignment horizontal="center" vertical="center"/>
    </xf>
    <xf numFmtId="0" fontId="24" fillId="0" borderId="20" xfId="1075" applyFont="1" applyBorder="1" applyAlignment="1">
      <alignment horizontal="center" vertical="center"/>
    </xf>
    <xf numFmtId="49" fontId="24" fillId="0" borderId="1" xfId="844" applyNumberFormat="1" applyFont="1" applyFill="1" applyBorder="1" applyAlignment="1" applyProtection="1">
      <alignment horizontal="center" vertical="center"/>
    </xf>
    <xf numFmtId="203" fontId="40" fillId="0" borderId="1" xfId="0" applyNumberFormat="1" applyFont="1" applyFill="1" applyBorder="1" applyAlignment="1">
      <alignment vertical="center"/>
    </xf>
    <xf numFmtId="10" fontId="40" fillId="0" borderId="1" xfId="0" applyNumberFormat="1" applyFont="1" applyFill="1" applyBorder="1" applyAlignment="1">
      <alignment vertical="center"/>
    </xf>
    <xf numFmtId="203" fontId="41" fillId="0" borderId="1" xfId="0" applyNumberFormat="1" applyFont="1" applyFill="1" applyBorder="1" applyAlignment="1">
      <alignment vertical="center"/>
    </xf>
    <xf numFmtId="203" fontId="41" fillId="0" borderId="1" xfId="0" applyNumberFormat="1" applyFont="1" applyFill="1" applyBorder="1" applyAlignment="1">
      <alignment horizontal="right" vertical="center"/>
    </xf>
    <xf numFmtId="0" fontId="5" fillId="0" borderId="0" xfId="0" applyFont="1" applyFill="1" applyBorder="1" applyAlignment="1">
      <alignment horizontal="left" vertical="top" wrapText="1"/>
    </xf>
    <xf numFmtId="0" fontId="2" fillId="0" borderId="0" xfId="895" applyFont="1" applyAlignment="1">
      <alignment horizontal="center" vertical="center" shrinkToFit="1"/>
    </xf>
    <xf numFmtId="0" fontId="42" fillId="0" borderId="0" xfId="974" applyFont="1" applyAlignment="1"/>
    <xf numFmtId="0" fontId="24" fillId="0" borderId="1" xfId="1075" applyFont="1" applyBorder="1" applyAlignment="1">
      <alignment horizontal="center" vertical="center" wrapText="1"/>
    </xf>
    <xf numFmtId="0" fontId="24" fillId="0" borderId="1" xfId="0" applyFont="1" applyBorder="1" applyAlignment="1">
      <alignment horizontal="left" vertical="center"/>
    </xf>
    <xf numFmtId="199" fontId="24" fillId="0" borderId="1" xfId="1" applyNumberFormat="1" applyFont="1" applyFill="1" applyBorder="1" applyAlignment="1">
      <alignment horizontal="center" vertical="center" wrapText="1"/>
    </xf>
    <xf numFmtId="200" fontId="26" fillId="0" borderId="0" xfId="3" applyNumberFormat="1" applyFont="1" applyFill="1" applyBorder="1" applyAlignment="1" applyProtection="1">
      <alignment vertical="center"/>
    </xf>
    <xf numFmtId="0" fontId="10" fillId="0" borderId="1" xfId="0" applyFont="1" applyBorder="1" applyAlignment="1">
      <alignment horizontal="left" vertical="center"/>
    </xf>
    <xf numFmtId="199" fontId="10" fillId="0" borderId="19" xfId="0" applyNumberFormat="1" applyFont="1" applyBorder="1" applyAlignment="1">
      <alignment horizontal="right" vertical="center" wrapText="1"/>
    </xf>
    <xf numFmtId="199" fontId="24" fillId="0" borderId="1" xfId="1" applyNumberFormat="1" applyFont="1" applyBorder="1" applyAlignment="1">
      <alignment horizontal="right" vertical="center" wrapText="1"/>
    </xf>
    <xf numFmtId="199" fontId="9" fillId="0" borderId="19" xfId="0" applyNumberFormat="1" applyFont="1" applyBorder="1" applyAlignment="1">
      <alignment horizontal="right" vertical="center" wrapText="1"/>
    </xf>
    <xf numFmtId="0" fontId="26" fillId="0" borderId="0" xfId="1072" applyFont="1" applyFill="1">
      <alignment vertical="center"/>
    </xf>
    <xf numFmtId="0" fontId="26" fillId="0" borderId="0" xfId="1072" applyFont="1">
      <alignment vertical="center"/>
    </xf>
    <xf numFmtId="198" fontId="26" fillId="0" borderId="0" xfId="1072" applyNumberFormat="1" applyFont="1">
      <alignment vertical="center"/>
    </xf>
    <xf numFmtId="0" fontId="31" fillId="0" borderId="0" xfId="543" applyFont="1" applyFill="1" applyAlignment="1">
      <alignment horizontal="center" vertical="center"/>
    </xf>
    <xf numFmtId="0" fontId="10" fillId="0" borderId="0" xfId="543" applyFont="1" applyFill="1" applyAlignment="1">
      <alignment horizontal="left"/>
    </xf>
    <xf numFmtId="0" fontId="9" fillId="0" borderId="1" xfId="0" applyFont="1" applyFill="1" applyBorder="1" applyAlignment="1">
      <alignment horizontal="left" vertical="center" wrapText="1"/>
    </xf>
    <xf numFmtId="0" fontId="43" fillId="0" borderId="1" xfId="977" applyFont="1" applyFill="1" applyBorder="1" applyAlignment="1">
      <alignment horizontal="left" vertical="center" wrapText="1"/>
    </xf>
    <xf numFmtId="204" fontId="44" fillId="0" borderId="1" xfId="0" applyNumberFormat="1" applyFont="1" applyFill="1" applyBorder="1" applyAlignment="1">
      <alignment horizontal="center" vertical="center" wrapText="1"/>
    </xf>
    <xf numFmtId="0" fontId="31" fillId="0" borderId="0" xfId="543" applyFont="1" applyBorder="1" applyAlignment="1">
      <alignment horizontal="center" vertical="center"/>
    </xf>
    <xf numFmtId="0" fontId="8" fillId="0" borderId="0" xfId="543" applyFont="1" applyBorder="1" applyAlignment="1">
      <alignment horizontal="center" vertical="center"/>
    </xf>
    <xf numFmtId="0" fontId="10" fillId="0" borderId="0" xfId="543" applyFont="1" applyBorder="1" applyAlignment="1">
      <alignment horizontal="left" vertical="center"/>
    </xf>
    <xf numFmtId="0" fontId="10" fillId="0" borderId="0" xfId="543" applyFont="1" applyBorder="1" applyAlignment="1">
      <alignment horizontal="right" vertical="center"/>
    </xf>
    <xf numFmtId="0" fontId="24" fillId="0" borderId="1" xfId="0" applyFont="1" applyBorder="1" applyAlignment="1">
      <alignment horizontal="center" vertical="center" wrapText="1"/>
    </xf>
    <xf numFmtId="205" fontId="9" fillId="0" borderId="1" xfId="826" applyNumberFormat="1" applyFont="1" applyFill="1" applyBorder="1" applyAlignment="1">
      <alignment horizontal="left" vertical="center"/>
    </xf>
    <xf numFmtId="199" fontId="9" fillId="0" borderId="1" xfId="826" applyNumberFormat="1" applyFont="1" applyFill="1" applyBorder="1" applyAlignment="1">
      <alignment horizontal="right" vertical="center" wrapText="1"/>
    </xf>
    <xf numFmtId="205" fontId="10" fillId="0" borderId="1" xfId="826" applyNumberFormat="1" applyFont="1" applyFill="1" applyBorder="1" applyAlignment="1">
      <alignment horizontal="left" vertical="center"/>
    </xf>
    <xf numFmtId="199" fontId="10" fillId="0" borderId="1" xfId="826" applyNumberFormat="1" applyFont="1" applyFill="1" applyBorder="1" applyAlignment="1">
      <alignment horizontal="right" vertical="center" wrapText="1"/>
    </xf>
    <xf numFmtId="199" fontId="10" fillId="0" borderId="1" xfId="0" applyNumberFormat="1" applyFont="1" applyBorder="1" applyAlignment="1">
      <alignment horizontal="right" vertical="center" wrapText="1"/>
    </xf>
    <xf numFmtId="0" fontId="0" fillId="0" borderId="0" xfId="0" applyFont="1" applyAlignment="1"/>
    <xf numFmtId="0" fontId="9" fillId="0" borderId="1" xfId="826" applyFont="1" applyFill="1" applyBorder="1" applyAlignment="1">
      <alignment horizontal="center" vertical="center"/>
    </xf>
    <xf numFmtId="198" fontId="26" fillId="0" borderId="0" xfId="1072" applyNumberFormat="1" applyFill="1">
      <alignment vertical="center"/>
    </xf>
    <xf numFmtId="0" fontId="2" fillId="0" borderId="0" xfId="1072" applyFont="1" applyFill="1" applyAlignment="1">
      <alignment vertical="center"/>
    </xf>
    <xf numFmtId="0" fontId="10" fillId="0" borderId="0" xfId="1072" applyFont="1" applyFill="1">
      <alignment vertical="center"/>
    </xf>
    <xf numFmtId="198" fontId="25" fillId="0" borderId="0" xfId="1072" applyNumberFormat="1" applyFont="1" applyFill="1" applyBorder="1" applyAlignment="1">
      <alignment horizontal="right" vertical="center"/>
    </xf>
    <xf numFmtId="0" fontId="26" fillId="0" borderId="1" xfId="1072" applyFill="1" applyBorder="1">
      <alignment vertical="center"/>
    </xf>
    <xf numFmtId="49" fontId="24" fillId="0" borderId="1" xfId="0" applyNumberFormat="1" applyFont="1" applyFill="1" applyBorder="1" applyAlignment="1">
      <alignment vertical="center" wrapText="1"/>
    </xf>
    <xf numFmtId="199" fontId="24" fillId="0" borderId="1" xfId="1" applyNumberFormat="1" applyFont="1" applyFill="1" applyBorder="1" applyAlignment="1" applyProtection="1">
      <alignment horizontal="right" vertical="center" wrapText="1" shrinkToFit="1"/>
      <protection locked="0"/>
    </xf>
    <xf numFmtId="200" fontId="24" fillId="0" borderId="1" xfId="3" applyNumberFormat="1" applyFont="1" applyFill="1" applyBorder="1" applyAlignment="1" applyProtection="1">
      <alignment horizontal="right" vertical="center" wrapText="1" shrinkToFit="1"/>
      <protection locked="0"/>
    </xf>
    <xf numFmtId="49" fontId="25" fillId="0" borderId="1" xfId="0" applyNumberFormat="1" applyFont="1" applyFill="1" applyBorder="1" applyAlignment="1">
      <alignment vertical="center" wrapText="1"/>
    </xf>
    <xf numFmtId="199" fontId="25" fillId="0" borderId="1" xfId="1" applyNumberFormat="1" applyFont="1" applyFill="1" applyBorder="1" applyAlignment="1" applyProtection="1">
      <alignment horizontal="right" vertical="center" wrapText="1"/>
      <protection locked="0"/>
    </xf>
    <xf numFmtId="49" fontId="24" fillId="0" borderId="1" xfId="0" applyNumberFormat="1" applyFont="1" applyFill="1" applyBorder="1" applyAlignment="1">
      <alignment horizontal="center" vertical="center" wrapText="1"/>
    </xf>
    <xf numFmtId="199" fontId="24" fillId="0" borderId="1" xfId="1" applyNumberFormat="1" applyFont="1" applyFill="1" applyBorder="1" applyAlignment="1" applyProtection="1">
      <alignment horizontal="right" vertical="center" wrapText="1"/>
      <protection locked="0"/>
    </xf>
    <xf numFmtId="199" fontId="25" fillId="0" borderId="1" xfId="1" applyNumberFormat="1" applyFont="1" applyFill="1" applyBorder="1" applyAlignment="1" applyProtection="1">
      <alignment horizontal="right" vertical="center" wrapText="1" shrinkToFit="1"/>
      <protection locked="0"/>
    </xf>
    <xf numFmtId="199" fontId="25" fillId="0" borderId="1" xfId="1" applyNumberFormat="1" applyFont="1" applyFill="1" applyBorder="1" applyAlignment="1" applyProtection="1">
      <alignment horizontal="right" wrapText="1"/>
      <protection locked="0"/>
    </xf>
    <xf numFmtId="0" fontId="9" fillId="0" borderId="1" xfId="0" applyFont="1" applyFill="1" applyBorder="1" applyAlignment="1">
      <alignment vertical="center" wrapText="1"/>
    </xf>
    <xf numFmtId="0" fontId="10" fillId="0" borderId="1" xfId="0" applyFont="1" applyFill="1" applyBorder="1" applyAlignment="1">
      <alignment vertical="center" wrapText="1"/>
    </xf>
    <xf numFmtId="199" fontId="24" fillId="0" borderId="1" xfId="1" applyNumberFormat="1" applyFont="1" applyFill="1" applyBorder="1" applyAlignment="1" applyProtection="1">
      <alignment vertical="center" wrapText="1"/>
      <protection locked="0"/>
    </xf>
    <xf numFmtId="0" fontId="24" fillId="0" borderId="1" xfId="1072" applyFont="1" applyFill="1" applyBorder="1" applyAlignment="1">
      <alignment horizontal="center" vertical="center" wrapText="1"/>
    </xf>
    <xf numFmtId="0" fontId="24" fillId="0" borderId="0" xfId="1072" applyFont="1" applyFill="1" applyAlignment="1">
      <alignment horizontal="center" vertical="center" wrapText="1"/>
    </xf>
    <xf numFmtId="198" fontId="25" fillId="0" borderId="0" xfId="1072" applyNumberFormat="1" applyFont="1" applyFill="1" applyBorder="1" applyAlignment="1">
      <alignment horizontal="left" vertical="center"/>
    </xf>
    <xf numFmtId="0" fontId="24" fillId="0" borderId="1" xfId="1072" applyFont="1" applyFill="1" applyBorder="1" applyAlignment="1" applyProtection="1">
      <alignment horizontal="center" vertical="center" wrapText="1"/>
    </xf>
    <xf numFmtId="0" fontId="24" fillId="0" borderId="1" xfId="1072" applyNumberFormat="1" applyFont="1" applyFill="1" applyBorder="1" applyAlignment="1" applyProtection="1">
      <alignment vertical="center" wrapText="1"/>
    </xf>
    <xf numFmtId="10" fontId="24" fillId="0" borderId="1" xfId="3" applyNumberFormat="1" applyFont="1" applyFill="1" applyBorder="1" applyAlignment="1" applyProtection="1">
      <alignment horizontal="right" vertical="center" wrapText="1"/>
      <protection locked="0"/>
    </xf>
    <xf numFmtId="0" fontId="25" fillId="0" borderId="1" xfId="1072" applyNumberFormat="1" applyFont="1" applyFill="1" applyBorder="1" applyAlignment="1" applyProtection="1">
      <alignment vertical="center" wrapText="1"/>
    </xf>
    <xf numFmtId="49" fontId="24" fillId="0" borderId="1" xfId="0" applyNumberFormat="1" applyFont="1" applyFill="1" applyBorder="1" applyAlignment="1" applyProtection="1">
      <alignment horizontal="distributed" vertical="center" wrapText="1"/>
    </xf>
    <xf numFmtId="0" fontId="24" fillId="0" borderId="1" xfId="1072" applyNumberFormat="1" applyFont="1" applyFill="1" applyBorder="1" applyAlignment="1" applyProtection="1">
      <alignment horizontal="distributed" vertical="center"/>
    </xf>
    <xf numFmtId="0" fontId="26" fillId="0" borderId="0" xfId="1071" applyFill="1">
      <alignment vertical="center"/>
    </xf>
    <xf numFmtId="198" fontId="24" fillId="0" borderId="0" xfId="1072" applyNumberFormat="1" applyFont="1" applyFill="1" applyAlignment="1">
      <alignment horizontal="center" vertical="center" wrapText="1"/>
    </xf>
    <xf numFmtId="199" fontId="25" fillId="0" borderId="1" xfId="1077" applyNumberFormat="1" applyFont="1" applyFill="1" applyBorder="1" applyAlignment="1" applyProtection="1">
      <alignment vertical="center" wrapText="1"/>
    </xf>
    <xf numFmtId="10" fontId="25" fillId="0" borderId="1" xfId="3" applyNumberFormat="1" applyFont="1" applyFill="1" applyBorder="1" applyAlignment="1" applyProtection="1">
      <alignment vertical="center" wrapText="1"/>
      <protection locked="0"/>
    </xf>
    <xf numFmtId="0" fontId="35" fillId="0" borderId="0" xfId="1071" applyFont="1" applyFill="1" applyAlignment="1">
      <alignment horizontal="center" vertical="center"/>
    </xf>
    <xf numFmtId="49" fontId="25" fillId="0" borderId="1" xfId="1077" applyNumberFormat="1" applyFont="1" applyFill="1" applyBorder="1" applyAlignment="1" applyProtection="1">
      <alignment horizontal="left" vertical="center" wrapText="1"/>
    </xf>
    <xf numFmtId="0" fontId="24" fillId="0" borderId="1" xfId="1072" applyFont="1" applyFill="1" applyBorder="1" applyAlignment="1">
      <alignment vertical="center" wrapText="1"/>
    </xf>
    <xf numFmtId="0" fontId="25" fillId="0" borderId="1" xfId="1072" applyNumberFormat="1" applyFont="1" applyFill="1" applyBorder="1" applyAlignment="1">
      <alignment horizontal="left" vertical="center" wrapText="1"/>
    </xf>
    <xf numFmtId="0" fontId="25" fillId="0" borderId="1" xfId="1072" applyNumberFormat="1" applyFont="1" applyFill="1" applyBorder="1" applyAlignment="1">
      <alignment vertical="center" wrapText="1"/>
    </xf>
    <xf numFmtId="199" fontId="0" fillId="0" borderId="0" xfId="0" applyNumberFormat="1" applyFill="1" applyAlignment="1"/>
    <xf numFmtId="198" fontId="25" fillId="0" borderId="1" xfId="1071" applyNumberFormat="1" applyFont="1" applyFill="1" applyBorder="1" applyAlignment="1" applyProtection="1">
      <alignment vertical="center" wrapText="1"/>
      <protection locked="0"/>
    </xf>
    <xf numFmtId="0" fontId="24" fillId="0" borderId="1" xfId="1072" applyNumberFormat="1" applyFont="1" applyFill="1" applyBorder="1" applyAlignment="1">
      <alignment horizontal="left" vertical="center" wrapText="1"/>
    </xf>
    <xf numFmtId="0" fontId="24" fillId="0" borderId="1" xfId="1072" applyFont="1" applyFill="1" applyBorder="1" applyAlignment="1">
      <alignment horizontal="distributed" vertical="center" wrapText="1" indent="2"/>
    </xf>
    <xf numFmtId="3" fontId="0" fillId="0" borderId="0" xfId="0" applyNumberFormat="1" applyFill="1" applyAlignment="1"/>
    <xf numFmtId="0" fontId="0" fillId="0" borderId="0" xfId="0" applyFill="1" applyAlignment="1" applyProtection="1"/>
    <xf numFmtId="0" fontId="24" fillId="2" borderId="0" xfId="1072" applyFont="1" applyFill="1" applyAlignment="1" applyProtection="1">
      <alignment horizontal="center" vertical="center" wrapText="1"/>
    </xf>
    <xf numFmtId="0" fontId="25" fillId="2" borderId="0" xfId="1072" applyFont="1" applyFill="1" applyProtection="1">
      <alignment vertical="center"/>
    </xf>
    <xf numFmtId="0" fontId="26" fillId="2" borderId="0" xfId="1071" applyFill="1" applyProtection="1">
      <alignment vertical="center"/>
    </xf>
    <xf numFmtId="0" fontId="26" fillId="2" borderId="0" xfId="1072" applyFill="1" applyProtection="1">
      <alignment vertical="center"/>
    </xf>
    <xf numFmtId="198" fontId="26" fillId="2" borderId="0" xfId="1072" applyNumberFormat="1" applyFill="1" applyProtection="1">
      <alignment vertical="center"/>
    </xf>
    <xf numFmtId="0" fontId="0" fillId="0" borderId="0" xfId="0" applyAlignment="1" applyProtection="1"/>
    <xf numFmtId="0" fontId="45" fillId="0" borderId="0" xfId="1072" applyFont="1" applyFill="1" applyProtection="1">
      <alignment vertical="center"/>
    </xf>
    <xf numFmtId="0" fontId="37" fillId="0" borderId="0" xfId="1072" applyFont="1" applyFill="1" applyProtection="1">
      <alignment vertical="center"/>
    </xf>
    <xf numFmtId="198" fontId="24" fillId="0" borderId="0" xfId="1072" applyNumberFormat="1" applyFont="1" applyFill="1" applyAlignment="1" applyProtection="1">
      <alignment horizontal="center" vertical="center" wrapText="1"/>
    </xf>
    <xf numFmtId="0" fontId="35" fillId="0" borderId="0" xfId="1071" applyFont="1" applyFill="1" applyAlignment="1" applyProtection="1">
      <alignment horizontal="center" vertical="center"/>
    </xf>
    <xf numFmtId="0" fontId="0" fillId="0" borderId="0" xfId="0">
      <alignment vertical="center"/>
    </xf>
    <xf numFmtId="0" fontId="46" fillId="0" borderId="0" xfId="0" applyFont="1" applyBorder="1" applyAlignment="1">
      <alignment horizontal="center" vertical="center"/>
    </xf>
    <xf numFmtId="0" fontId="0" fillId="0" borderId="1" xfId="0" applyBorder="1" applyAlignment="1">
      <alignment horizontal="center" vertical="center"/>
    </xf>
    <xf numFmtId="0" fontId="0" fillId="0" borderId="1" xfId="0" applyFont="1" applyBorder="1" applyAlignment="1">
      <alignment horizontal="left" vertical="center"/>
    </xf>
    <xf numFmtId="58" fontId="0" fillId="0" borderId="1" xfId="0" applyNumberFormat="1" applyFont="1" applyFill="1" applyBorder="1">
      <alignment vertical="center"/>
    </xf>
    <xf numFmtId="0" fontId="0" fillId="0" borderId="1" xfId="0" applyBorder="1">
      <alignment vertical="center"/>
    </xf>
    <xf numFmtId="0" fontId="0" fillId="0" borderId="1" xfId="0" applyFont="1" applyFill="1" applyBorder="1">
      <alignment vertical="center"/>
    </xf>
    <xf numFmtId="0" fontId="47" fillId="0" borderId="1" xfId="0" applyFont="1" applyFill="1" applyBorder="1">
      <alignment vertical="center"/>
    </xf>
    <xf numFmtId="0" fontId="0" fillId="0" borderId="1" xfId="0" applyFill="1" applyBorder="1">
      <alignment vertical="center"/>
    </xf>
    <xf numFmtId="0" fontId="0" fillId="0" borderId="1" xfId="0" applyBorder="1" applyAlignment="1">
      <alignment vertical="center" wrapText="1"/>
    </xf>
    <xf numFmtId="0" fontId="0" fillId="0" borderId="1" xfId="0" applyFont="1" applyBorder="1">
      <alignment vertical="center"/>
    </xf>
  </cellXfs>
  <cellStyles count="138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_ET_STYLE_NoName_00__Book1_1 2 2 2" xfId="49"/>
    <cellStyle name="部门 4" xfId="50"/>
    <cellStyle name="强调文字颜色 2 3 2" xfId="51"/>
    <cellStyle name="Accent5 9" xfId="52"/>
    <cellStyle name="汇总 6" xfId="53"/>
    <cellStyle name="百分比 2 8 2" xfId="54"/>
    <cellStyle name="args.style" xfId="55"/>
    <cellStyle name="好 3 2 2" xfId="56"/>
    <cellStyle name="Accent1 5" xfId="57"/>
    <cellStyle name="Accent2 - 40%" xfId="58"/>
    <cellStyle name="常规 3 4 3" xfId="59"/>
    <cellStyle name="Accent2 - 20% 2" xfId="60"/>
    <cellStyle name="常规 3 2 3 2" xfId="61"/>
    <cellStyle name="_Book1_2 2" xfId="62"/>
    <cellStyle name="常规 26 2" xfId="63"/>
    <cellStyle name="Accent6 4" xfId="64"/>
    <cellStyle name="日期" xfId="65"/>
    <cellStyle name="60% - 强调文字颜色 6 3 2" xfId="66"/>
    <cellStyle name="Accent2 - 60%" xfId="67"/>
    <cellStyle name="好_0605石屏县 2 2" xfId="68"/>
    <cellStyle name="Input [yellow] 4" xfId="69"/>
    <cellStyle name="60% - 强调文字颜色 4 2 2 2" xfId="70"/>
    <cellStyle name="差_Book1 2" xfId="71"/>
    <cellStyle name="Accent4 5" xfId="72"/>
    <cellStyle name="_ET_STYLE_NoName_00__Sheet3" xfId="73"/>
    <cellStyle name="60% - 强调文字颜色 2 3" xfId="74"/>
    <cellStyle name="Accent5 - 60% 2 2" xfId="75"/>
    <cellStyle name="Accent6 3" xfId="76"/>
    <cellStyle name="Accent3 4 2" xfId="77"/>
    <cellStyle name="百分比 7" xfId="78"/>
    <cellStyle name="常规 6 5" xfId="79"/>
    <cellStyle name="常规 4 2 2 3" xfId="80"/>
    <cellStyle name="60% - 强调文字颜色 2 2 2" xfId="81"/>
    <cellStyle name="标题 1 5 2" xfId="82"/>
    <cellStyle name="Accent1 - 60% 2 2" xfId="83"/>
    <cellStyle name="百分比 4" xfId="84"/>
    <cellStyle name="差 7" xfId="85"/>
    <cellStyle name="0,0_x000d__x000a_NA_x000d__x000a_" xfId="86"/>
    <cellStyle name="60% - 强调文字颜色 2 2 2 2" xfId="87"/>
    <cellStyle name="百分比 5" xfId="88"/>
    <cellStyle name="Accent4 2 2" xfId="89"/>
    <cellStyle name="Accent6 2" xfId="90"/>
    <cellStyle name="百分比 6" xfId="91"/>
    <cellStyle name="Accent6 5" xfId="92"/>
    <cellStyle name="40% - 强调文字颜色 4 2" xfId="93"/>
    <cellStyle name="常规 2 2 2 5" xfId="94"/>
    <cellStyle name="PSHeading 4" xfId="95"/>
    <cellStyle name="60% - 强调文字颜色 4 2 3" xfId="96"/>
    <cellStyle name="Normal 23" xfId="97"/>
    <cellStyle name="20% - 强调文字颜色 3 3" xfId="98"/>
    <cellStyle name="常规 2 2 2 4" xfId="99"/>
    <cellStyle name="Accent6 - 20% 2 2" xfId="100"/>
    <cellStyle name="Accent2 - 40% 2" xfId="101"/>
    <cellStyle name="好_2008年地州对账表(国库资金）" xfId="102"/>
    <cellStyle name="Accent2 - 40% 3" xfId="103"/>
    <cellStyle name="PSChar" xfId="104"/>
    <cellStyle name="60% - 强调文字颜色 5 2 2 2" xfId="105"/>
    <cellStyle name="Accent6 6" xfId="106"/>
    <cellStyle name="_弱电系统设备配置报价清单" xfId="107"/>
    <cellStyle name="Accent6 7" xfId="108"/>
    <cellStyle name="_Book1_2 3" xfId="109"/>
    <cellStyle name="常规 2 12 2" xfId="110"/>
    <cellStyle name="Accent2 - 20% 3" xfId="111"/>
    <cellStyle name="_ET_STYLE_NoName_00__Book1" xfId="112"/>
    <cellStyle name="_ET_STYLE_NoName_00_" xfId="113"/>
    <cellStyle name="_Book1_1" xfId="114"/>
    <cellStyle name="_20100326高清市院遂宁检察院1080P配置清单26日改" xfId="115"/>
    <cellStyle name="_Book1_2 2 2" xfId="116"/>
    <cellStyle name="Accent2 - 20% 2 2" xfId="117"/>
    <cellStyle name="百分比 2 2 4" xfId="118"/>
    <cellStyle name="_Book1_2 2 3" xfId="119"/>
    <cellStyle name="百分比 2 10 2" xfId="120"/>
    <cellStyle name="百分比 2 2 5" xfId="121"/>
    <cellStyle name="_Book1_2 2 2 2" xfId="122"/>
    <cellStyle name="百分比 2 2 4 2" xfId="123"/>
    <cellStyle name="_Book1_3 2" xfId="124"/>
    <cellStyle name="常规 2 7 2" xfId="125"/>
    <cellStyle name="_Book1" xfId="126"/>
    <cellStyle name="_Book1_2" xfId="127"/>
    <cellStyle name="常规 3 2 3" xfId="128"/>
    <cellStyle name="Accent2 - 20%" xfId="129"/>
    <cellStyle name="_Book1_2 3 2" xfId="130"/>
    <cellStyle name="百分比 2 3 4" xfId="131"/>
    <cellStyle name="_Book1_2 4" xfId="132"/>
    <cellStyle name="_Book1_3" xfId="133"/>
    <cellStyle name="超级链接 2" xfId="134"/>
    <cellStyle name="Accent1 4 2" xfId="135"/>
    <cellStyle name="_ET_STYLE_NoName_00__Book1_1" xfId="136"/>
    <cellStyle name="Accent5 - 60% 3" xfId="137"/>
    <cellStyle name="_ET_STYLE_NoName_00__Book1_1 2" xfId="138"/>
    <cellStyle name="_ET_STYLE_NoName_00__Book1_1 2 2" xfId="139"/>
    <cellStyle name="标题 2 2 2 2" xfId="140"/>
    <cellStyle name="_ET_STYLE_NoName_00__Book1_1 2 3" xfId="141"/>
    <cellStyle name="Percent [2]" xfId="142"/>
    <cellStyle name="百分比 2 7 2" xfId="143"/>
    <cellStyle name="_ET_STYLE_NoName_00__Book1_1 3" xfId="144"/>
    <cellStyle name="_ET_STYLE_NoName_00__Book1_1 3 2" xfId="145"/>
    <cellStyle name="超级链接" xfId="146"/>
    <cellStyle name="Accent1 4" xfId="147"/>
    <cellStyle name="_ET_STYLE_NoName_00__Book1_1 4" xfId="148"/>
    <cellStyle name="_关闭破产企业已移交地方管理中小学校退休教师情况明细表(1)" xfId="149"/>
    <cellStyle name="Accent5 4" xfId="150"/>
    <cellStyle name="0,0_x005f_x000d__x005f_x000a_NA_x005f_x000d__x005f_x000a_" xfId="151"/>
    <cellStyle name="20% - 强调文字颜色 1 2" xfId="152"/>
    <cellStyle name="20% - 强调文字颜色 1 2 2" xfId="153"/>
    <cellStyle name="强调文字颜色 2 2 2 2" xfId="154"/>
    <cellStyle name="20% - 强调文字颜色 1 3" xfId="155"/>
    <cellStyle name="Accent1 - 20% 2" xfId="156"/>
    <cellStyle name="20% - 强调文字颜色 2 2" xfId="157"/>
    <cellStyle name="20% - 强调文字颜色 2 2 2" xfId="158"/>
    <cellStyle name="Normal 37" xfId="159"/>
    <cellStyle name="Normal 42" xfId="160"/>
    <cellStyle name="20% - 强调文字颜色 2 3" xfId="161"/>
    <cellStyle name="60% - 强调文字颜色 3 2 2 2" xfId="162"/>
    <cellStyle name="常规 3 2 5" xfId="163"/>
    <cellStyle name="20% - 强调文字颜色 3 2" xfId="164"/>
    <cellStyle name="20% - 强调文字颜色 3 2 2" xfId="165"/>
    <cellStyle name="常规 3 3 5" xfId="166"/>
    <cellStyle name="20% - 强调文字颜色 4 2" xfId="167"/>
    <cellStyle name="Mon閠aire_!!!GO" xfId="168"/>
    <cellStyle name="常规 3 3 5 2" xfId="169"/>
    <cellStyle name="20% - 强调文字颜色 4 2 2" xfId="170"/>
    <cellStyle name="常规 3 3 6" xfId="171"/>
    <cellStyle name="20% - 强调文字颜色 4 3" xfId="172"/>
    <cellStyle name="Accent6 - 60% 2 2" xfId="173"/>
    <cellStyle name="20% - 强调文字颜色 5 2" xfId="174"/>
    <cellStyle name="20% - 强调文字颜色 5 2 2" xfId="175"/>
    <cellStyle name="20% - 强调文字颜色 5 3" xfId="176"/>
    <cellStyle name="20% - 强调文字颜色 6 2" xfId="177"/>
    <cellStyle name="20% - 强调文字颜色 6 2 2" xfId="178"/>
    <cellStyle name="Accent6 - 20% 3" xfId="179"/>
    <cellStyle name="20% - 强调文字颜色 6 3" xfId="180"/>
    <cellStyle name="40% - 强调文字颜色 1 2" xfId="181"/>
    <cellStyle name="40% - 强调文字颜色 1 2 2" xfId="182"/>
    <cellStyle name="常规 9 2" xfId="183"/>
    <cellStyle name="40% - 强调文字颜色 1 3" xfId="184"/>
    <cellStyle name="Accent1" xfId="185"/>
    <cellStyle name="40% - 强调文字颜色 2 2" xfId="186"/>
    <cellStyle name="40% - 强调文字颜色 2 2 2" xfId="187"/>
    <cellStyle name="40% - 强调文字颜色 2 3" xfId="188"/>
    <cellStyle name="40% - 强调文字颜色 3 2" xfId="189"/>
    <cellStyle name="40% - 强调文字颜色 3 2 2" xfId="190"/>
    <cellStyle name="Normal 27" xfId="191"/>
    <cellStyle name="40% - 强调文字颜色 3 3" xfId="192"/>
    <cellStyle name="40% - 强调文字颜色 4 2 2" xfId="193"/>
    <cellStyle name="40% - 强调文字颜色 4 3" xfId="194"/>
    <cellStyle name="Accent6 - 20% 2" xfId="195"/>
    <cellStyle name="好 2 3" xfId="196"/>
    <cellStyle name="40% - 强调文字颜色 5 2" xfId="197"/>
    <cellStyle name="40% - 强调文字颜色 5 2 2" xfId="198"/>
    <cellStyle name="60% - 强调文字颜色 4 3" xfId="199"/>
    <cellStyle name="好 2 4" xfId="200"/>
    <cellStyle name="40% - 强调文字颜色 5 3" xfId="201"/>
    <cellStyle name="好 3 3" xfId="202"/>
    <cellStyle name="40% - 强调文字颜色 6 2" xfId="203"/>
    <cellStyle name="Normal 15" xfId="204"/>
    <cellStyle name="适中 2 2" xfId="205"/>
    <cellStyle name="百分比 2 9" xfId="206"/>
    <cellStyle name="40% - 强调文字颜色 6 2 2" xfId="207"/>
    <cellStyle name="Accent2 5" xfId="208"/>
    <cellStyle name="适中 2 2 2" xfId="209"/>
    <cellStyle name="百分比 2 9 2" xfId="210"/>
    <cellStyle name="好 3 4" xfId="211"/>
    <cellStyle name="40% - 强调文字颜色 6 3" xfId="212"/>
    <cellStyle name="Normal 21" xfId="213"/>
    <cellStyle name="60% - 强调文字颜色 1 2" xfId="214"/>
    <cellStyle name="输出 3 4" xfId="215"/>
    <cellStyle name="Accent6 2 2" xfId="216"/>
    <cellStyle name="60% - 强调文字颜色 1 2 2" xfId="217"/>
    <cellStyle name="60% - 强调文字颜色 1 2 2 2" xfId="218"/>
    <cellStyle name="60% - 强调文字颜色 1 2 3" xfId="219"/>
    <cellStyle name="百分比 2 3 4 2" xfId="220"/>
    <cellStyle name="60% - 强调文字颜色 1 3" xfId="221"/>
    <cellStyle name="60% - 强调文字颜色 1 3 2" xfId="222"/>
    <cellStyle name="60% - 强调文字颜色 2 2" xfId="223"/>
    <cellStyle name="输出 4 4" xfId="224"/>
    <cellStyle name="常规 5" xfId="225"/>
    <cellStyle name="Accent6 3 2" xfId="226"/>
    <cellStyle name="60% - 强调文字颜色 2 2 3" xfId="227"/>
    <cellStyle name="Accent6 - 60%" xfId="228"/>
    <cellStyle name="注释 2" xfId="229"/>
    <cellStyle name="60% - 强调文字颜色 2 3 2" xfId="230"/>
    <cellStyle name="60% - 强调文字颜色 3 2" xfId="231"/>
    <cellStyle name="Accent6 4 2" xfId="232"/>
    <cellStyle name="60% - 强调文字颜色 3 2 2" xfId="233"/>
    <cellStyle name="60% - 强调文字颜色 3 2 3" xfId="234"/>
    <cellStyle name="60% - 强调文字颜色 3 3" xfId="235"/>
    <cellStyle name="Accent5 - 40% 2" xfId="236"/>
    <cellStyle name="60% - 强调文字颜色 3 3 2" xfId="237"/>
    <cellStyle name="Accent5 - 40% 2 2" xfId="238"/>
    <cellStyle name="60% - 强调文字颜色 4 2" xfId="239"/>
    <cellStyle name="Accent6 5 2" xfId="240"/>
    <cellStyle name="60% - 强调文字颜色 4 2 2" xfId="241"/>
    <cellStyle name="Normal 17" xfId="242"/>
    <cellStyle name="常规 20" xfId="243"/>
    <cellStyle name="常规 15" xfId="244"/>
    <cellStyle name="60% - 强调文字颜色 4 3 2" xfId="245"/>
    <cellStyle name="Normal 67" xfId="246"/>
    <cellStyle name="Normal 72" xfId="247"/>
    <cellStyle name="60% - 强调文字颜色 5 2" xfId="248"/>
    <cellStyle name="60% - 强调文字颜色 5 2 2" xfId="249"/>
    <cellStyle name="60% - 强调文字颜色 5 2 3" xfId="250"/>
    <cellStyle name="百分比 2 10" xfId="251"/>
    <cellStyle name="60% - 强调文字颜色 5 3" xfId="252"/>
    <cellStyle name="60% - 强调文字颜色 5 3 2" xfId="253"/>
    <cellStyle name="RowLevel_0" xfId="254"/>
    <cellStyle name="60% - 强调文字颜色 6 2" xfId="255"/>
    <cellStyle name="60% - 强调文字颜色 6 2 2" xfId="256"/>
    <cellStyle name="强调文字颜色 5 2 3" xfId="257"/>
    <cellStyle name="Header2" xfId="258"/>
    <cellStyle name="60% - 强调文字颜色 6 2 2 2" xfId="259"/>
    <cellStyle name="Header2 2" xfId="260"/>
    <cellStyle name="60% - 强调文字颜色 6 2 3" xfId="261"/>
    <cellStyle name="60% - 强调文字颜色 6 3" xfId="262"/>
    <cellStyle name="Normal 9" xfId="263"/>
    <cellStyle name="6mal" xfId="264"/>
    <cellStyle name="强调文字颜色 2 2 2" xfId="265"/>
    <cellStyle name="Accent1 - 20%" xfId="266"/>
    <cellStyle name="Accent4 9" xfId="267"/>
    <cellStyle name="Accent1 - 20% 2 2" xfId="268"/>
    <cellStyle name="Accent5 - 20%" xfId="269"/>
    <cellStyle name="Accent1 - 20% 3" xfId="270"/>
    <cellStyle name="Accent1 - 40%" xfId="271"/>
    <cellStyle name="标题 6 2 2" xfId="272"/>
    <cellStyle name="Accent6 9" xfId="273"/>
    <cellStyle name="Accent1 - 40% 2" xfId="274"/>
    <cellStyle name="Accent1 - 40% 2 2" xfId="275"/>
    <cellStyle name="Accent1 - 40% 3" xfId="276"/>
    <cellStyle name="PSHeading 3 2" xfId="277"/>
    <cellStyle name="Accent1 - 60%" xfId="278"/>
    <cellStyle name="Accent1 - 60% 2" xfId="279"/>
    <cellStyle name="Accent1 - 60% 3" xfId="280"/>
    <cellStyle name="Accent1 2" xfId="281"/>
    <cellStyle name="Date 3" xfId="282"/>
    <cellStyle name="Accent1 2 2" xfId="283"/>
    <cellStyle name="Currency [0]_!!!GO" xfId="284"/>
    <cellStyle name="Accent1 3" xfId="285"/>
    <cellStyle name="Accent1 3 2" xfId="286"/>
    <cellStyle name="Accent1 5 2" xfId="287"/>
    <cellStyle name="常规 2 2 3 2" xfId="288"/>
    <cellStyle name="Accent1 6" xfId="289"/>
    <cellStyle name="sstot" xfId="290"/>
    <cellStyle name="常规 2 2 3 3" xfId="291"/>
    <cellStyle name="Accent1 7" xfId="292"/>
    <cellStyle name="常规 2 2 3 4" xfId="293"/>
    <cellStyle name="差_1110洱源 2" xfId="294"/>
    <cellStyle name="Accent1 8" xfId="295"/>
    <cellStyle name="差_1110洱源 3" xfId="296"/>
    <cellStyle name="Accent1 9" xfId="297"/>
    <cellStyle name="Accent2" xfId="298"/>
    <cellStyle name="强调文字颜色 5 2 2 2" xfId="299"/>
    <cellStyle name="Header1 2" xfId="300"/>
    <cellStyle name="输入 2 4" xfId="301"/>
    <cellStyle name="Accent2 - 40% 2 2" xfId="302"/>
    <cellStyle name="Accent2 - 60% 2" xfId="303"/>
    <cellStyle name="千位分隔 4 6 2" xfId="304"/>
    <cellStyle name="Normal 45" xfId="305"/>
    <cellStyle name="Normal 50" xfId="306"/>
    <cellStyle name="Accent2 - 60% 2 2" xfId="307"/>
    <cellStyle name="Accent5 - 40% 3" xfId="308"/>
    <cellStyle name="Accent2 - 60% 3" xfId="309"/>
    <cellStyle name="好_0605石屏 2" xfId="310"/>
    <cellStyle name="Normal 46" xfId="311"/>
    <cellStyle name="Normal 51" xfId="312"/>
    <cellStyle name="Accent2 2" xfId="313"/>
    <cellStyle name="Accent2 2 2" xfId="314"/>
    <cellStyle name="t" xfId="315"/>
    <cellStyle name="Accent2 3" xfId="316"/>
    <cellStyle name="Accent2 3 2" xfId="317"/>
    <cellStyle name="Accent2 4" xfId="318"/>
    <cellStyle name="Accent2 4 2" xfId="319"/>
    <cellStyle name="Accent2 5 2" xfId="320"/>
    <cellStyle name="百分比 2 9 2 2" xfId="321"/>
    <cellStyle name="常规 2 2 4 2" xfId="322"/>
    <cellStyle name="Accent2 6" xfId="323"/>
    <cellStyle name="Date" xfId="324"/>
    <cellStyle name="常规 2 2 11" xfId="325"/>
    <cellStyle name="百分比 2 9 3" xfId="326"/>
    <cellStyle name="Accent2 7" xfId="327"/>
    <cellStyle name="Accent2 8" xfId="328"/>
    <cellStyle name="Accent2 9" xfId="329"/>
    <cellStyle name="Accent3" xfId="330"/>
    <cellStyle name="Accent3 - 20%" xfId="331"/>
    <cellStyle name="Accent5 2" xfId="332"/>
    <cellStyle name="Milliers_!!!GO" xfId="333"/>
    <cellStyle name="Accent3 - 20% 2" xfId="334"/>
    <cellStyle name="Accent5 2 2" xfId="335"/>
    <cellStyle name="常规 2 2 7" xfId="336"/>
    <cellStyle name="百分比 4 3" xfId="337"/>
    <cellStyle name="Accent3 - 20% 2 2" xfId="338"/>
    <cellStyle name="汇总 3" xfId="339"/>
    <cellStyle name="Accent5 6" xfId="340"/>
    <cellStyle name="Accent3 - 20% 3" xfId="341"/>
    <cellStyle name="Accent3 - 40%" xfId="342"/>
    <cellStyle name="Accent4 3 2" xfId="343"/>
    <cellStyle name="Mon閠aire [0]_!!!GO" xfId="344"/>
    <cellStyle name="Accent3 - 40% 2" xfId="345"/>
    <cellStyle name="Accent3 - 40% 2 2" xfId="346"/>
    <cellStyle name="Accent3 - 40% 3" xfId="347"/>
    <cellStyle name="常规 15 2 2" xfId="348"/>
    <cellStyle name="百分比 2 6 2" xfId="349"/>
    <cellStyle name="Accent4 - 60%" xfId="350"/>
    <cellStyle name="捠壿 [0.00]_Region Orders (2)" xfId="351"/>
    <cellStyle name="Accent3 - 60%" xfId="352"/>
    <cellStyle name="Accent4 5 2" xfId="353"/>
    <cellStyle name="注释 3 4" xfId="354"/>
    <cellStyle name="Normal 26" xfId="355"/>
    <cellStyle name="Normal 31" xfId="356"/>
    <cellStyle name="好_M01-1 3" xfId="357"/>
    <cellStyle name="Accent3 - 60% 2" xfId="358"/>
    <cellStyle name="Accent3 - 60% 2 2" xfId="359"/>
    <cellStyle name="编号" xfId="360"/>
    <cellStyle name="Accent3 - 60% 3" xfId="361"/>
    <cellStyle name="Accent3 2" xfId="362"/>
    <cellStyle name="Accent3 2 2" xfId="363"/>
    <cellStyle name="comma zerodec" xfId="364"/>
    <cellStyle name="Accent3 3" xfId="365"/>
    <cellStyle name="Accent3 3 2" xfId="366"/>
    <cellStyle name="Accent3 4" xfId="367"/>
    <cellStyle name="Accent3 5" xfId="368"/>
    <cellStyle name="Accent3 5 2" xfId="369"/>
    <cellStyle name="常规 2 2 5 2" xfId="370"/>
    <cellStyle name="Accent3 6" xfId="371"/>
    <cellStyle name="Moneda_96 Risk" xfId="372"/>
    <cellStyle name="Accent3 7" xfId="373"/>
    <cellStyle name="Accent3 8" xfId="374"/>
    <cellStyle name="Accent3 9" xfId="375"/>
    <cellStyle name="百分比 2" xfId="376"/>
    <cellStyle name="Accent4" xfId="377"/>
    <cellStyle name="Accent4 - 20%" xfId="378"/>
    <cellStyle name="百分比 2 2 2" xfId="379"/>
    <cellStyle name="Accent4 - 20% 2" xfId="380"/>
    <cellStyle name="Normal 38" xfId="381"/>
    <cellStyle name="Normal 43" xfId="382"/>
    <cellStyle name="百分比 2 2 2 2" xfId="383"/>
    <cellStyle name="Accent4 - 20% 2 2" xfId="384"/>
    <cellStyle name="百分比 2 2 2 2 2" xfId="385"/>
    <cellStyle name="Accent4 - 20% 3" xfId="386"/>
    <cellStyle name="Normal 39" xfId="387"/>
    <cellStyle name="Normal 44" xfId="388"/>
    <cellStyle name="强调 2 2" xfId="389"/>
    <cellStyle name="百分比 2 2 2 3" xfId="390"/>
    <cellStyle name="Accent4 - 40%" xfId="391"/>
    <cellStyle name="百分比 2 4 2" xfId="392"/>
    <cellStyle name="Accent4 - 40% 2" xfId="393"/>
    <cellStyle name="Accent6 - 40%" xfId="394"/>
    <cellStyle name="百分比 2 4 2 2" xfId="395"/>
    <cellStyle name="Accent4 - 40% 2 2" xfId="396"/>
    <cellStyle name="商品名称 4" xfId="397"/>
    <cellStyle name="Accent6 - 40% 2" xfId="398"/>
    <cellStyle name="Accent4 - 40% 3" xfId="399"/>
    <cellStyle name="Accent4 - 60% 2" xfId="400"/>
    <cellStyle name="Accent4 - 60% 2 2" xfId="401"/>
    <cellStyle name="Accent4 - 60% 3" xfId="402"/>
    <cellStyle name="PSSpacer" xfId="403"/>
    <cellStyle name="Accent4 2" xfId="404"/>
    <cellStyle name="Accent6" xfId="405"/>
    <cellStyle name="Accent4 3" xfId="406"/>
    <cellStyle name="New Times Roman" xfId="407"/>
    <cellStyle name="Accent4 4" xfId="408"/>
    <cellStyle name="Accent4 4 2" xfId="409"/>
    <cellStyle name="PSHeading 5" xfId="410"/>
    <cellStyle name="常规 2 2 6 2" xfId="411"/>
    <cellStyle name="Accent4 6" xfId="412"/>
    <cellStyle name="百分比 4 2 2" xfId="413"/>
    <cellStyle name="Accent4 7" xfId="414"/>
    <cellStyle name="Accent4 8" xfId="415"/>
    <cellStyle name="Accent5" xfId="416"/>
    <cellStyle name="Accent5 - 20% 2" xfId="417"/>
    <cellStyle name="Accent5 - 20% 2 2" xfId="418"/>
    <cellStyle name="Accent5 - 20% 3" xfId="419"/>
    <cellStyle name="Input [yellow] 2 2 2" xfId="420"/>
    <cellStyle name="Accent5 - 40%" xfId="421"/>
    <cellStyle name="Accent5 - 60%" xfId="422"/>
    <cellStyle name="好 4 2" xfId="423"/>
    <cellStyle name="常规 12" xfId="424"/>
    <cellStyle name="Normal 59" xfId="425"/>
    <cellStyle name="Normal 64" xfId="426"/>
    <cellStyle name="Accent5 - 60% 2" xfId="427"/>
    <cellStyle name="Accent5 3" xfId="428"/>
    <cellStyle name="Category" xfId="429"/>
    <cellStyle name="Accent5 3 2" xfId="430"/>
    <cellStyle name="Category 2" xfId="431"/>
    <cellStyle name="Accent5 4 2" xfId="432"/>
    <cellStyle name="Comma [0]_!!!GO" xfId="433"/>
    <cellStyle name="汇总 2" xfId="434"/>
    <cellStyle name="Accent5 5" xfId="435"/>
    <cellStyle name="汇总 2 2" xfId="436"/>
    <cellStyle name="Accent5 5 2" xfId="437"/>
    <cellStyle name="汇总 4" xfId="438"/>
    <cellStyle name="Accent5 7" xfId="439"/>
    <cellStyle name="汇总 5" xfId="440"/>
    <cellStyle name="Accent5 8" xfId="441"/>
    <cellStyle name="百分比 2 3 2 2 2" xfId="442"/>
    <cellStyle name="Accent6 - 20%" xfId="443"/>
    <cellStyle name="Accent6 - 40% 2 2" xfId="444"/>
    <cellStyle name="Accent6 - 40% 3" xfId="445"/>
    <cellStyle name="ColLevel_0" xfId="446"/>
    <cellStyle name="Accent6 - 60% 2" xfId="447"/>
    <cellStyle name="Accent6 - 60% 3" xfId="448"/>
    <cellStyle name="Accent6 8" xfId="449"/>
    <cellStyle name="Comma_!!!GO" xfId="450"/>
    <cellStyle name="百分比 2 4 3" xfId="451"/>
    <cellStyle name="Currency_!!!GO" xfId="452"/>
    <cellStyle name="Currency1" xfId="453"/>
    <cellStyle name="好 4 3" xfId="454"/>
    <cellStyle name="常规 13" xfId="455"/>
    <cellStyle name="Normal 65" xfId="456"/>
    <cellStyle name="Normal 70" xfId="457"/>
    <cellStyle name="Date 2" xfId="458"/>
    <cellStyle name="Date 2 2" xfId="459"/>
    <cellStyle name="Dollar (zero dec)" xfId="460"/>
    <cellStyle name="Grey" xfId="461"/>
    <cellStyle name="常规 2 3 6" xfId="462"/>
    <cellStyle name="百分比 5 2" xfId="463"/>
    <cellStyle name="强调文字颜色 5 2 2" xfId="464"/>
    <cellStyle name="Header1" xfId="465"/>
    <cellStyle name="Header2 2 2" xfId="466"/>
    <cellStyle name="Header2 3" xfId="467"/>
    <cellStyle name="千位分隔 2 4" xfId="468"/>
    <cellStyle name="Input [yellow]" xfId="469"/>
    <cellStyle name="千位分隔 2 4 2" xfId="470"/>
    <cellStyle name="Input [yellow] 2" xfId="471"/>
    <cellStyle name="Input [yellow] 2 2" xfId="472"/>
    <cellStyle name="Input [yellow] 2 3" xfId="473"/>
    <cellStyle name="Input [yellow] 3" xfId="474"/>
    <cellStyle name="Input [yellow] 3 2" xfId="475"/>
    <cellStyle name="Input Cells" xfId="476"/>
    <cellStyle name="Linked Cells" xfId="477"/>
    <cellStyle name="Millares [0]_96 Risk" xfId="478"/>
    <cellStyle name="常规 2 2 2 2" xfId="479"/>
    <cellStyle name="Millares_96 Risk" xfId="480"/>
    <cellStyle name="千位分隔 2 3 2" xfId="481"/>
    <cellStyle name="Milliers [0]_!!!GO" xfId="482"/>
    <cellStyle name="Moneda [0]_96 Risk" xfId="483"/>
    <cellStyle name="Month" xfId="484"/>
    <cellStyle name="Month 2" xfId="485"/>
    <cellStyle name="no dec" xfId="486"/>
    <cellStyle name="PSHeading 2" xfId="487"/>
    <cellStyle name="百分比 10" xfId="488"/>
    <cellStyle name="no dec 2" xfId="489"/>
    <cellStyle name="PSHeading 2 2" xfId="490"/>
    <cellStyle name="no dec 2 2" xfId="491"/>
    <cellStyle name="PSHeading 2 2 2" xfId="492"/>
    <cellStyle name="no dec 3" xfId="493"/>
    <cellStyle name="PSHeading 2 3" xfId="494"/>
    <cellStyle name="百分比 3 3 2" xfId="495"/>
    <cellStyle name="Normal" xfId="496"/>
    <cellStyle name="Normal - Style1" xfId="497"/>
    <cellStyle name="Normal 13" xfId="498"/>
    <cellStyle name="常规 15 3" xfId="499"/>
    <cellStyle name="百分比 2 7" xfId="500"/>
    <cellStyle name="注释 3 2" xfId="501"/>
    <cellStyle name="Normal 19" xfId="502"/>
    <cellStyle name="注释 3 3" xfId="503"/>
    <cellStyle name="Normal 25" xfId="504"/>
    <cellStyle name="Normal 29" xfId="505"/>
    <cellStyle name="Normal 3" xfId="506"/>
    <cellStyle name="Normal 33" xfId="507"/>
    <cellStyle name="Normal 35" xfId="508"/>
    <cellStyle name="Normal 40" xfId="509"/>
    <cellStyle name="Normal 36" xfId="510"/>
    <cellStyle name="Normal 41" xfId="511"/>
    <cellStyle name="Normal 52" xfId="512"/>
    <cellStyle name="Normal 47" xfId="513"/>
    <cellStyle name="好_0605石屏 3" xfId="514"/>
    <cellStyle name="百分比 3 2" xfId="515"/>
    <cellStyle name="Normal 53" xfId="516"/>
    <cellStyle name="Normal 48" xfId="517"/>
    <cellStyle name="百分比 3 3" xfId="518"/>
    <cellStyle name="Normal 54" xfId="519"/>
    <cellStyle name="Normal 49" xfId="520"/>
    <cellStyle name="Normal 5" xfId="521"/>
    <cellStyle name="编号 2" xfId="522"/>
    <cellStyle name="百分比 3 4" xfId="523"/>
    <cellStyle name="Normal 60" xfId="524"/>
    <cellStyle name="Normal 55" xfId="525"/>
    <cellStyle name="编号 3" xfId="526"/>
    <cellStyle name="Normal 61" xfId="527"/>
    <cellStyle name="Normal 56" xfId="528"/>
    <cellStyle name="PSDec 2" xfId="529"/>
    <cellStyle name="Normal 62" xfId="530"/>
    <cellStyle name="Normal 57" xfId="531"/>
    <cellStyle name="常规 10" xfId="532"/>
    <cellStyle name="Normal 63" xfId="533"/>
    <cellStyle name="Normal 58" xfId="534"/>
    <cellStyle name="常规 11" xfId="535"/>
    <cellStyle name="Normal 71" xfId="536"/>
    <cellStyle name="Normal 66" xfId="537"/>
    <cellStyle name="常规 14" xfId="538"/>
    <cellStyle name="好 4 4" xfId="539"/>
    <cellStyle name="PSDec" xfId="540"/>
    <cellStyle name="Normal 73" xfId="541"/>
    <cellStyle name="Normal 68" xfId="542"/>
    <cellStyle name="常规 16" xfId="543"/>
    <cellStyle name="常规 21" xfId="544"/>
    <cellStyle name="检查单元格 2 2 2" xfId="545"/>
    <cellStyle name="Normal 69" xfId="546"/>
    <cellStyle name="常规 17" xfId="547"/>
    <cellStyle name="常规 22" xfId="548"/>
    <cellStyle name="注释 4 2" xfId="549"/>
    <cellStyle name="Normal 7" xfId="550"/>
    <cellStyle name="百分比 2 5 2" xfId="551"/>
    <cellStyle name="Normal_!!!GO" xfId="552"/>
    <cellStyle name="PSInt" xfId="553"/>
    <cellStyle name="per.style" xfId="554"/>
    <cellStyle name="t_HVAC Equipment (3)" xfId="555"/>
    <cellStyle name="常规 2 3 4" xfId="556"/>
    <cellStyle name="Percent [2] 2" xfId="557"/>
    <cellStyle name="Percent_!!!GO" xfId="558"/>
    <cellStyle name="百分比 8" xfId="559"/>
    <cellStyle name="Pourcentage_pldt" xfId="560"/>
    <cellStyle name="PSChar 2" xfId="561"/>
    <cellStyle name="编号 2 2" xfId="562"/>
    <cellStyle name="PSHeading 3 3" xfId="563"/>
    <cellStyle name="PSDate" xfId="564"/>
    <cellStyle name="编号 2 2 2" xfId="565"/>
    <cellStyle name="PSDate 2" xfId="566"/>
    <cellStyle name="PSHeading" xfId="567"/>
    <cellStyle name="PSHeading 2 2 3" xfId="568"/>
    <cellStyle name="PSHeading 2 4" xfId="569"/>
    <cellStyle name="PSHeading 3" xfId="570"/>
    <cellStyle name="PSInt 2" xfId="571"/>
    <cellStyle name="PSSpacer 2" xfId="572"/>
    <cellStyle name="sstot 2" xfId="573"/>
    <cellStyle name="Standard_AREAS" xfId="574"/>
    <cellStyle name="t 2" xfId="575"/>
    <cellStyle name="t_HVAC Equipment (3) 2" xfId="576"/>
    <cellStyle name="常规 2 3 4 2" xfId="577"/>
    <cellStyle name="百分比 2 11" xfId="578"/>
    <cellStyle name="百分比 2 3 5" xfId="579"/>
    <cellStyle name="千位分隔 2 2" xfId="580"/>
    <cellStyle name="百分比 2 11 2" xfId="581"/>
    <cellStyle name="百分比 7 2" xfId="582"/>
    <cellStyle name="百分比 2 12" xfId="583"/>
    <cellStyle name="百分比 2 2" xfId="584"/>
    <cellStyle name="百分比 2 2 3" xfId="585"/>
    <cellStyle name="百分比 2 2 3 2" xfId="586"/>
    <cellStyle name="百分比 2 3" xfId="587"/>
    <cellStyle name="百分比 2 3 2" xfId="588"/>
    <cellStyle name="百分比 2 3 2 2" xfId="589"/>
    <cellStyle name="百分比 2 3 2 3" xfId="590"/>
    <cellStyle name="百分比 2 3 3" xfId="591"/>
    <cellStyle name="百分比 2 3 3 2" xfId="592"/>
    <cellStyle name="百分比 2 4" xfId="593"/>
    <cellStyle name="百分比 2 4 3 2" xfId="594"/>
    <cellStyle name="百分比 2 4 4" xfId="595"/>
    <cellStyle name="百分比 2 5" xfId="596"/>
    <cellStyle name="百分比 2 6" xfId="597"/>
    <cellStyle name="常规 15 2" xfId="598"/>
    <cellStyle name="百分比 2 8" xfId="599"/>
    <cellStyle name="百分比 3" xfId="600"/>
    <cellStyle name="百分比 3 2 2" xfId="601"/>
    <cellStyle name="百分比 4 2" xfId="602"/>
    <cellStyle name="常规 2 2 6" xfId="603"/>
    <cellStyle name="百分比 6 2" xfId="604"/>
    <cellStyle name="百分比 8 2" xfId="605"/>
    <cellStyle name="百分比 9" xfId="606"/>
    <cellStyle name="百分比 9 2" xfId="607"/>
    <cellStyle name="捠壿_Region Orders (2)" xfId="608"/>
    <cellStyle name="编号 2 3" xfId="609"/>
    <cellStyle name="编号 3 2" xfId="610"/>
    <cellStyle name="编号 4" xfId="611"/>
    <cellStyle name="标题 1 2" xfId="612"/>
    <cellStyle name="标题 1 2 2" xfId="613"/>
    <cellStyle name="标题 1 2 2 2" xfId="614"/>
    <cellStyle name="数量 3" xfId="615"/>
    <cellStyle name="标题 1 2 3" xfId="616"/>
    <cellStyle name="标题 1 2 4" xfId="617"/>
    <cellStyle name="标题 1 3" xfId="618"/>
    <cellStyle name="标题 1 3 2" xfId="619"/>
    <cellStyle name="标题 1 3 2 2" xfId="620"/>
    <cellStyle name="标题 1 3 3" xfId="621"/>
    <cellStyle name="标题 1 3 4" xfId="622"/>
    <cellStyle name="标题 1 4" xfId="623"/>
    <cellStyle name="标题 1 4 2" xfId="624"/>
    <cellStyle name="标题 1 4 2 2" xfId="625"/>
    <cellStyle name="标题 1 4 3" xfId="626"/>
    <cellStyle name="标题 1 4 4" xfId="627"/>
    <cellStyle name="标题 1 5" xfId="628"/>
    <cellStyle name="标题 1 5 3" xfId="629"/>
    <cellStyle name="标题 1 6" xfId="630"/>
    <cellStyle name="标题 1 7" xfId="631"/>
    <cellStyle name="标题 10" xfId="632"/>
    <cellStyle name="标题 2 2" xfId="633"/>
    <cellStyle name="标题 2 2 2" xfId="634"/>
    <cellStyle name="标题 2 2 3" xfId="635"/>
    <cellStyle name="标题 2 2 4" xfId="636"/>
    <cellStyle name="标题 2 3" xfId="637"/>
    <cellStyle name="标题 2 3 2" xfId="638"/>
    <cellStyle name="标题 2 3 2 2" xfId="639"/>
    <cellStyle name="标题 2 3 3" xfId="640"/>
    <cellStyle name="标题 2 3 4" xfId="641"/>
    <cellStyle name="标题 2 4" xfId="642"/>
    <cellStyle name="标题 2 4 2" xfId="643"/>
    <cellStyle name="标题 2 4 2 2" xfId="644"/>
    <cellStyle name="标题 2 4 3" xfId="645"/>
    <cellStyle name="标题 2 4 4" xfId="646"/>
    <cellStyle name="标题 2 5" xfId="647"/>
    <cellStyle name="标题 2 5 2" xfId="648"/>
    <cellStyle name="标题 2 5 3" xfId="649"/>
    <cellStyle name="标题 2 6" xfId="650"/>
    <cellStyle name="标题 2 7" xfId="651"/>
    <cellStyle name="标题 3 2" xfId="652"/>
    <cellStyle name="标题 3 2 2" xfId="653"/>
    <cellStyle name="好 5" xfId="654"/>
    <cellStyle name="标题 3 2 2 2" xfId="655"/>
    <cellStyle name="好 5 2" xfId="656"/>
    <cellStyle name="标题 3 2 3" xfId="657"/>
    <cellStyle name="好 6" xfId="658"/>
    <cellStyle name="标题 3 2 4" xfId="659"/>
    <cellStyle name="好 7" xfId="660"/>
    <cellStyle name="标题 3 3" xfId="661"/>
    <cellStyle name="标题 3 3 2" xfId="662"/>
    <cellStyle name="分级显示列_1_Book1" xfId="663"/>
    <cellStyle name="标题 3 3 2 2" xfId="664"/>
    <cellStyle name="标题 3 3 3" xfId="665"/>
    <cellStyle name="标题 3 3 4" xfId="666"/>
    <cellStyle name="标题 3 4" xfId="667"/>
    <cellStyle name="标题 3 4 2" xfId="668"/>
    <cellStyle name="标题 3 4 2 2" xfId="669"/>
    <cellStyle name="标题 3 4 3" xfId="670"/>
    <cellStyle name="标题 3 4 4" xfId="671"/>
    <cellStyle name="标题 3 5" xfId="672"/>
    <cellStyle name="标题 3 5 2" xfId="673"/>
    <cellStyle name="标题 3 5 3" xfId="674"/>
    <cellStyle name="标题 3 6" xfId="675"/>
    <cellStyle name="标题 3 7" xfId="676"/>
    <cellStyle name="数量 2 2 2" xfId="677"/>
    <cellStyle name="标题 4 2" xfId="678"/>
    <cellStyle name="千位分隔 3" xfId="679"/>
    <cellStyle name="标题 4 2 2" xfId="680"/>
    <cellStyle name="千位分隔 3 2" xfId="681"/>
    <cellStyle name="标题 4 2 2 2" xfId="682"/>
    <cellStyle name="千位分隔 3 2 2" xfId="683"/>
    <cellStyle name="标题 4 2 3" xfId="684"/>
    <cellStyle name="千位分隔 3 3" xfId="685"/>
    <cellStyle name="标题 4 2 4" xfId="686"/>
    <cellStyle name="标题 4 3" xfId="687"/>
    <cellStyle name="千位分隔 4" xfId="688"/>
    <cellStyle name="标题 4 3 2" xfId="689"/>
    <cellStyle name="千位分隔 4 2" xfId="690"/>
    <cellStyle name="标题 4 3 2 2" xfId="691"/>
    <cellStyle name="标题 4 3 3" xfId="692"/>
    <cellStyle name="标题 4 3 4" xfId="693"/>
    <cellStyle name="标题 4 4" xfId="694"/>
    <cellStyle name="千位分隔 5" xfId="695"/>
    <cellStyle name="标题 4 4 2" xfId="696"/>
    <cellStyle name="千位分隔 5 2" xfId="697"/>
    <cellStyle name="标题 4 4 2 2" xfId="698"/>
    <cellStyle name="标题 4 4 3" xfId="699"/>
    <cellStyle name="标题 4 4 4" xfId="700"/>
    <cellStyle name="标题 4 5" xfId="701"/>
    <cellStyle name="千位分隔 6" xfId="702"/>
    <cellStyle name="标题 4 5 2" xfId="703"/>
    <cellStyle name="千位分隔 6 2" xfId="704"/>
    <cellStyle name="标题 4 5 3" xfId="705"/>
    <cellStyle name="标题 4 6" xfId="706"/>
    <cellStyle name="千位分隔 7" xfId="707"/>
    <cellStyle name="标题 4 7" xfId="708"/>
    <cellStyle name="千位分隔 8" xfId="709"/>
    <cellStyle name="标题 5" xfId="710"/>
    <cellStyle name="标题 5 2" xfId="711"/>
    <cellStyle name="标题 5 2 2" xfId="712"/>
    <cellStyle name="标题 5 3" xfId="713"/>
    <cellStyle name="标题 5 4" xfId="714"/>
    <cellStyle name="标题 6" xfId="715"/>
    <cellStyle name="标题 6 2" xfId="716"/>
    <cellStyle name="标题 6 3" xfId="717"/>
    <cellStyle name="标题 6 4" xfId="718"/>
    <cellStyle name="标题 7" xfId="719"/>
    <cellStyle name="标题 7 2" xfId="720"/>
    <cellStyle name="标题 7 2 2" xfId="721"/>
    <cellStyle name="标题 7 3" xfId="722"/>
    <cellStyle name="标题 7 4" xfId="723"/>
    <cellStyle name="标题 8" xfId="724"/>
    <cellStyle name="标题 8 2" xfId="725"/>
    <cellStyle name="常规 2 7" xfId="726"/>
    <cellStyle name="标题 8 3" xfId="727"/>
    <cellStyle name="常规 2 8" xfId="728"/>
    <cellStyle name="输入 2" xfId="729"/>
    <cellStyle name="标题 9" xfId="730"/>
    <cellStyle name="标题1" xfId="731"/>
    <cellStyle name="标题1 2" xfId="732"/>
    <cellStyle name="标题1 2 2" xfId="733"/>
    <cellStyle name="标题1 2 2 2" xfId="734"/>
    <cellStyle name="标题1 2 3" xfId="735"/>
    <cellStyle name="差 5 2" xfId="736"/>
    <cellStyle name="标题1 3" xfId="737"/>
    <cellStyle name="标题1 3 2" xfId="738"/>
    <cellStyle name="标题1 4" xfId="739"/>
    <cellStyle name="表标题" xfId="740"/>
    <cellStyle name="表标题 2" xfId="741"/>
    <cellStyle name="部门" xfId="742"/>
    <cellStyle name="部门 2" xfId="743"/>
    <cellStyle name="部门 2 2" xfId="744"/>
    <cellStyle name="部门 2 2 2" xfId="745"/>
    <cellStyle name="部门 2 3" xfId="746"/>
    <cellStyle name="部门 3" xfId="747"/>
    <cellStyle name="部门 3 2" xfId="748"/>
    <cellStyle name="差 2" xfId="749"/>
    <cellStyle name="解释性文本 5" xfId="750"/>
    <cellStyle name="差 2 2" xfId="751"/>
    <cellStyle name="解释性文本 5 2" xfId="752"/>
    <cellStyle name="差 2 2 2" xfId="753"/>
    <cellStyle name="差 2 3" xfId="754"/>
    <cellStyle name="解释性文本 5 3" xfId="755"/>
    <cellStyle name="差 2 4" xfId="756"/>
    <cellStyle name="差 3" xfId="757"/>
    <cellStyle name="解释性文本 6" xfId="758"/>
    <cellStyle name="差 3 2" xfId="759"/>
    <cellStyle name="差 3 2 2" xfId="760"/>
    <cellStyle name="差 3 3" xfId="761"/>
    <cellStyle name="差 3 4" xfId="762"/>
    <cellStyle name="差 4" xfId="763"/>
    <cellStyle name="解释性文本 7" xfId="764"/>
    <cellStyle name="差 4 2" xfId="765"/>
    <cellStyle name="差 4 2 2" xfId="766"/>
    <cellStyle name="差 4 3" xfId="767"/>
    <cellStyle name="差 4 4" xfId="768"/>
    <cellStyle name="差 5" xfId="769"/>
    <cellStyle name="差 5 3" xfId="770"/>
    <cellStyle name="差 6" xfId="771"/>
    <cellStyle name="差_0502通海县 2 2" xfId="772"/>
    <cellStyle name="差 8" xfId="773"/>
    <cellStyle name="差_0502通海县" xfId="774"/>
    <cellStyle name="差_0502通海县 2" xfId="775"/>
    <cellStyle name="差_0502通海县 3" xfId="776"/>
    <cellStyle name="差_0605石屏" xfId="777"/>
    <cellStyle name="差_0605石屏 2" xfId="778"/>
    <cellStyle name="差_0605石屏 2 2" xfId="779"/>
    <cellStyle name="差_0605石屏 3" xfId="780"/>
    <cellStyle name="差_0605石屏县" xfId="781"/>
    <cellStyle name="差_0605石屏县 2" xfId="782"/>
    <cellStyle name="差_0605石屏县 2 2" xfId="783"/>
    <cellStyle name="差_0605石屏县 3" xfId="784"/>
    <cellStyle name="差_1110洱源" xfId="785"/>
    <cellStyle name="差_1110洱源 2 2" xfId="786"/>
    <cellStyle name="差_11大理" xfId="787"/>
    <cellStyle name="差_11大理 2" xfId="788"/>
    <cellStyle name="差_11大理 2 2" xfId="789"/>
    <cellStyle name="差_11大理 3" xfId="790"/>
    <cellStyle name="差_2007年地州资金往来对账表" xfId="791"/>
    <cellStyle name="差_2007年地州资金往来对账表 2" xfId="792"/>
    <cellStyle name="差_2007年地州资金往来对账表 2 2" xfId="793"/>
    <cellStyle name="差_2007年地州资金往来对账表 3" xfId="794"/>
    <cellStyle name="差_2008年地州对账表(国库资金）" xfId="795"/>
    <cellStyle name="常规 28" xfId="796"/>
    <cellStyle name="差_2008年地州对账表(国库资金） 2" xfId="797"/>
    <cellStyle name="差_2008年地州对账表(国库资金） 2 2" xfId="798"/>
    <cellStyle name="适中 3" xfId="799"/>
    <cellStyle name="差_2008年地州对账表(国库资金） 3" xfId="800"/>
    <cellStyle name="差_Book1" xfId="801"/>
    <cellStyle name="差_M01-1" xfId="802"/>
    <cellStyle name="差_M01-1 2" xfId="803"/>
    <cellStyle name="昗弨_Pacific Region P&amp;L" xfId="804"/>
    <cellStyle name="差_M01-1 2 2" xfId="805"/>
    <cellStyle name="差_M01-1 3" xfId="806"/>
    <cellStyle name="常规 10 2" xfId="807"/>
    <cellStyle name="常规 10 2 2" xfId="808"/>
    <cellStyle name="常规 10 2 2 2" xfId="809"/>
    <cellStyle name="常规 10 2 3" xfId="810"/>
    <cellStyle name="汇总 6 2" xfId="811"/>
    <cellStyle name="常规 10 2_报预算局：2016年云南省及省本级1-7月社保基金预算执行情况表（0823）" xfId="812"/>
    <cellStyle name="常规 10 3" xfId="813"/>
    <cellStyle name="常规 10 41" xfId="814"/>
    <cellStyle name="常规 10 41 2" xfId="815"/>
    <cellStyle name="常规 11 2" xfId="816"/>
    <cellStyle name="常规 11 2 2" xfId="817"/>
    <cellStyle name="常规 11 3" xfId="818"/>
    <cellStyle name="常规 11 3 2" xfId="819"/>
    <cellStyle name="常规 11 4" xfId="820"/>
    <cellStyle name="链接单元格 3 2 2" xfId="821"/>
    <cellStyle name="常规 12 2" xfId="822"/>
    <cellStyle name="好 4 2 2" xfId="823"/>
    <cellStyle name="常规 13 2" xfId="824"/>
    <cellStyle name="常规 14 2" xfId="825"/>
    <cellStyle name="常规 16 2" xfId="826"/>
    <cellStyle name="常规 17 2" xfId="827"/>
    <cellStyle name="注释 4 2 2" xfId="828"/>
    <cellStyle name="常规 17 2 2" xfId="829"/>
    <cellStyle name="常规 17 3" xfId="830"/>
    <cellStyle name="常规 18" xfId="831"/>
    <cellStyle name="常规 23" xfId="832"/>
    <cellStyle name="注释 4 3" xfId="833"/>
    <cellStyle name="常规 18 2" xfId="834"/>
    <cellStyle name="常规 5 42" xfId="835"/>
    <cellStyle name="常规 18 2 2" xfId="836"/>
    <cellStyle name="常规 5 42 2" xfId="837"/>
    <cellStyle name="常规 18 3" xfId="838"/>
    <cellStyle name="常规 19" xfId="839"/>
    <cellStyle name="常规 24" xfId="840"/>
    <cellStyle name="注释 4 4" xfId="841"/>
    <cellStyle name="常规 19 10" xfId="842"/>
    <cellStyle name="常规 19 2" xfId="843"/>
    <cellStyle name="常规 19 2 2" xfId="844"/>
    <cellStyle name="常规 19 3" xfId="845"/>
    <cellStyle name="常规 2" xfId="846"/>
    <cellStyle name="常规 2 10" xfId="847"/>
    <cellStyle name="强调文字颜色 3 3" xfId="848"/>
    <cellStyle name="常规 2 10 2" xfId="849"/>
    <cellStyle name="强调文字颜色 3 3 2" xfId="850"/>
    <cellStyle name="常规 2 11" xfId="851"/>
    <cellStyle name="常规 2 11 2" xfId="852"/>
    <cellStyle name="常规 2 12" xfId="853"/>
    <cellStyle name="常规 2 13" xfId="854"/>
    <cellStyle name="常规 2 13 2" xfId="855"/>
    <cellStyle name="常规 2 14" xfId="856"/>
    <cellStyle name="常规 2 14 2" xfId="857"/>
    <cellStyle name="常规 2 15" xfId="858"/>
    <cellStyle name="常规 2 16" xfId="859"/>
    <cellStyle name="常规 2 2" xfId="860"/>
    <cellStyle name="常规 2 2 11 2" xfId="861"/>
    <cellStyle name="常规 2 2 2" xfId="862"/>
    <cellStyle name="常规 2 2 2 2 2" xfId="863"/>
    <cellStyle name="常规 2 2 2 2 2 2" xfId="864"/>
    <cellStyle name="常规 2 2 2 2 3" xfId="865"/>
    <cellStyle name="常规 2 2 2 3" xfId="866"/>
    <cellStyle name="常规 2 2 2 3 2" xfId="867"/>
    <cellStyle name="常规 2 2 2 4 2" xfId="868"/>
    <cellStyle name="强调文字颜色 1 2" xfId="869"/>
    <cellStyle name="常规 2 2 3" xfId="870"/>
    <cellStyle name="常规 2 2 3 2 2" xfId="871"/>
    <cellStyle name="常规 2 2 3 3 2" xfId="872"/>
    <cellStyle name="常规 2 2 4" xfId="873"/>
    <cellStyle name="常规 2 2 5" xfId="874"/>
    <cellStyle name="常规 2 3" xfId="875"/>
    <cellStyle name="常规 2 3 2" xfId="876"/>
    <cellStyle name="常规 2 3 2 2" xfId="877"/>
    <cellStyle name="常规 2 3 2 2 2" xfId="878"/>
    <cellStyle name="常规 2 3 2 2 2 2" xfId="879"/>
    <cellStyle name="常规 2 3 2 2 3" xfId="880"/>
    <cellStyle name="常规 2 3 2 3" xfId="881"/>
    <cellStyle name="常规 2 3 2 3 2" xfId="882"/>
    <cellStyle name="常规 2 3 2 4" xfId="883"/>
    <cellStyle name="常规 2 3 2 4 2" xfId="884"/>
    <cellStyle name="常规 2 3 2 5" xfId="885"/>
    <cellStyle name="常规 2 3 3" xfId="886"/>
    <cellStyle name="常规 2 3 3 2" xfId="887"/>
    <cellStyle name="常规 2 3 3 2 2" xfId="888"/>
    <cellStyle name="常规 2 3 3 3" xfId="889"/>
    <cellStyle name="常规 2 3 3 3 2" xfId="890"/>
    <cellStyle name="常规 2 3 3 4" xfId="891"/>
    <cellStyle name="常规 2 3 5" xfId="892"/>
    <cellStyle name="常规 2 3 5 2" xfId="893"/>
    <cellStyle name="常规 2 4" xfId="894"/>
    <cellStyle name="常规 2 4 2" xfId="895"/>
    <cellStyle name="常规 2 4 2 2" xfId="896"/>
    <cellStyle name="常规 2 4 2 2 2" xfId="897"/>
    <cellStyle name="常规 2 4 2 3" xfId="898"/>
    <cellStyle name="输出 2 2 2" xfId="899"/>
    <cellStyle name="常规 2 4 2 3 2" xfId="900"/>
    <cellStyle name="常规 2 4 2 4" xfId="901"/>
    <cellStyle name="常规 2 4 3" xfId="902"/>
    <cellStyle name="常规 2 4 3 2" xfId="903"/>
    <cellStyle name="常规 2 4 4" xfId="904"/>
    <cellStyle name="常规 2 4 4 2" xfId="905"/>
    <cellStyle name="常规 2 4 5" xfId="906"/>
    <cellStyle name="常规 2 5" xfId="907"/>
    <cellStyle name="常规 2 5 2" xfId="908"/>
    <cellStyle name="常规 2 5 2 2" xfId="909"/>
    <cellStyle name="检查单元格 6" xfId="910"/>
    <cellStyle name="常规 2 5 2 2 2" xfId="911"/>
    <cellStyle name="常规 2 5 2 3" xfId="912"/>
    <cellStyle name="检查单元格 7" xfId="913"/>
    <cellStyle name="输出 3 2 2" xfId="914"/>
    <cellStyle name="常规 2 5 3" xfId="915"/>
    <cellStyle name="常规 2 5 3 2" xfId="916"/>
    <cellStyle name="常规 2 5 4" xfId="917"/>
    <cellStyle name="常规 2 5 4 2" xfId="918"/>
    <cellStyle name="常规 2 5 5" xfId="919"/>
    <cellStyle name="常规 2 6" xfId="920"/>
    <cellStyle name="常规 2 6 2" xfId="921"/>
    <cellStyle name="常规 2 6 2 2" xfId="922"/>
    <cellStyle name="常规 2 6 2 2 2" xfId="923"/>
    <cellStyle name="常规 2 6 3" xfId="924"/>
    <cellStyle name="常规 2 6 3 2" xfId="925"/>
    <cellStyle name="常规 2 6 4" xfId="926"/>
    <cellStyle name="常规 2 6 4 2" xfId="927"/>
    <cellStyle name="常规 2 7 3" xfId="928"/>
    <cellStyle name="常规 2 7 3 2" xfId="929"/>
    <cellStyle name="常规 2 8 2" xfId="930"/>
    <cellStyle name="输入 2 2" xfId="931"/>
    <cellStyle name="常规 2 9" xfId="932"/>
    <cellStyle name="输入 3" xfId="933"/>
    <cellStyle name="常规 2 9 2" xfId="934"/>
    <cellStyle name="输入 3 2" xfId="935"/>
    <cellStyle name="常规 2 9 2 2" xfId="936"/>
    <cellStyle name="输入 3 2 2" xfId="937"/>
    <cellStyle name="常规 2 9 3" xfId="938"/>
    <cellStyle name="输入 3 3" xfId="939"/>
    <cellStyle name="常规 2 9 3 2" xfId="940"/>
    <cellStyle name="常规 2 9 4" xfId="941"/>
    <cellStyle name="好_2008年地州对账表(国库资金） 2" xfId="942"/>
    <cellStyle name="输入 3 4" xfId="943"/>
    <cellStyle name="常规 25" xfId="944"/>
    <cellStyle name="常规 30" xfId="945"/>
    <cellStyle name="常规 25 2" xfId="946"/>
    <cellStyle name="常规 26" xfId="947"/>
    <cellStyle name="常规 27" xfId="948"/>
    <cellStyle name="常规 29" xfId="949"/>
    <cellStyle name="常规 3" xfId="950"/>
    <cellStyle name="输出 4 2" xfId="951"/>
    <cellStyle name="常规 3 2" xfId="952"/>
    <cellStyle name="输出 4 2 2" xfId="953"/>
    <cellStyle name="常规 3 2 2" xfId="954"/>
    <cellStyle name="常规 3 2 2 2" xfId="955"/>
    <cellStyle name="常规 3 2 4" xfId="956"/>
    <cellStyle name="常规 3 2 4 2" xfId="957"/>
    <cellStyle name="常规 3 3" xfId="958"/>
    <cellStyle name="常规 3 3 2" xfId="959"/>
    <cellStyle name="常规 3 3 2 2" xfId="960"/>
    <cellStyle name="常规 3 3 2 2 2" xfId="961"/>
    <cellStyle name="常规 3 3 2 3" xfId="962"/>
    <cellStyle name="常规 3 3 3" xfId="963"/>
    <cellStyle name="常规 3 3 3 2" xfId="964"/>
    <cellStyle name="常规 3 3 4" xfId="965"/>
    <cellStyle name="常规 3 3 4 2" xfId="966"/>
    <cellStyle name="常规 3 4" xfId="967"/>
    <cellStyle name="常规 3 4 2" xfId="968"/>
    <cellStyle name="常规 3 4 2 2" xfId="969"/>
    <cellStyle name="常规 3 5" xfId="970"/>
    <cellStyle name="常规 3 5 2" xfId="971"/>
    <cellStyle name="常规 3 6" xfId="972"/>
    <cellStyle name="常规 3 6 2" xfId="973"/>
    <cellStyle name="常规 3 7" xfId="974"/>
    <cellStyle name="常规 3 8" xfId="975"/>
    <cellStyle name="常规 3_Book1" xfId="976"/>
    <cellStyle name="常规 4" xfId="977"/>
    <cellStyle name="输出 4 3" xfId="978"/>
    <cellStyle name="常规 4 2" xfId="979"/>
    <cellStyle name="常规 4 2 2" xfId="980"/>
    <cellStyle name="常规 4 4" xfId="981"/>
    <cellStyle name="常规 4 2 2 2" xfId="982"/>
    <cellStyle name="常规 6 4" xfId="983"/>
    <cellStyle name="常规 4 2 2 2 2" xfId="984"/>
    <cellStyle name="常规 6 4 2" xfId="985"/>
    <cellStyle name="常规 4 2 3" xfId="986"/>
    <cellStyle name="常规 4 5" xfId="987"/>
    <cellStyle name="常规 4 2 3 2" xfId="988"/>
    <cellStyle name="常规 7 4" xfId="989"/>
    <cellStyle name="常规 4 2 4" xfId="990"/>
    <cellStyle name="常规 4 6" xfId="991"/>
    <cellStyle name="常规 4 2 4 2" xfId="992"/>
    <cellStyle name="常规 4 6 2" xfId="993"/>
    <cellStyle name="常规 439" xfId="994"/>
    <cellStyle name="常规 444" xfId="995"/>
    <cellStyle name="常规 8 4" xfId="996"/>
    <cellStyle name="常规 4 2 5" xfId="997"/>
    <cellStyle name="常规 4 7" xfId="998"/>
    <cellStyle name="常规 4 3" xfId="999"/>
    <cellStyle name="常规 4 3 2" xfId="1000"/>
    <cellStyle name="常规 5 4" xfId="1001"/>
    <cellStyle name="常规 4 3 2 2" xfId="1002"/>
    <cellStyle name="常规 5 4 2" xfId="1003"/>
    <cellStyle name="常规 4 3 2 2 2" xfId="1004"/>
    <cellStyle name="常规 4 3 2 3" xfId="1005"/>
    <cellStyle name="常规 4 3 3" xfId="1006"/>
    <cellStyle name="常规 5 5" xfId="1007"/>
    <cellStyle name="常规 4 3 3 2" xfId="1008"/>
    <cellStyle name="常规 4 3 4" xfId="1009"/>
    <cellStyle name="常规 4 3 4 2" xfId="1010"/>
    <cellStyle name="常规 4 3 5" xfId="1011"/>
    <cellStyle name="常规 428" xfId="1012"/>
    <cellStyle name="常规 433" xfId="1013"/>
    <cellStyle name="链接单元格 3" xfId="1014"/>
    <cellStyle name="常规 429" xfId="1015"/>
    <cellStyle name="常规 434" xfId="1016"/>
    <cellStyle name="链接单元格 4" xfId="1017"/>
    <cellStyle name="常规 430" xfId="1018"/>
    <cellStyle name="常规 431" xfId="1019"/>
    <cellStyle name="常规 432" xfId="1020"/>
    <cellStyle name="链接单元格 2" xfId="1021"/>
    <cellStyle name="常规 435" xfId="1022"/>
    <cellStyle name="常规 440" xfId="1023"/>
    <cellStyle name="链接单元格 5" xfId="1024"/>
    <cellStyle name="常规 436" xfId="1025"/>
    <cellStyle name="常规 441" xfId="1026"/>
    <cellStyle name="链接单元格 6" xfId="1027"/>
    <cellStyle name="常规 442" xfId="1028"/>
    <cellStyle name="常规 8 2" xfId="1029"/>
    <cellStyle name="链接单元格 7" xfId="1030"/>
    <cellStyle name="常规 443" xfId="1031"/>
    <cellStyle name="常规 8 3" xfId="1032"/>
    <cellStyle name="常规 448" xfId="1033"/>
    <cellStyle name="常规 449" xfId="1034"/>
    <cellStyle name="常规 450" xfId="1035"/>
    <cellStyle name="常规 451" xfId="1036"/>
    <cellStyle name="常规 452" xfId="1037"/>
    <cellStyle name="常规 5 2" xfId="1038"/>
    <cellStyle name="常规 5 2 2" xfId="1039"/>
    <cellStyle name="常规 5 2 2 2" xfId="1040"/>
    <cellStyle name="常规 5 2 3" xfId="1041"/>
    <cellStyle name="常规 5 2 3 2" xfId="1042"/>
    <cellStyle name="常规 5 2 4" xfId="1043"/>
    <cellStyle name="常规 5 3" xfId="1044"/>
    <cellStyle name="常规 5 3 2" xfId="1045"/>
    <cellStyle name="常规 6" xfId="1046"/>
    <cellStyle name="常规 6 2" xfId="1047"/>
    <cellStyle name="常规 6 2 2" xfId="1048"/>
    <cellStyle name="常规 6 3" xfId="1049"/>
    <cellStyle name="常规 6 3 2" xfId="1050"/>
    <cellStyle name="常规 6 3 2 2" xfId="1051"/>
    <cellStyle name="常规 6 3 3" xfId="1052"/>
    <cellStyle name="常规 7" xfId="1053"/>
    <cellStyle name="常规 7 2" xfId="1054"/>
    <cellStyle name="常规 7 2 2" xfId="1055"/>
    <cellStyle name="常规 7 3" xfId="1056"/>
    <cellStyle name="常规 7 3 2" xfId="1057"/>
    <cellStyle name="常规 8" xfId="1058"/>
    <cellStyle name="常规 9" xfId="1059"/>
    <cellStyle name="常规 9 2 2" xfId="1060"/>
    <cellStyle name="注释 7" xfId="1061"/>
    <cellStyle name="常规 9 2 2 2" xfId="1062"/>
    <cellStyle name="常规 9 2 3" xfId="1063"/>
    <cellStyle name="注释 8" xfId="1064"/>
    <cellStyle name="常规 9 3" xfId="1065"/>
    <cellStyle name="常规 9 3 2" xfId="1066"/>
    <cellStyle name="常规 9 4" xfId="1067"/>
    <cellStyle name="常规 9 5" xfId="1068"/>
    <cellStyle name="常规 94" xfId="1069"/>
    <cellStyle name="常规 95" xfId="1070"/>
    <cellStyle name="常规_2007年云南省向人大报送政府收支预算表格式编制过程表" xfId="1071"/>
    <cellStyle name="常规_2007年云南省向人大报送政府收支预算表格式编制过程表 2" xfId="1072"/>
    <cellStyle name="常规_2007年云南省向人大报送政府收支预算表格式编制过程表 2 2" xfId="1073"/>
    <cellStyle name="计算 2 3" xfId="1074"/>
    <cellStyle name="常规_2007年云南省向人大报送政府收支预算表格式编制过程表 2 2 2" xfId="1075"/>
    <cellStyle name="数量 4" xfId="1076"/>
    <cellStyle name="常规_exceltmp1" xfId="1077"/>
    <cellStyle name="超级链接 2 2" xfId="1078"/>
    <cellStyle name="超级链接 3" xfId="1079"/>
    <cellStyle name="超链接 2" xfId="1080"/>
    <cellStyle name="超链接 2 2" xfId="1081"/>
    <cellStyle name="超链接 2 2 2" xfId="1082"/>
    <cellStyle name="超链接 3" xfId="1083"/>
    <cellStyle name="超链接 3 2" xfId="1084"/>
    <cellStyle name="超链接 4" xfId="1085"/>
    <cellStyle name="超链接 4 2" xfId="1086"/>
    <cellStyle name="分级显示行_1_Book1" xfId="1087"/>
    <cellStyle name="好 2" xfId="1088"/>
    <cellStyle name="好 2 2" xfId="1089"/>
    <cellStyle name="好 2 2 2" xfId="1090"/>
    <cellStyle name="好 3" xfId="1091"/>
    <cellStyle name="好 3 2" xfId="1092"/>
    <cellStyle name="好 4" xfId="1093"/>
    <cellStyle name="好 5 3" xfId="1094"/>
    <cellStyle name="好 8" xfId="1095"/>
    <cellStyle name="好_0502通海县" xfId="1096"/>
    <cellStyle name="好_0502通海县 2" xfId="1097"/>
    <cellStyle name="好_0502通海县 2 2" xfId="1098"/>
    <cellStyle name="好_0502通海县 3" xfId="1099"/>
    <cellStyle name="好_0605石屏" xfId="1100"/>
    <cellStyle name="好_0605石屏 2 2" xfId="1101"/>
    <cellStyle name="好_0605石屏县" xfId="1102"/>
    <cellStyle name="好_0605石屏县 2" xfId="1103"/>
    <cellStyle name="好_0605石屏县 3" xfId="1104"/>
    <cellStyle name="好_1110洱源" xfId="1105"/>
    <cellStyle name="好_1110洱源 2" xfId="1106"/>
    <cellStyle name="解释性文本 4 3" xfId="1107"/>
    <cellStyle name="好_1110洱源 2 2" xfId="1108"/>
    <cellStyle name="好_1110洱源 3" xfId="1109"/>
    <cellStyle name="解释性文本 4 4" xfId="1110"/>
    <cellStyle name="好_11大理" xfId="1111"/>
    <cellStyle name="好_11大理 2" xfId="1112"/>
    <cellStyle name="好_11大理 2 2" xfId="1113"/>
    <cellStyle name="好_11大理 3" xfId="1114"/>
    <cellStyle name="好_2007年地州资金往来对账表" xfId="1115"/>
    <cellStyle name="好_2007年地州资金往来对账表 2" xfId="1116"/>
    <cellStyle name="好_2007年地州资金往来对账表 2 2" xfId="1117"/>
    <cellStyle name="好_2007年地州资金往来对账表 3" xfId="1118"/>
    <cellStyle name="好_2008年地州对账表(国库资金） 2 2" xfId="1119"/>
    <cellStyle name="商品名称 2 3" xfId="1120"/>
    <cellStyle name="好_2008年地州对账表(国库资金） 3" xfId="1121"/>
    <cellStyle name="好_Book1" xfId="1122"/>
    <cellStyle name="好_Book1 2" xfId="1123"/>
    <cellStyle name="好_M01-1" xfId="1124"/>
    <cellStyle name="好_M01-1 2" xfId="1125"/>
    <cellStyle name="好_M01-1 2 2" xfId="1126"/>
    <cellStyle name="后继超级链接" xfId="1127"/>
    <cellStyle name="后继超级链接 2" xfId="1128"/>
    <cellStyle name="后继超级链接 2 2" xfId="1129"/>
    <cellStyle name="后继超级链接 3" xfId="1130"/>
    <cellStyle name="汇总 2 2 2" xfId="1131"/>
    <cellStyle name="汇总 2 2 2 2" xfId="1132"/>
    <cellStyle name="汇总 8" xfId="1133"/>
    <cellStyle name="汇总 2 2 3" xfId="1134"/>
    <cellStyle name="警告文本 2 2 2" xfId="1135"/>
    <cellStyle name="汇总 2 3" xfId="1136"/>
    <cellStyle name="汇总 2 3 2" xfId="1137"/>
    <cellStyle name="汇总 2 4" xfId="1138"/>
    <cellStyle name="汇总 2 4 2" xfId="1139"/>
    <cellStyle name="汇总 2 5" xfId="1140"/>
    <cellStyle name="汇总 3 2" xfId="1141"/>
    <cellStyle name="汇总 3 2 2" xfId="1142"/>
    <cellStyle name="汇总 3 2 2 2" xfId="1143"/>
    <cellStyle name="汇总 3 2 3" xfId="1144"/>
    <cellStyle name="警告文本 3 2 2" xfId="1145"/>
    <cellStyle name="汇总 3 3" xfId="1146"/>
    <cellStyle name="汇总 3 3 2" xfId="1147"/>
    <cellStyle name="汇总 3 4" xfId="1148"/>
    <cellStyle name="汇总 3 4 2" xfId="1149"/>
    <cellStyle name="汇总 3 5" xfId="1150"/>
    <cellStyle name="汇总 4 2" xfId="1151"/>
    <cellStyle name="汇总 4 2 2" xfId="1152"/>
    <cellStyle name="汇总 4 2 2 2" xfId="1153"/>
    <cellStyle name="汇总 4 2 3" xfId="1154"/>
    <cellStyle name="警告文本 4 2 2" xfId="1155"/>
    <cellStyle name="汇总 4 3" xfId="1156"/>
    <cellStyle name="汇总 4 3 2" xfId="1157"/>
    <cellStyle name="汇总 4 4" xfId="1158"/>
    <cellStyle name="汇总 4 4 2" xfId="1159"/>
    <cellStyle name="汇总 4 5" xfId="1160"/>
    <cellStyle name="汇总 5 2" xfId="1161"/>
    <cellStyle name="汇总 5 2 2" xfId="1162"/>
    <cellStyle name="汇总 5 3" xfId="1163"/>
    <cellStyle name="汇总 5 3 2" xfId="1164"/>
    <cellStyle name="汇总 5 4" xfId="1165"/>
    <cellStyle name="千分位_97-917" xfId="1166"/>
    <cellStyle name="汇总 7" xfId="1167"/>
    <cellStyle name="汇总 7 2" xfId="1168"/>
    <cellStyle name="汇总 8 2" xfId="1169"/>
    <cellStyle name="计算 2" xfId="1170"/>
    <cellStyle name="计算 2 2" xfId="1171"/>
    <cellStyle name="计算 2 2 2" xfId="1172"/>
    <cellStyle name="计算 2 4" xfId="1173"/>
    <cellStyle name="计算 3" xfId="1174"/>
    <cellStyle name="计算 3 2" xfId="1175"/>
    <cellStyle name="计算 3 2 2" xfId="1176"/>
    <cellStyle name="计算 3 3" xfId="1177"/>
    <cellStyle name="计算 3 4" xfId="1178"/>
    <cellStyle name="计算 4" xfId="1179"/>
    <cellStyle name="计算 4 2" xfId="1180"/>
    <cellStyle name="计算 4 2 2" xfId="1181"/>
    <cellStyle name="计算 4 3" xfId="1182"/>
    <cellStyle name="计算 4 4" xfId="1183"/>
    <cellStyle name="计算 5" xfId="1184"/>
    <cellStyle name="计算 5 2" xfId="1185"/>
    <cellStyle name="计算 5 3" xfId="1186"/>
    <cellStyle name="计算 6" xfId="1187"/>
    <cellStyle name="计算 7" xfId="1188"/>
    <cellStyle name="计算 8" xfId="1189"/>
    <cellStyle name="检查单元格 2" xfId="1190"/>
    <cellStyle name="检查单元格 2 2" xfId="1191"/>
    <cellStyle name="检查单元格 2 3" xfId="1192"/>
    <cellStyle name="检查单元格 2 4" xfId="1193"/>
    <cellStyle name="检查单元格 3" xfId="1194"/>
    <cellStyle name="检查单元格 3 2" xfId="1195"/>
    <cellStyle name="检查单元格 3 2 2" xfId="1196"/>
    <cellStyle name="检查单元格 3 3" xfId="1197"/>
    <cellStyle name="检查单元格 3 4" xfId="1198"/>
    <cellStyle name="检查单元格 4" xfId="1199"/>
    <cellStyle name="检查单元格 4 2" xfId="1200"/>
    <cellStyle name="检查单元格 4 2 2" xfId="1201"/>
    <cellStyle name="检查单元格 4 3" xfId="1202"/>
    <cellStyle name="检查单元格 4 4" xfId="1203"/>
    <cellStyle name="检查单元格 5" xfId="1204"/>
    <cellStyle name="检查单元格 5 2" xfId="1205"/>
    <cellStyle name="检查单元格 5 3" xfId="1206"/>
    <cellStyle name="检查单元格 8" xfId="1207"/>
    <cellStyle name="解释性文本 2" xfId="1208"/>
    <cellStyle name="解释性文本 2 2" xfId="1209"/>
    <cellStyle name="解释性文本 2 2 2" xfId="1210"/>
    <cellStyle name="解释性文本 2 3" xfId="1211"/>
    <cellStyle name="解释性文本 2 4" xfId="1212"/>
    <cellStyle name="解释性文本 3" xfId="1213"/>
    <cellStyle name="解释性文本 3 2" xfId="1214"/>
    <cellStyle name="解释性文本 3 2 2" xfId="1215"/>
    <cellStyle name="解释性文本 3 3" xfId="1216"/>
    <cellStyle name="解释性文本 3 4" xfId="1217"/>
    <cellStyle name="解释性文本 4" xfId="1218"/>
    <cellStyle name="解释性文本 4 2" xfId="1219"/>
    <cellStyle name="解释性文本 4 2 2" xfId="1220"/>
    <cellStyle name="借出原因" xfId="1221"/>
    <cellStyle name="借出原因 2" xfId="1222"/>
    <cellStyle name="借出原因 2 2" xfId="1223"/>
    <cellStyle name="借出原因 2 2 2" xfId="1224"/>
    <cellStyle name="借出原因 2 3" xfId="1225"/>
    <cellStyle name="借出原因 3" xfId="1226"/>
    <cellStyle name="借出原因 3 2" xfId="1227"/>
    <cellStyle name="借出原因 4" xfId="1228"/>
    <cellStyle name="警告文本 2" xfId="1229"/>
    <cellStyle name="警告文本 2 2" xfId="1230"/>
    <cellStyle name="警告文本 2 3" xfId="1231"/>
    <cellStyle name="警告文本 2 4" xfId="1232"/>
    <cellStyle name="警告文本 3" xfId="1233"/>
    <cellStyle name="警告文本 3 2" xfId="1234"/>
    <cellStyle name="警告文本 3 3" xfId="1235"/>
    <cellStyle name="警告文本 3 4" xfId="1236"/>
    <cellStyle name="警告文本 4" xfId="1237"/>
    <cellStyle name="警告文本 4 2" xfId="1238"/>
    <cellStyle name="警告文本 4 3" xfId="1239"/>
    <cellStyle name="警告文本 4 4" xfId="1240"/>
    <cellStyle name="警告文本 5" xfId="1241"/>
    <cellStyle name="警告文本 5 2" xfId="1242"/>
    <cellStyle name="警告文本 5 3" xfId="1243"/>
    <cellStyle name="警告文本 6" xfId="1244"/>
    <cellStyle name="警告文本 7" xfId="1245"/>
    <cellStyle name="链接单元格 2 2" xfId="1246"/>
    <cellStyle name="链接单元格 2 2 2" xfId="1247"/>
    <cellStyle name="链接单元格 2 3" xfId="1248"/>
    <cellStyle name="链接单元格 2 4" xfId="1249"/>
    <cellStyle name="链接单元格 3 2" xfId="1250"/>
    <cellStyle name="链接单元格 3 3" xfId="1251"/>
    <cellStyle name="链接单元格 3 4" xfId="1252"/>
    <cellStyle name="链接单元格 4 2" xfId="1253"/>
    <cellStyle name="链接单元格 4 2 2" xfId="1254"/>
    <cellStyle name="链接单元格 4 3" xfId="1255"/>
    <cellStyle name="链接单元格 4 4" xfId="1256"/>
    <cellStyle name="链接单元格 5 2" xfId="1257"/>
    <cellStyle name="链接单元格 5 3" xfId="1258"/>
    <cellStyle name="普通_97-917" xfId="1259"/>
    <cellStyle name="千分位[0]_laroux" xfId="1260"/>
    <cellStyle name="输入 8" xfId="1261"/>
    <cellStyle name="千位[0]_ 方正PC" xfId="1262"/>
    <cellStyle name="千位_ 方正PC" xfId="1263"/>
    <cellStyle name="千位分隔 11" xfId="1264"/>
    <cellStyle name="千位分隔 11 2" xfId="1265"/>
    <cellStyle name="千位分隔 2" xfId="1266"/>
    <cellStyle name="千位分隔 2 2 2" xfId="1267"/>
    <cellStyle name="千位分隔 2 3" xfId="1268"/>
    <cellStyle name="千位分隔 4 6" xfId="1269"/>
    <cellStyle name="千位分隔 7 2" xfId="1270"/>
    <cellStyle name="千位分隔 8 2" xfId="1271"/>
    <cellStyle name="千位分隔 9" xfId="1272"/>
    <cellStyle name="强调 1" xfId="1273"/>
    <cellStyle name="强调 1 2" xfId="1274"/>
    <cellStyle name="强调 2" xfId="1275"/>
    <cellStyle name="强调 3" xfId="1276"/>
    <cellStyle name="强调 3 2" xfId="1277"/>
    <cellStyle name="强调文字颜色 1 2 2" xfId="1278"/>
    <cellStyle name="强调文字颜色 1 2 2 2" xfId="1279"/>
    <cellStyle name="强调文字颜色 1 2 3" xfId="1280"/>
    <cellStyle name="强调文字颜色 1 3" xfId="1281"/>
    <cellStyle name="强调文字颜色 1 3 2" xfId="1282"/>
    <cellStyle name="强调文字颜色 2 2" xfId="1283"/>
    <cellStyle name="强调文字颜色 2 2 3" xfId="1284"/>
    <cellStyle name="强调文字颜色 2 3" xfId="1285"/>
    <cellStyle name="强调文字颜色 3 2" xfId="1286"/>
    <cellStyle name="强调文字颜色 3 2 2" xfId="1287"/>
    <cellStyle name="强调文字颜色 3 2 2 2" xfId="1288"/>
    <cellStyle name="强调文字颜色 3 2 3" xfId="1289"/>
    <cellStyle name="强调文字颜色 4 2" xfId="1290"/>
    <cellStyle name="强调文字颜色 4 2 2" xfId="1291"/>
    <cellStyle name="强调文字颜色 4 2 2 2" xfId="1292"/>
    <cellStyle name="强调文字颜色 4 2 3" xfId="1293"/>
    <cellStyle name="强调文字颜色 4 3" xfId="1294"/>
    <cellStyle name="强调文字颜色 4 3 2" xfId="1295"/>
    <cellStyle name="强调文字颜色 5 2" xfId="1296"/>
    <cellStyle name="强调文字颜色 5 3" xfId="1297"/>
    <cellStyle name="强调文字颜色 5 3 2" xfId="1298"/>
    <cellStyle name="强调文字颜色 6 2" xfId="1299"/>
    <cellStyle name="强调文字颜色 6 2 2" xfId="1300"/>
    <cellStyle name="强调文字颜色 6 2 2 2" xfId="1301"/>
    <cellStyle name="强调文字颜色 6 2 3" xfId="1302"/>
    <cellStyle name="强调文字颜色 6 3" xfId="1303"/>
    <cellStyle name="强调文字颜色 6 3 2" xfId="1304"/>
    <cellStyle name="日期 2" xfId="1305"/>
    <cellStyle name="日期 2 2" xfId="1306"/>
    <cellStyle name="日期 2 2 2" xfId="1307"/>
    <cellStyle name="日期 2 3" xfId="1308"/>
    <cellStyle name="日期 3" xfId="1309"/>
    <cellStyle name="日期 3 2" xfId="1310"/>
    <cellStyle name="日期 4" xfId="1311"/>
    <cellStyle name="商品名称" xfId="1312"/>
    <cellStyle name="商品名称 2" xfId="1313"/>
    <cellStyle name="商品名称 2 2" xfId="1314"/>
    <cellStyle name="商品名称 2 2 2" xfId="1315"/>
    <cellStyle name="商品名称 3" xfId="1316"/>
    <cellStyle name="商品名称 3 2" xfId="1317"/>
    <cellStyle name="适中 2" xfId="1318"/>
    <cellStyle name="适中 2 3" xfId="1319"/>
    <cellStyle name="适中 2 4" xfId="1320"/>
    <cellStyle name="适中 3 2" xfId="1321"/>
    <cellStyle name="适中 3 2 2" xfId="1322"/>
    <cellStyle name="适中 3 3" xfId="1323"/>
    <cellStyle name="适中 3 4" xfId="1324"/>
    <cellStyle name="适中 4" xfId="1325"/>
    <cellStyle name="适中 4 2" xfId="1326"/>
    <cellStyle name="适中 4 2 2" xfId="1327"/>
    <cellStyle name="适中 4 3" xfId="1328"/>
    <cellStyle name="适中 4 4" xfId="1329"/>
    <cellStyle name="适中 5" xfId="1330"/>
    <cellStyle name="适中 5 2" xfId="1331"/>
    <cellStyle name="适中 5 3" xfId="1332"/>
    <cellStyle name="适中 6" xfId="1333"/>
    <cellStyle name="适中 7" xfId="1334"/>
    <cellStyle name="适中 8" xfId="1335"/>
    <cellStyle name="输出 2" xfId="1336"/>
    <cellStyle name="输出 2 2" xfId="1337"/>
    <cellStyle name="输出 2 3" xfId="1338"/>
    <cellStyle name="输出 2 4" xfId="1339"/>
    <cellStyle name="输出 3" xfId="1340"/>
    <cellStyle name="输出 3 2" xfId="1341"/>
    <cellStyle name="输出 3 3" xfId="1342"/>
    <cellStyle name="输出 4" xfId="1343"/>
    <cellStyle name="输出 5" xfId="1344"/>
    <cellStyle name="输出 5 2" xfId="1345"/>
    <cellStyle name="输出 5 3" xfId="1346"/>
    <cellStyle name="输出 6" xfId="1347"/>
    <cellStyle name="输出 7" xfId="1348"/>
    <cellStyle name="输出 8" xfId="1349"/>
    <cellStyle name="输入 2 2 2" xfId="1350"/>
    <cellStyle name="输入 2 3" xfId="1351"/>
    <cellStyle name="输入 4" xfId="1352"/>
    <cellStyle name="输入 4 2" xfId="1353"/>
    <cellStyle name="输入 4 2 2" xfId="1354"/>
    <cellStyle name="输入 4 3" xfId="1355"/>
    <cellStyle name="输入 4 4" xfId="1356"/>
    <cellStyle name="输入 5" xfId="1357"/>
    <cellStyle name="输入 5 2" xfId="1358"/>
    <cellStyle name="输入 5 3" xfId="1359"/>
    <cellStyle name="输入 6" xfId="1360"/>
    <cellStyle name="输入 7" xfId="1361"/>
    <cellStyle name="数量" xfId="1362"/>
    <cellStyle name="数量 2" xfId="1363"/>
    <cellStyle name="数量 2 2" xfId="1364"/>
    <cellStyle name="数量 2 3" xfId="1365"/>
    <cellStyle name="数量 3 2" xfId="1366"/>
    <cellStyle name="未定义" xfId="1367"/>
    <cellStyle name="样式 1" xfId="1368"/>
    <cellStyle name="寘嬫愗傝 [0.00]_Region Orders (2)" xfId="1369"/>
    <cellStyle name="寘嬫愗傝_Region Orders (2)" xfId="1370"/>
    <cellStyle name="注释 2 2" xfId="1371"/>
    <cellStyle name="注释 2 2 2" xfId="1372"/>
    <cellStyle name="注释 2 3" xfId="1373"/>
    <cellStyle name="注释 2 4" xfId="1374"/>
    <cellStyle name="注释 3" xfId="1375"/>
    <cellStyle name="注释 3 2 2" xfId="1376"/>
    <cellStyle name="注释 4" xfId="1377"/>
    <cellStyle name="注释 5" xfId="1378"/>
    <cellStyle name="注释 5 2" xfId="1379"/>
    <cellStyle name="注释 5 3" xfId="1380"/>
    <cellStyle name="注释 6" xfId="1381"/>
  </cellStyles>
  <dxfs count="6">
    <dxf>
      <font>
        <color indexed="9"/>
      </font>
    </dxf>
    <dxf>
      <font>
        <color indexed="10"/>
      </font>
    </dxf>
    <dxf>
      <font>
        <b val="1"/>
        <i val="0"/>
      </font>
    </dxf>
    <dxf>
      <font>
        <b val="0"/>
        <color indexed="9"/>
      </font>
    </dxf>
    <dxf>
      <font>
        <b val="0"/>
        <i val="0"/>
        <color indexed="9"/>
      </font>
    </dxf>
    <dxf>
      <font>
        <b val="0"/>
        <i val="0"/>
        <color indexed="10"/>
      </font>
    </dxf>
  </dxf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0" Type="http://schemas.openxmlformats.org/officeDocument/2006/relationships/styles" Target="styles.xml"/><Relationship Id="rId4" Type="http://schemas.openxmlformats.org/officeDocument/2006/relationships/worksheet" Target="worksheets/sheet4.xml"/><Relationship Id="rId39" Type="http://schemas.openxmlformats.org/officeDocument/2006/relationships/sharedStrings" Target="sharedStrings.xml"/><Relationship Id="rId38" Type="http://schemas.openxmlformats.org/officeDocument/2006/relationships/theme" Target="theme/theme1.xml"/><Relationship Id="rId37" Type="http://schemas.openxmlformats.org/officeDocument/2006/relationships/externalLink" Target="externalLinks/externalLink2.xml"/><Relationship Id="rId36" Type="http://schemas.openxmlformats.org/officeDocument/2006/relationships/externalLink" Target="externalLinks/externalLink1.xml"/><Relationship Id="rId35" Type="http://schemas.openxmlformats.org/officeDocument/2006/relationships/customXml" Target="../customXml/item1.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24.6.233\&#20840;&#20307;&#20154;&#21592;\02&#24179;&#34913;&#22788;\01&#36130;&#21147;&#21450;&#39044;&#20915;&#31639;&#25253;&#21578;\2018&#24180;\&#24180;&#21021;&#20154;&#20195;&#20250;\&#36807;&#31243;\RecoveredExternalLink1"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24.6.233\&#20840;&#20307;&#20154;&#21592;\02&#24179;&#34913;&#22788;\01&#36130;&#21147;&#21450;&#39044;&#20915;&#31639;&#25253;&#21578;\2018&#24180;\&#24180;&#21021;&#20154;&#20195;&#20250;\&#36807;&#31243;\RecoveredExternalLink2"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说明"/>
      <sheetName val="封面"/>
      <sheetName val="目录"/>
      <sheetName val="表一"/>
      <sheetName val="表二"/>
      <sheetName val="表三"/>
      <sheetName val="表四"/>
      <sheetName val="表五"/>
      <sheetName val="表六"/>
      <sheetName val="表七"/>
      <sheetName val="表八"/>
      <sheetName val="审核1"/>
      <sheetName val="审核2"/>
      <sheetName val="土地收入"/>
      <sheetName val="历年预算科目"/>
      <sheetName val="_ESList"/>
      <sheetName val="SW-TEO"/>
      <sheetName val="中央"/>
      <sheetName val="Open"/>
      <sheetName val="Toolbox"/>
      <sheetName val="国家"/>
      <sheetName val="G.1R-Shou COP Gf"/>
      <sheetName val="Financ. Overview"/>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说明"/>
      <sheetName val="封面"/>
      <sheetName val="目录"/>
      <sheetName val="表一"/>
      <sheetName val="表二"/>
      <sheetName val="表三"/>
      <sheetName val="表四"/>
      <sheetName val="表五"/>
      <sheetName val="表六"/>
      <sheetName val="表七"/>
      <sheetName val="表八"/>
      <sheetName val="审核1"/>
      <sheetName val="审核2"/>
      <sheetName val="土地收入"/>
      <sheetName val="历年预算科目"/>
      <sheetName val="_ESList"/>
      <sheetName val="收入(一般)"/>
      <sheetName val="支出(一般)"/>
      <sheetName val="收入(基金)"/>
      <sheetName val="支出(基金)"/>
      <sheetName val="国家"/>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C37"/>
  <sheetViews>
    <sheetView tabSelected="1" workbookViewId="0">
      <selection activeCell="A2" sqref="A2"/>
    </sheetView>
  </sheetViews>
  <sheetFormatPr defaultColWidth="9" defaultRowHeight="14" outlineLevelCol="2"/>
  <cols>
    <col min="1" max="1" width="8.88181818181818" style="738"/>
    <col min="2" max="2" width="72.6272727272727" style="738" customWidth="1"/>
    <col min="3" max="257" width="8.88181818181818" style="738"/>
    <col min="258" max="258" width="60.6272727272727" style="738" customWidth="1"/>
    <col min="259" max="513" width="8.88181818181818" style="738"/>
    <col min="514" max="514" width="60.6272727272727" style="738" customWidth="1"/>
    <col min="515" max="769" width="8.88181818181818" style="738"/>
    <col min="770" max="770" width="60.6272727272727" style="738" customWidth="1"/>
    <col min="771" max="1025" width="8.88181818181818" style="738"/>
    <col min="1026" max="1026" width="60.6272727272727" style="738" customWidth="1"/>
    <col min="1027" max="1281" width="8.88181818181818" style="738"/>
    <col min="1282" max="1282" width="60.6272727272727" style="738" customWidth="1"/>
    <col min="1283" max="1537" width="8.88181818181818" style="738"/>
    <col min="1538" max="1538" width="60.6272727272727" style="738" customWidth="1"/>
    <col min="1539" max="1793" width="8.88181818181818" style="738"/>
    <col min="1794" max="1794" width="60.6272727272727" style="738" customWidth="1"/>
    <col min="1795" max="2049" width="8.88181818181818" style="738"/>
    <col min="2050" max="2050" width="60.6272727272727" style="738" customWidth="1"/>
    <col min="2051" max="2305" width="8.88181818181818" style="738"/>
    <col min="2306" max="2306" width="60.6272727272727" style="738" customWidth="1"/>
    <col min="2307" max="2561" width="8.88181818181818" style="738"/>
    <col min="2562" max="2562" width="60.6272727272727" style="738" customWidth="1"/>
    <col min="2563" max="2817" width="8.88181818181818" style="738"/>
    <col min="2818" max="2818" width="60.6272727272727" style="738" customWidth="1"/>
    <col min="2819" max="3073" width="8.88181818181818" style="738"/>
    <col min="3074" max="3074" width="60.6272727272727" style="738" customWidth="1"/>
    <col min="3075" max="3329" width="8.88181818181818" style="738"/>
    <col min="3330" max="3330" width="60.6272727272727" style="738" customWidth="1"/>
    <col min="3331" max="3585" width="8.88181818181818" style="738"/>
    <col min="3586" max="3586" width="60.6272727272727" style="738" customWidth="1"/>
    <col min="3587" max="3841" width="8.88181818181818" style="738"/>
    <col min="3842" max="3842" width="60.6272727272727" style="738" customWidth="1"/>
    <col min="3843" max="4097" width="8.88181818181818" style="738"/>
    <col min="4098" max="4098" width="60.6272727272727" style="738" customWidth="1"/>
    <col min="4099" max="4353" width="8.88181818181818" style="738"/>
    <col min="4354" max="4354" width="60.6272727272727" style="738" customWidth="1"/>
    <col min="4355" max="4609" width="8.88181818181818" style="738"/>
    <col min="4610" max="4610" width="60.6272727272727" style="738" customWidth="1"/>
    <col min="4611" max="4865" width="8.88181818181818" style="738"/>
    <col min="4866" max="4866" width="60.6272727272727" style="738" customWidth="1"/>
    <col min="4867" max="5121" width="8.88181818181818" style="738"/>
    <col min="5122" max="5122" width="60.6272727272727" style="738" customWidth="1"/>
    <col min="5123" max="5377" width="8.88181818181818" style="738"/>
    <col min="5378" max="5378" width="60.6272727272727" style="738" customWidth="1"/>
    <col min="5379" max="5633" width="8.88181818181818" style="738"/>
    <col min="5634" max="5634" width="60.6272727272727" style="738" customWidth="1"/>
    <col min="5635" max="5889" width="8.88181818181818" style="738"/>
    <col min="5890" max="5890" width="60.6272727272727" style="738" customWidth="1"/>
    <col min="5891" max="6145" width="8.88181818181818" style="738"/>
    <col min="6146" max="6146" width="60.6272727272727" style="738" customWidth="1"/>
    <col min="6147" max="6401" width="8.88181818181818" style="738"/>
    <col min="6402" max="6402" width="60.6272727272727" style="738" customWidth="1"/>
    <col min="6403" max="6657" width="8.88181818181818" style="738"/>
    <col min="6658" max="6658" width="60.6272727272727" style="738" customWidth="1"/>
    <col min="6659" max="6913" width="8.88181818181818" style="738"/>
    <col min="6914" max="6914" width="60.6272727272727" style="738" customWidth="1"/>
    <col min="6915" max="7169" width="8.88181818181818" style="738"/>
    <col min="7170" max="7170" width="60.6272727272727" style="738" customWidth="1"/>
    <col min="7171" max="7425" width="8.88181818181818" style="738"/>
    <col min="7426" max="7426" width="60.6272727272727" style="738" customWidth="1"/>
    <col min="7427" max="7681" width="8.88181818181818" style="738"/>
    <col min="7682" max="7682" width="60.6272727272727" style="738" customWidth="1"/>
    <col min="7683" max="7937" width="8.88181818181818" style="738"/>
    <col min="7938" max="7938" width="60.6272727272727" style="738" customWidth="1"/>
    <col min="7939" max="8193" width="8.88181818181818" style="738"/>
    <col min="8194" max="8194" width="60.6272727272727" style="738" customWidth="1"/>
    <col min="8195" max="8449" width="8.88181818181818" style="738"/>
    <col min="8450" max="8450" width="60.6272727272727" style="738" customWidth="1"/>
    <col min="8451" max="8705" width="8.88181818181818" style="738"/>
    <col min="8706" max="8706" width="60.6272727272727" style="738" customWidth="1"/>
    <col min="8707" max="8961" width="8.88181818181818" style="738"/>
    <col min="8962" max="8962" width="60.6272727272727" style="738" customWidth="1"/>
    <col min="8963" max="9217" width="8.88181818181818" style="738"/>
    <col min="9218" max="9218" width="60.6272727272727" style="738" customWidth="1"/>
    <col min="9219" max="9473" width="8.88181818181818" style="738"/>
    <col min="9474" max="9474" width="60.6272727272727" style="738" customWidth="1"/>
    <col min="9475" max="9729" width="8.88181818181818" style="738"/>
    <col min="9730" max="9730" width="60.6272727272727" style="738" customWidth="1"/>
    <col min="9731" max="9985" width="8.88181818181818" style="738"/>
    <col min="9986" max="9986" width="60.6272727272727" style="738" customWidth="1"/>
    <col min="9987" max="10241" width="8.88181818181818" style="738"/>
    <col min="10242" max="10242" width="60.6272727272727" style="738" customWidth="1"/>
    <col min="10243" max="10497" width="8.88181818181818" style="738"/>
    <col min="10498" max="10498" width="60.6272727272727" style="738" customWidth="1"/>
    <col min="10499" max="10753" width="8.88181818181818" style="738"/>
    <col min="10754" max="10754" width="60.6272727272727" style="738" customWidth="1"/>
    <col min="10755" max="11009" width="8.88181818181818" style="738"/>
    <col min="11010" max="11010" width="60.6272727272727" style="738" customWidth="1"/>
    <col min="11011" max="11265" width="8.88181818181818" style="738"/>
    <col min="11266" max="11266" width="60.6272727272727" style="738" customWidth="1"/>
    <col min="11267" max="11521" width="8.88181818181818" style="738"/>
    <col min="11522" max="11522" width="60.6272727272727" style="738" customWidth="1"/>
    <col min="11523" max="11777" width="8.88181818181818" style="738"/>
    <col min="11778" max="11778" width="60.6272727272727" style="738" customWidth="1"/>
    <col min="11779" max="12033" width="8.88181818181818" style="738"/>
    <col min="12034" max="12034" width="60.6272727272727" style="738" customWidth="1"/>
    <col min="12035" max="12289" width="8.88181818181818" style="738"/>
    <col min="12290" max="12290" width="60.6272727272727" style="738" customWidth="1"/>
    <col min="12291" max="12545" width="8.88181818181818" style="738"/>
    <col min="12546" max="12546" width="60.6272727272727" style="738" customWidth="1"/>
    <col min="12547" max="12801" width="8.88181818181818" style="738"/>
    <col min="12802" max="12802" width="60.6272727272727" style="738" customWidth="1"/>
    <col min="12803" max="13057" width="8.88181818181818" style="738"/>
    <col min="13058" max="13058" width="60.6272727272727" style="738" customWidth="1"/>
    <col min="13059" max="13313" width="8.88181818181818" style="738"/>
    <col min="13314" max="13314" width="60.6272727272727" style="738" customWidth="1"/>
    <col min="13315" max="13569" width="8.88181818181818" style="738"/>
    <col min="13570" max="13570" width="60.6272727272727" style="738" customWidth="1"/>
    <col min="13571" max="13825" width="8.88181818181818" style="738"/>
    <col min="13826" max="13826" width="60.6272727272727" style="738" customWidth="1"/>
    <col min="13827" max="14081" width="8.88181818181818" style="738"/>
    <col min="14082" max="14082" width="60.6272727272727" style="738" customWidth="1"/>
    <col min="14083" max="14337" width="8.88181818181818" style="738"/>
    <col min="14338" max="14338" width="60.6272727272727" style="738" customWidth="1"/>
    <col min="14339" max="14593" width="8.88181818181818" style="738"/>
    <col min="14594" max="14594" width="60.6272727272727" style="738" customWidth="1"/>
    <col min="14595" max="14849" width="8.88181818181818" style="738"/>
    <col min="14850" max="14850" width="60.6272727272727" style="738" customWidth="1"/>
    <col min="14851" max="15105" width="8.88181818181818" style="738"/>
    <col min="15106" max="15106" width="60.6272727272727" style="738" customWidth="1"/>
    <col min="15107" max="15361" width="8.88181818181818" style="738"/>
    <col min="15362" max="15362" width="60.6272727272727" style="738" customWidth="1"/>
    <col min="15363" max="15617" width="8.88181818181818" style="738"/>
    <col min="15618" max="15618" width="60.6272727272727" style="738" customWidth="1"/>
    <col min="15619" max="15873" width="8.88181818181818" style="738"/>
    <col min="15874" max="15874" width="60.6272727272727" style="738" customWidth="1"/>
    <col min="15875" max="16129" width="8.88181818181818" style="738"/>
    <col min="16130" max="16130" width="60.6272727272727" style="738" customWidth="1"/>
    <col min="16131" max="16384" width="8.88181818181818" style="738"/>
  </cols>
  <sheetData>
    <row r="1" ht="36" customHeight="1" spans="1:3">
      <c r="A1" s="739" t="s">
        <v>0</v>
      </c>
      <c r="B1" s="739"/>
      <c r="C1" s="739"/>
    </row>
    <row r="2" ht="36" customHeight="1" spans="1:3">
      <c r="A2" s="740" t="s">
        <v>1</v>
      </c>
      <c r="B2" s="740" t="s">
        <v>2</v>
      </c>
      <c r="C2" s="740" t="s">
        <v>3</v>
      </c>
    </row>
    <row r="3" ht="36" customHeight="1" spans="1:3">
      <c r="A3" s="740" t="s">
        <v>4</v>
      </c>
      <c r="B3" s="741" t="s">
        <v>5</v>
      </c>
      <c r="C3" s="740"/>
    </row>
    <row r="4" ht="36" customHeight="1" spans="1:3">
      <c r="A4" s="740" t="s">
        <v>6</v>
      </c>
      <c r="B4" s="741" t="s">
        <v>7</v>
      </c>
      <c r="C4" s="740"/>
    </row>
    <row r="5" ht="36" customHeight="1" spans="1:3">
      <c r="A5" s="740" t="s">
        <v>8</v>
      </c>
      <c r="B5" s="742" t="s">
        <v>9</v>
      </c>
      <c r="C5" s="743"/>
    </row>
    <row r="6" ht="36" customHeight="1" spans="1:3">
      <c r="A6" s="740"/>
      <c r="B6" s="744" t="s">
        <v>10</v>
      </c>
      <c r="C6" s="743"/>
    </row>
    <row r="7" ht="36" customHeight="1" spans="1:3">
      <c r="A7" s="740"/>
      <c r="B7" s="744" t="s">
        <v>11</v>
      </c>
      <c r="C7" s="743"/>
    </row>
    <row r="8" ht="36" customHeight="1" spans="1:3">
      <c r="A8" s="740"/>
      <c r="B8" s="744" t="s">
        <v>12</v>
      </c>
      <c r="C8" s="743"/>
    </row>
    <row r="9" ht="36" customHeight="1" spans="1:3">
      <c r="A9" s="740"/>
      <c r="B9" s="745" t="s">
        <v>13</v>
      </c>
      <c r="C9" s="743"/>
    </row>
    <row r="10" ht="36" customHeight="1" spans="1:3">
      <c r="A10" s="740"/>
      <c r="B10" s="745" t="s">
        <v>14</v>
      </c>
      <c r="C10" s="743"/>
    </row>
    <row r="11" ht="36" customHeight="1" spans="1:3">
      <c r="A11" s="740"/>
      <c r="B11" s="745" t="s">
        <v>15</v>
      </c>
      <c r="C11" s="743"/>
    </row>
    <row r="12" ht="36" customHeight="1" spans="1:3">
      <c r="A12" s="740"/>
      <c r="B12" s="744" t="s">
        <v>16</v>
      </c>
      <c r="C12" s="743"/>
    </row>
    <row r="13" ht="36" customHeight="1" spans="1:3">
      <c r="A13" s="740" t="s">
        <v>17</v>
      </c>
      <c r="B13" s="746" t="s">
        <v>18</v>
      </c>
      <c r="C13" s="743"/>
    </row>
    <row r="14" ht="36" customHeight="1" spans="1:3">
      <c r="A14" s="740"/>
      <c r="B14" s="746" t="s">
        <v>19</v>
      </c>
      <c r="C14" s="743"/>
    </row>
    <row r="15" ht="36" customHeight="1" spans="1:3">
      <c r="A15" s="740"/>
      <c r="B15" s="746" t="s">
        <v>20</v>
      </c>
      <c r="C15" s="743"/>
    </row>
    <row r="16" ht="36" customHeight="1" spans="1:3">
      <c r="A16" s="740"/>
      <c r="B16" s="744" t="s">
        <v>21</v>
      </c>
      <c r="C16" s="743"/>
    </row>
    <row r="17" ht="36" customHeight="1" spans="1:3">
      <c r="A17" s="740"/>
      <c r="B17" s="744" t="s">
        <v>22</v>
      </c>
      <c r="C17" s="743"/>
    </row>
    <row r="18" ht="36" customHeight="1" spans="1:3">
      <c r="A18" s="740" t="s">
        <v>23</v>
      </c>
      <c r="B18" s="746" t="s">
        <v>24</v>
      </c>
      <c r="C18" s="743"/>
    </row>
    <row r="19" ht="36" customHeight="1" spans="1:3">
      <c r="A19" s="740"/>
      <c r="B19" s="746" t="s">
        <v>25</v>
      </c>
      <c r="C19" s="743"/>
    </row>
    <row r="20" ht="36" customHeight="1" spans="1:3">
      <c r="A20" s="740"/>
      <c r="B20" s="744" t="s">
        <v>26</v>
      </c>
      <c r="C20" s="743"/>
    </row>
    <row r="21" ht="36" customHeight="1" spans="1:3">
      <c r="A21" s="740"/>
      <c r="B21" s="744" t="s">
        <v>27</v>
      </c>
      <c r="C21" s="743"/>
    </row>
    <row r="22" ht="36" customHeight="1" spans="1:3">
      <c r="A22" s="740"/>
      <c r="B22" s="744" t="s">
        <v>28</v>
      </c>
      <c r="C22" s="743"/>
    </row>
    <row r="23" ht="36" customHeight="1" spans="1:3">
      <c r="A23" s="740"/>
      <c r="B23" s="744" t="s">
        <v>29</v>
      </c>
      <c r="C23" s="743"/>
    </row>
    <row r="24" ht="36" customHeight="1" spans="1:3">
      <c r="A24" s="740" t="s">
        <v>30</v>
      </c>
      <c r="B24" s="746" t="s">
        <v>31</v>
      </c>
      <c r="C24" s="743"/>
    </row>
    <row r="25" ht="36" customHeight="1" spans="1:3">
      <c r="A25" s="740"/>
      <c r="B25" s="746" t="s">
        <v>32</v>
      </c>
      <c r="C25" s="743"/>
    </row>
    <row r="26" ht="36" customHeight="1" spans="1:3">
      <c r="A26" s="740"/>
      <c r="B26" s="746" t="s">
        <v>33</v>
      </c>
      <c r="C26" s="743"/>
    </row>
    <row r="27" ht="36" customHeight="1" spans="1:3">
      <c r="A27" s="740"/>
      <c r="B27" s="746" t="s">
        <v>34</v>
      </c>
      <c r="C27" s="743"/>
    </row>
    <row r="28" ht="36" customHeight="1" spans="1:3">
      <c r="A28" s="740" t="s">
        <v>35</v>
      </c>
      <c r="B28" s="746" t="s">
        <v>36</v>
      </c>
      <c r="C28" s="743"/>
    </row>
    <row r="29" ht="36" customHeight="1" spans="1:3">
      <c r="A29" s="740"/>
      <c r="B29" s="746" t="s">
        <v>37</v>
      </c>
      <c r="C29" s="743"/>
    </row>
    <row r="30" ht="36" customHeight="1" spans="1:3">
      <c r="A30" s="740"/>
      <c r="B30" s="743" t="s">
        <v>38</v>
      </c>
      <c r="C30" s="743"/>
    </row>
    <row r="31" ht="36" customHeight="1" spans="1:3">
      <c r="A31" s="740"/>
      <c r="B31" s="743" t="s">
        <v>39</v>
      </c>
      <c r="C31" s="743"/>
    </row>
    <row r="32" ht="36" customHeight="1" spans="1:3">
      <c r="A32" s="740"/>
      <c r="B32" s="743" t="s">
        <v>40</v>
      </c>
      <c r="C32" s="743"/>
    </row>
    <row r="33" ht="36" customHeight="1" spans="1:3">
      <c r="A33" s="740"/>
      <c r="B33" s="747" t="s">
        <v>41</v>
      </c>
      <c r="C33" s="743"/>
    </row>
    <row r="34" ht="36" customHeight="1" spans="1:3">
      <c r="A34" s="740"/>
      <c r="B34" s="747" t="s">
        <v>42</v>
      </c>
      <c r="C34" s="743"/>
    </row>
    <row r="35" ht="36" customHeight="1" spans="1:3">
      <c r="A35" s="740"/>
      <c r="B35" s="748" t="s">
        <v>43</v>
      </c>
      <c r="C35" s="743"/>
    </row>
    <row r="36" ht="36" customHeight="1" spans="1:3">
      <c r="A36" s="740" t="s">
        <v>44</v>
      </c>
      <c r="B36" s="748" t="s">
        <v>45</v>
      </c>
      <c r="C36" s="743"/>
    </row>
    <row r="37" ht="36" customHeight="1" spans="1:3">
      <c r="A37" s="740"/>
      <c r="B37" s="743" t="s">
        <v>46</v>
      </c>
      <c r="C37" s="743"/>
    </row>
  </sheetData>
  <sheetProtection password="DF0E" sheet="1" objects="1"/>
  <mergeCells count="1">
    <mergeCell ref="A1:C1"/>
  </mergeCell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G40"/>
  <sheetViews>
    <sheetView showZeros="0" zoomScale="90" zoomScaleNormal="90" workbookViewId="0">
      <pane ySplit="4" topLeftCell="A44" activePane="bottomLeft" state="frozen"/>
      <selection/>
      <selection pane="bottomLeft" activeCell="A4" sqref="A4"/>
    </sheetView>
  </sheetViews>
  <sheetFormatPr defaultColWidth="9" defaultRowHeight="15" outlineLevelCol="6"/>
  <cols>
    <col min="1" max="1" width="31.7545454545455" style="731" customWidth="1"/>
    <col min="2" max="3" width="21.6272727272727" style="731" customWidth="1"/>
    <col min="4" max="4" width="35.1272727272727" style="732" customWidth="1"/>
    <col min="5" max="16384" width="9" style="733"/>
  </cols>
  <sheetData>
    <row r="1" s="727" customFormat="1" ht="33" customHeight="1" spans="1:4">
      <c r="A1" s="734"/>
      <c r="B1" s="557"/>
      <c r="C1" s="557"/>
      <c r="D1" s="558"/>
    </row>
    <row r="2" ht="45" customHeight="1" spans="1:5">
      <c r="A2" s="559" t="s">
        <v>47</v>
      </c>
      <c r="B2" s="559"/>
      <c r="C2" s="559"/>
      <c r="D2" s="559"/>
      <c r="E2" s="727"/>
    </row>
    <row r="3" ht="18.95" customHeight="1" spans="1:5">
      <c r="A3" s="560"/>
      <c r="B3" s="735"/>
      <c r="C3" s="557"/>
      <c r="D3" s="561" t="s">
        <v>48</v>
      </c>
      <c r="E3" s="727"/>
    </row>
    <row r="4" s="728" customFormat="1" ht="45" customHeight="1" spans="1:5">
      <c r="A4" s="707" t="s">
        <v>49</v>
      </c>
      <c r="B4" s="564" t="s">
        <v>50</v>
      </c>
      <c r="C4" s="564" t="s">
        <v>51</v>
      </c>
      <c r="D4" s="707" t="s">
        <v>52</v>
      </c>
      <c r="E4" s="736"/>
    </row>
    <row r="5" ht="36" customHeight="1" spans="1:5">
      <c r="A5" s="708" t="s">
        <v>53</v>
      </c>
      <c r="B5" s="619">
        <f>SUM(B6:B20)</f>
        <v>352864</v>
      </c>
      <c r="C5" s="619">
        <f>SUM(C6:C20)</f>
        <v>375871.42</v>
      </c>
      <c r="D5" s="709">
        <f>(C5-B5)/B5</f>
        <v>0.0652019474925183</v>
      </c>
      <c r="E5" s="737"/>
    </row>
    <row r="6" ht="36" customHeight="1" spans="1:5">
      <c r="A6" s="580" t="s">
        <v>54</v>
      </c>
      <c r="B6" s="617">
        <v>103668</v>
      </c>
      <c r="C6" s="617">
        <v>95577</v>
      </c>
      <c r="D6" s="709">
        <f>(C6-B6)/B6</f>
        <v>-0.0780472276883899</v>
      </c>
      <c r="E6" s="737"/>
    </row>
    <row r="7" ht="36" customHeight="1" spans="1:5">
      <c r="A7" s="580" t="s">
        <v>55</v>
      </c>
      <c r="B7" s="617">
        <v>19068</v>
      </c>
      <c r="C7" s="617">
        <v>18000</v>
      </c>
      <c r="D7" s="709">
        <f>(C7-B7)/B7</f>
        <v>-0.0560100692259283</v>
      </c>
      <c r="E7" s="737"/>
    </row>
    <row r="8" ht="36" customHeight="1" spans="1:5">
      <c r="A8" s="580" t="s">
        <v>56</v>
      </c>
      <c r="B8" s="617">
        <v>8151</v>
      </c>
      <c r="C8" s="617">
        <v>7500</v>
      </c>
      <c r="D8" s="709">
        <f>(C8-B8)/B8</f>
        <v>-0.0798675009201325</v>
      </c>
      <c r="E8" s="737"/>
    </row>
    <row r="9" ht="36" customHeight="1" spans="1:5">
      <c r="A9" s="580" t="s">
        <v>57</v>
      </c>
      <c r="B9" s="617">
        <v>128</v>
      </c>
      <c r="C9" s="617">
        <v>100</v>
      </c>
      <c r="D9" s="709">
        <f t="shared" ref="D9:D17" si="0">(C9-B9)/B9</f>
        <v>-0.21875</v>
      </c>
      <c r="E9" s="737"/>
    </row>
    <row r="10" ht="36" customHeight="1" spans="1:5">
      <c r="A10" s="580" t="s">
        <v>58</v>
      </c>
      <c r="B10" s="617">
        <v>39699</v>
      </c>
      <c r="C10" s="617">
        <v>41000</v>
      </c>
      <c r="D10" s="709">
        <f t="shared" si="0"/>
        <v>0.0327716063376911</v>
      </c>
      <c r="E10" s="737"/>
    </row>
    <row r="11" ht="36" customHeight="1" spans="1:5">
      <c r="A11" s="580" t="s">
        <v>59</v>
      </c>
      <c r="B11" s="617">
        <v>18808</v>
      </c>
      <c r="C11" s="617">
        <v>22000</v>
      </c>
      <c r="D11" s="709">
        <f t="shared" si="0"/>
        <v>0.169715014887282</v>
      </c>
      <c r="E11" s="737"/>
    </row>
    <row r="12" ht="36" customHeight="1" spans="1:5">
      <c r="A12" s="580" t="s">
        <v>60</v>
      </c>
      <c r="B12" s="617">
        <v>16182</v>
      </c>
      <c r="C12" s="617">
        <v>18500</v>
      </c>
      <c r="D12" s="709">
        <f t="shared" si="0"/>
        <v>0.14324558151032</v>
      </c>
      <c r="E12" s="737"/>
    </row>
    <row r="13" ht="36" customHeight="1" spans="1:5">
      <c r="A13" s="580" t="s">
        <v>61</v>
      </c>
      <c r="B13" s="617">
        <v>8906</v>
      </c>
      <c r="C13" s="617">
        <v>10000</v>
      </c>
      <c r="D13" s="709">
        <f t="shared" si="0"/>
        <v>0.122838535818549</v>
      </c>
      <c r="E13" s="737"/>
    </row>
    <row r="14" ht="36" customHeight="1" spans="1:5">
      <c r="A14" s="580" t="s">
        <v>62</v>
      </c>
      <c r="B14" s="617">
        <v>73966</v>
      </c>
      <c r="C14" s="617">
        <v>92870</v>
      </c>
      <c r="D14" s="709">
        <f t="shared" si="0"/>
        <v>0.255576886677663</v>
      </c>
      <c r="E14" s="737"/>
    </row>
    <row r="15" ht="36" customHeight="1" spans="1:5">
      <c r="A15" s="580" t="s">
        <v>63</v>
      </c>
      <c r="B15" s="617">
        <v>4428</v>
      </c>
      <c r="C15" s="617">
        <v>5500</v>
      </c>
      <c r="D15" s="709">
        <f t="shared" si="0"/>
        <v>0.242095754290876</v>
      </c>
      <c r="E15" s="737"/>
    </row>
    <row r="16" ht="36" customHeight="1" spans="1:5">
      <c r="A16" s="580" t="s">
        <v>64</v>
      </c>
      <c r="B16" s="617">
        <v>53</v>
      </c>
      <c r="C16" s="617">
        <v>60</v>
      </c>
      <c r="D16" s="709">
        <f t="shared" si="0"/>
        <v>0.132075471698113</v>
      </c>
      <c r="E16" s="737"/>
    </row>
    <row r="17" ht="36" customHeight="1" spans="1:5">
      <c r="A17" s="580" t="s">
        <v>65</v>
      </c>
      <c r="B17" s="617">
        <v>57628</v>
      </c>
      <c r="C17" s="617">
        <v>62500</v>
      </c>
      <c r="D17" s="709">
        <f t="shared" si="0"/>
        <v>0.0845422364128549</v>
      </c>
      <c r="E17" s="737"/>
    </row>
    <row r="18" ht="36" customHeight="1" spans="1:5">
      <c r="A18" s="580" t="s">
        <v>66</v>
      </c>
      <c r="B18" s="617">
        <v>2011</v>
      </c>
      <c r="C18" s="617">
        <v>2100</v>
      </c>
      <c r="D18" s="709">
        <f t="shared" ref="D18:D22" si="1">(C18-B18)/B18</f>
        <v>0.04425658876181</v>
      </c>
      <c r="E18" s="737"/>
    </row>
    <row r="19" ht="36" customHeight="1" spans="1:7">
      <c r="A19" s="580" t="s">
        <v>67</v>
      </c>
      <c r="B19" s="617">
        <v>72</v>
      </c>
      <c r="C19" s="617">
        <v>74.42</v>
      </c>
      <c r="D19" s="709">
        <f t="shared" si="1"/>
        <v>0.0336111111111111</v>
      </c>
      <c r="E19" s="737"/>
      <c r="F19" s="727"/>
      <c r="G19" s="727"/>
    </row>
    <row r="20" ht="36" customHeight="1" spans="1:5">
      <c r="A20" s="580" t="s">
        <v>68</v>
      </c>
      <c r="B20" s="617">
        <v>96</v>
      </c>
      <c r="C20" s="617">
        <v>90</v>
      </c>
      <c r="D20" s="709">
        <f t="shared" si="1"/>
        <v>-0.0625</v>
      </c>
      <c r="E20" s="737"/>
    </row>
    <row r="21" ht="36" customHeight="1" spans="1:5">
      <c r="A21" s="708" t="s">
        <v>69</v>
      </c>
      <c r="B21" s="619">
        <f>SUM(B22:B29)</f>
        <v>96992</v>
      </c>
      <c r="C21" s="619">
        <f>SUM(C22:C29)</f>
        <v>89730</v>
      </c>
      <c r="D21" s="709">
        <f t="shared" si="1"/>
        <v>-0.074872154404487</v>
      </c>
      <c r="E21" s="737"/>
    </row>
    <row r="22" ht="36" customHeight="1" spans="1:5">
      <c r="A22" s="580" t="s">
        <v>70</v>
      </c>
      <c r="B22" s="617">
        <v>57961</v>
      </c>
      <c r="C22" s="617">
        <v>49990</v>
      </c>
      <c r="D22" s="709">
        <f t="shared" si="1"/>
        <v>-0.137523507185866</v>
      </c>
      <c r="E22" s="737"/>
    </row>
    <row r="23" ht="36" customHeight="1" spans="1:5">
      <c r="A23" s="710" t="s">
        <v>71</v>
      </c>
      <c r="B23" s="617">
        <v>1924</v>
      </c>
      <c r="C23" s="617">
        <v>2200</v>
      </c>
      <c r="D23" s="709">
        <f t="shared" ref="D23:D24" si="2">(C23-B23)/B23</f>
        <v>0.143451143451143</v>
      </c>
      <c r="E23" s="737"/>
    </row>
    <row r="24" ht="36" customHeight="1" spans="1:5">
      <c r="A24" s="580" t="s">
        <v>72</v>
      </c>
      <c r="B24" s="617">
        <v>20376</v>
      </c>
      <c r="C24" s="617">
        <v>20000</v>
      </c>
      <c r="D24" s="709">
        <f t="shared" si="2"/>
        <v>-0.0184530820573223</v>
      </c>
      <c r="E24" s="737"/>
    </row>
    <row r="25" ht="36" customHeight="1" spans="1:5">
      <c r="A25" s="580" t="s">
        <v>73</v>
      </c>
      <c r="B25" s="617"/>
      <c r="C25" s="617"/>
      <c r="D25" s="709"/>
      <c r="E25" s="737"/>
    </row>
    <row r="26" ht="36" customHeight="1" spans="1:5">
      <c r="A26" s="580" t="s">
        <v>74</v>
      </c>
      <c r="B26" s="617">
        <v>11783</v>
      </c>
      <c r="C26" s="617">
        <v>12500</v>
      </c>
      <c r="D26" s="709">
        <f>(C26-B26)/B26</f>
        <v>0.0608503776627344</v>
      </c>
      <c r="E26" s="737"/>
    </row>
    <row r="27" ht="36" customHeight="1" spans="1:5">
      <c r="A27" s="580" t="s">
        <v>75</v>
      </c>
      <c r="B27" s="617">
        <v>45</v>
      </c>
      <c r="C27" s="617">
        <v>40</v>
      </c>
      <c r="D27" s="709">
        <f t="shared" ref="D27:D31" si="3">(C27-B27)/B27</f>
        <v>-0.111111111111111</v>
      </c>
      <c r="E27" s="737"/>
    </row>
    <row r="28" ht="36" customHeight="1" spans="1:5">
      <c r="A28" s="580" t="s">
        <v>76</v>
      </c>
      <c r="B28" s="617">
        <v>4254</v>
      </c>
      <c r="C28" s="617">
        <v>4000</v>
      </c>
      <c r="D28" s="709">
        <f t="shared" si="3"/>
        <v>-0.0597085096379878</v>
      </c>
      <c r="E28" s="737"/>
    </row>
    <row r="29" ht="36" customHeight="1" spans="1:5">
      <c r="A29" s="580" t="s">
        <v>77</v>
      </c>
      <c r="B29" s="617">
        <v>649</v>
      </c>
      <c r="C29" s="617">
        <v>1000</v>
      </c>
      <c r="D29" s="709">
        <f t="shared" si="3"/>
        <v>0.540832049306626</v>
      </c>
      <c r="E29" s="737"/>
    </row>
    <row r="30" ht="36" customHeight="1" spans="1:5">
      <c r="A30" s="580"/>
      <c r="B30" s="617"/>
      <c r="C30" s="617"/>
      <c r="D30" s="709"/>
      <c r="E30" s="737"/>
    </row>
    <row r="31" s="729" customFormat="1" ht="36" customHeight="1" spans="1:5">
      <c r="A31" s="711" t="s">
        <v>78</v>
      </c>
      <c r="B31" s="619">
        <f>B5+B21</f>
        <v>449856</v>
      </c>
      <c r="C31" s="619">
        <f>C5+C21</f>
        <v>465601.42</v>
      </c>
      <c r="D31" s="709">
        <f t="shared" si="3"/>
        <v>0.035001022549438</v>
      </c>
      <c r="E31" s="737"/>
    </row>
    <row r="32" ht="36" customHeight="1" spans="1:5">
      <c r="A32" s="578" t="s">
        <v>79</v>
      </c>
      <c r="B32" s="619"/>
      <c r="C32" s="619"/>
      <c r="D32" s="709"/>
      <c r="E32" s="737"/>
    </row>
    <row r="33" ht="36" customHeight="1" spans="1:5">
      <c r="A33" s="708" t="s">
        <v>80</v>
      </c>
      <c r="B33" s="619">
        <f>SUM(B34:B35)</f>
        <v>192168</v>
      </c>
      <c r="C33" s="619">
        <f>SUM(C34:C35)</f>
        <v>132455</v>
      </c>
      <c r="D33" s="709"/>
      <c r="E33" s="737"/>
    </row>
    <row r="34" ht="36" customHeight="1" spans="1:5">
      <c r="A34" s="580" t="s">
        <v>81</v>
      </c>
      <c r="B34" s="617">
        <v>64208</v>
      </c>
      <c r="C34" s="617">
        <v>55035</v>
      </c>
      <c r="D34" s="709"/>
      <c r="E34" s="737"/>
    </row>
    <row r="35" ht="36" customHeight="1" spans="1:5">
      <c r="A35" s="580" t="s">
        <v>82</v>
      </c>
      <c r="B35" s="617">
        <v>127960</v>
      </c>
      <c r="C35" s="617">
        <v>77420</v>
      </c>
      <c r="D35" s="709"/>
      <c r="E35" s="737"/>
    </row>
    <row r="36" ht="36" customHeight="1" spans="1:5">
      <c r="A36" s="580" t="s">
        <v>83</v>
      </c>
      <c r="B36" s="617">
        <v>19835</v>
      </c>
      <c r="C36" s="617">
        <v>29120</v>
      </c>
      <c r="D36" s="709"/>
      <c r="E36" s="737"/>
    </row>
    <row r="37" ht="36" customHeight="1" spans="1:5">
      <c r="A37" s="580" t="s">
        <v>84</v>
      </c>
      <c r="B37" s="617">
        <v>679</v>
      </c>
      <c r="C37" s="617">
        <v>191</v>
      </c>
      <c r="D37" s="709"/>
      <c r="E37" s="737"/>
    </row>
    <row r="38" ht="36" customHeight="1" spans="1:5">
      <c r="A38" s="584" t="s">
        <v>85</v>
      </c>
      <c r="B38" s="617"/>
      <c r="C38" s="617"/>
      <c r="D38" s="709"/>
      <c r="E38" s="737"/>
    </row>
    <row r="39" s="730" customFormat="1" ht="36" customHeight="1" spans="1:5">
      <c r="A39" s="584" t="s">
        <v>86</v>
      </c>
      <c r="B39" s="617">
        <v>2015</v>
      </c>
      <c r="C39" s="617">
        <v>2500</v>
      </c>
      <c r="D39" s="709"/>
      <c r="E39" s="737"/>
    </row>
    <row r="40" ht="36" customHeight="1" spans="1:5">
      <c r="A40" s="712" t="s">
        <v>87</v>
      </c>
      <c r="B40" s="619">
        <f>B31+B33+B36+B37+B39</f>
        <v>664553</v>
      </c>
      <c r="C40" s="619">
        <f>C31+C33+C36+C37+C39</f>
        <v>629867.42</v>
      </c>
      <c r="D40" s="709"/>
      <c r="E40" s="737"/>
    </row>
  </sheetData>
  <autoFilter xmlns:etc="http://www.wps.cn/officeDocument/2017/etCustomData" ref="A4:E40" etc:filterBottomFollowUsedRange="0">
    <extLst/>
  </autoFilter>
  <mergeCells count="1">
    <mergeCell ref="A2:D2"/>
  </mergeCells>
  <conditionalFormatting sqref="D3:E3">
    <cfRule type="cellIs" dxfId="0" priority="38" stopIfTrue="1" operator="lessThanOrEqual">
      <formula>-1</formula>
    </cfRule>
  </conditionalFormatting>
  <conditionalFormatting sqref="E32">
    <cfRule type="cellIs" dxfId="1" priority="59" stopIfTrue="1" operator="lessThan">
      <formula>0</formula>
    </cfRule>
    <cfRule type="cellIs" dxfId="0" priority="60" stopIfTrue="1" operator="greaterThan">
      <formula>5</formula>
    </cfRule>
  </conditionalFormatting>
  <conditionalFormatting sqref="A38">
    <cfRule type="expression" dxfId="2" priority="1" stopIfTrue="1">
      <formula>"len($A:$A)=3"</formula>
    </cfRule>
    <cfRule type="expression" dxfId="2" priority="2" stopIfTrue="1">
      <formula>"len($A:$A)=3"</formula>
    </cfRule>
  </conditionalFormatting>
  <conditionalFormatting sqref="A5:A30">
    <cfRule type="expression" dxfId="2" priority="49" stopIfTrue="1">
      <formula>"len($A:$A)=3"</formula>
    </cfRule>
  </conditionalFormatting>
  <conditionalFormatting sqref="A8:A10">
    <cfRule type="expression" dxfId="2" priority="52" stopIfTrue="1">
      <formula>"len($A:$A)=3"</formula>
    </cfRule>
  </conditionalFormatting>
  <conditionalFormatting sqref="A33:A36">
    <cfRule type="expression" dxfId="2" priority="13" stopIfTrue="1">
      <formula>"len($A:$A)=3"</formula>
    </cfRule>
  </conditionalFormatting>
  <conditionalFormatting sqref="A34:A36">
    <cfRule type="expression" dxfId="2" priority="11" stopIfTrue="1">
      <formula>"len($A:$A)=3"</formula>
    </cfRule>
  </conditionalFormatting>
  <conditionalFormatting sqref="A36:A37">
    <cfRule type="expression" dxfId="2" priority="9" stopIfTrue="1">
      <formula>"len($A:$A)=3"</formula>
    </cfRule>
  </conditionalFormatting>
  <conditionalFormatting sqref="A39:A40">
    <cfRule type="expression" dxfId="2" priority="7" stopIfTrue="1">
      <formula>"len($A:$A)=3"</formula>
    </cfRule>
    <cfRule type="expression" dxfId="2" priority="8" stopIfTrue="1">
      <formula>"len($A:$A)=3"</formula>
    </cfRule>
  </conditionalFormatting>
  <conditionalFormatting sqref="E5:E40">
    <cfRule type="cellIs" dxfId="1" priority="36" stopIfTrue="1" operator="lessThan">
      <formula>0</formula>
    </cfRule>
    <cfRule type="cellIs" dxfId="1" priority="37" stopIfTrue="1" operator="lessThan">
      <formula>0</formula>
    </cfRule>
  </conditionalFormatting>
  <conditionalFormatting sqref="A5:A8 A32 A40">
    <cfRule type="expression" dxfId="2" priority="58" stopIfTrue="1">
      <formula>"len($A:$A)=3"</formula>
    </cfRule>
  </conditionalFormatting>
  <conditionalFormatting sqref="B5:E5 B6:C30 E6:E30">
    <cfRule type="expression" dxfId="2" priority="30" stopIfTrue="1">
      <formula>"len($A:$A)=3"</formula>
    </cfRule>
  </conditionalFormatting>
  <conditionalFormatting sqref="B5:E8">
    <cfRule type="expression" dxfId="2" priority="33" stopIfTrue="1">
      <formula>"len($A:$A)=3"</formula>
    </cfRule>
  </conditionalFormatting>
  <conditionalFormatting sqref="C5:E5 C6:C30 E6:E30">
    <cfRule type="expression" dxfId="2" priority="19" stopIfTrue="1">
      <formula>"len($A:$A)=3"</formula>
    </cfRule>
  </conditionalFormatting>
  <conditionalFormatting sqref="C5:E8">
    <cfRule type="expression" dxfId="2" priority="22" stopIfTrue="1">
      <formula>"len($A:$A)=3"</formula>
    </cfRule>
  </conditionalFormatting>
  <conditionalFormatting sqref="A32 D6:D38 B32:C36 E32:E36 B39:E40">
    <cfRule type="expression" dxfId="2" priority="44" stopIfTrue="1">
      <formula>"len($A:$A)=3"</formula>
    </cfRule>
  </conditionalFormatting>
  <conditionalFormatting sqref="B8:C10 E8:E10">
    <cfRule type="expression" dxfId="2" priority="31" stopIfTrue="1">
      <formula>"len($A:$A)=3"</formula>
    </cfRule>
  </conditionalFormatting>
  <conditionalFormatting sqref="C8:C10 E8:E10">
    <cfRule type="expression" dxfId="2" priority="20" stopIfTrue="1">
      <formula>"len($A:$A)=3"</formula>
    </cfRule>
  </conditionalFormatting>
  <conditionalFormatting sqref="B32:C32 E32">
    <cfRule type="expression" dxfId="2" priority="29" stopIfTrue="1">
      <formula>"len($A:$A)=3"</formula>
    </cfRule>
  </conditionalFormatting>
  <conditionalFormatting sqref="C32 E32">
    <cfRule type="expression" dxfId="2" priority="18" stopIfTrue="1">
      <formula>"len($A:$A)=3"</formula>
    </cfRule>
    <cfRule type="expression" dxfId="2" priority="23" stopIfTrue="1">
      <formula>"len($A:$A)=3"</formula>
    </cfRule>
  </conditionalFormatting>
  <conditionalFormatting sqref="A39:A40 A33:A36">
    <cfRule type="expression" dxfId="2" priority="12" stopIfTrue="1">
      <formula>"len($A:$A)=3"</formula>
    </cfRule>
  </conditionalFormatting>
  <conditionalFormatting sqref="A40 A36:C36 E36">
    <cfRule type="expression" dxfId="2" priority="56" stopIfTrue="1">
      <formula>"len($A:$A)=3"</formula>
    </cfRule>
  </conditionalFormatting>
  <conditionalFormatting sqref="B36:C38 E36:E38">
    <cfRule type="expression" dxfId="2" priority="25" stopIfTrue="1">
      <formula>"len($A:$A)=3"</formula>
    </cfRule>
  </conditionalFormatting>
  <conditionalFormatting sqref="C36:C38 E36:E38">
    <cfRule type="expression" dxfId="2" priority="14" stopIfTrue="1">
      <formula>"len($A:$A)=3"</formula>
    </cfRule>
  </conditionalFormatting>
  <conditionalFormatting sqref="E39:E40 B39:C40">
    <cfRule type="expression" dxfId="2" priority="32" stopIfTrue="1">
      <formula>"len($A:$A)=3"</formula>
    </cfRule>
  </conditionalFormatting>
  <conditionalFormatting sqref="C39:C40 E39:E40">
    <cfRule type="expression" dxfId="2" priority="21" stopIfTrue="1">
      <formula>"len($A:$A)=3"</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F37"/>
  <sheetViews>
    <sheetView showZeros="0" zoomScale="90" zoomScaleNormal="90" workbookViewId="0">
      <pane ySplit="3" topLeftCell="A37" activePane="bottomLeft" state="frozen"/>
      <selection/>
      <selection pane="bottomLeft" activeCell="A1" sqref="A1:D1"/>
    </sheetView>
  </sheetViews>
  <sheetFormatPr defaultColWidth="9" defaultRowHeight="15" outlineLevelCol="5"/>
  <cols>
    <col min="1" max="1" width="50.7545454545455" style="460" customWidth="1"/>
    <col min="2" max="3" width="21.6272727272727" style="460" customWidth="1"/>
    <col min="4" max="4" width="31.7545454545455" style="460" customWidth="1"/>
    <col min="5" max="5" width="9.75454545454545" style="460" customWidth="1"/>
    <col min="6" max="6" width="9.5" style="477" customWidth="1"/>
    <col min="7" max="16384" width="9" style="477"/>
  </cols>
  <sheetData>
    <row r="1" ht="45" customHeight="1" spans="1:4">
      <c r="A1" s="593" t="s">
        <v>88</v>
      </c>
      <c r="B1" s="593"/>
      <c r="C1" s="593"/>
      <c r="D1" s="593"/>
    </row>
    <row r="2" ht="18.95" customHeight="1" spans="1:4">
      <c r="A2" s="630"/>
      <c r="B2" s="631"/>
      <c r="D2" s="690" t="s">
        <v>48</v>
      </c>
    </row>
    <row r="3" s="705" customFormat="1" ht="45" customHeight="1" spans="1:5">
      <c r="A3" s="704" t="s">
        <v>49</v>
      </c>
      <c r="B3" s="546" t="s">
        <v>50</v>
      </c>
      <c r="C3" s="546" t="s">
        <v>51</v>
      </c>
      <c r="D3" s="704" t="s">
        <v>52</v>
      </c>
      <c r="E3" s="714"/>
    </row>
    <row r="4" ht="36" customHeight="1" spans="1:5">
      <c r="A4" s="715" t="s">
        <v>89</v>
      </c>
      <c r="B4" s="696">
        <v>79559</v>
      </c>
      <c r="C4" s="696">
        <v>76400</v>
      </c>
      <c r="D4" s="716">
        <f>(C4-B4)/B4</f>
        <v>-0.0397063814276198</v>
      </c>
      <c r="E4" s="717"/>
    </row>
    <row r="5" ht="36" customHeight="1" spans="1:5">
      <c r="A5" s="718" t="s">
        <v>90</v>
      </c>
      <c r="B5" s="696"/>
      <c r="C5" s="696"/>
      <c r="D5" s="716"/>
      <c r="E5" s="717"/>
    </row>
    <row r="6" ht="36" customHeight="1" spans="1:5">
      <c r="A6" s="718" t="s">
        <v>91</v>
      </c>
      <c r="B6" s="696">
        <v>447</v>
      </c>
      <c r="C6" s="696">
        <v>344</v>
      </c>
      <c r="D6" s="716">
        <f t="shared" ref="D6:D30" si="0">(C6-B6)/B6</f>
        <v>-0.230425055928412</v>
      </c>
      <c r="E6" s="717"/>
    </row>
    <row r="7" ht="36" customHeight="1" spans="1:5">
      <c r="A7" s="718" t="s">
        <v>92</v>
      </c>
      <c r="B7" s="696">
        <v>46514</v>
      </c>
      <c r="C7" s="696">
        <v>45259</v>
      </c>
      <c r="D7" s="716">
        <f t="shared" si="0"/>
        <v>-0.0269811239626779</v>
      </c>
      <c r="E7" s="717"/>
    </row>
    <row r="8" ht="36" customHeight="1" spans="1:5">
      <c r="A8" s="718" t="s">
        <v>93</v>
      </c>
      <c r="B8" s="696">
        <v>109233</v>
      </c>
      <c r="C8" s="696">
        <v>106661</v>
      </c>
      <c r="D8" s="716">
        <f t="shared" si="0"/>
        <v>-0.0235459980042661</v>
      </c>
      <c r="E8" s="717"/>
    </row>
    <row r="9" ht="36" customHeight="1" spans="1:5">
      <c r="A9" s="718" t="s">
        <v>94</v>
      </c>
      <c r="B9" s="696">
        <v>8817</v>
      </c>
      <c r="C9" s="696">
        <v>10089</v>
      </c>
      <c r="D9" s="716">
        <f t="shared" si="0"/>
        <v>0.144266757400476</v>
      </c>
      <c r="E9" s="717"/>
    </row>
    <row r="10" ht="36" customHeight="1" spans="1:5">
      <c r="A10" s="718" t="s">
        <v>95</v>
      </c>
      <c r="B10" s="696">
        <v>6808</v>
      </c>
      <c r="C10" s="696">
        <v>7997</v>
      </c>
      <c r="D10" s="716">
        <f t="shared" si="0"/>
        <v>0.174647473560517</v>
      </c>
      <c r="E10" s="717"/>
    </row>
    <row r="11" ht="36" customHeight="1" spans="1:5">
      <c r="A11" s="718" t="s">
        <v>96</v>
      </c>
      <c r="B11" s="696">
        <v>87786</v>
      </c>
      <c r="C11" s="696">
        <v>56991</v>
      </c>
      <c r="D11" s="716">
        <f t="shared" si="0"/>
        <v>-0.350796254528057</v>
      </c>
      <c r="E11" s="717"/>
    </row>
    <row r="12" ht="36" customHeight="1" spans="1:5">
      <c r="A12" s="718" t="s">
        <v>97</v>
      </c>
      <c r="B12" s="696">
        <v>43652</v>
      </c>
      <c r="C12" s="696">
        <v>43338</v>
      </c>
      <c r="D12" s="716">
        <f t="shared" si="0"/>
        <v>-0.00719325575002291</v>
      </c>
      <c r="E12" s="717"/>
    </row>
    <row r="13" ht="36" customHeight="1" spans="1:5">
      <c r="A13" s="718" t="s">
        <v>98</v>
      </c>
      <c r="B13" s="696">
        <v>4546</v>
      </c>
      <c r="C13" s="696">
        <v>5463</v>
      </c>
      <c r="D13" s="716">
        <f t="shared" si="0"/>
        <v>0.201715794104707</v>
      </c>
      <c r="E13" s="717"/>
    </row>
    <row r="14" ht="36" customHeight="1" spans="1:5">
      <c r="A14" s="718" t="s">
        <v>99</v>
      </c>
      <c r="B14" s="696">
        <v>81210</v>
      </c>
      <c r="C14" s="696">
        <v>44392</v>
      </c>
      <c r="D14" s="716">
        <f t="shared" si="0"/>
        <v>-0.453367811845832</v>
      </c>
      <c r="E14" s="717"/>
    </row>
    <row r="15" ht="36" customHeight="1" spans="1:5">
      <c r="A15" s="718" t="s">
        <v>100</v>
      </c>
      <c r="B15" s="696">
        <v>22688</v>
      </c>
      <c r="C15" s="696">
        <v>20468</v>
      </c>
      <c r="D15" s="716">
        <f t="shared" si="0"/>
        <v>-0.0978490832157969</v>
      </c>
      <c r="E15" s="717"/>
    </row>
    <row r="16" ht="36" customHeight="1" spans="1:5">
      <c r="A16" s="718" t="s">
        <v>101</v>
      </c>
      <c r="B16" s="696">
        <v>1219</v>
      </c>
      <c r="C16" s="696">
        <v>907</v>
      </c>
      <c r="D16" s="716">
        <f t="shared" si="0"/>
        <v>-0.255947497949139</v>
      </c>
      <c r="E16" s="717"/>
    </row>
    <row r="17" ht="36" customHeight="1" spans="1:5">
      <c r="A17" s="718" t="s">
        <v>102</v>
      </c>
      <c r="B17" s="696">
        <v>3274</v>
      </c>
      <c r="C17" s="696">
        <v>254</v>
      </c>
      <c r="D17" s="716">
        <f t="shared" si="0"/>
        <v>-0.922419059254734</v>
      </c>
      <c r="E17" s="717"/>
    </row>
    <row r="18" ht="36" customHeight="1" spans="1:5">
      <c r="A18" s="718" t="s">
        <v>103</v>
      </c>
      <c r="B18" s="696">
        <v>1772</v>
      </c>
      <c r="C18" s="696">
        <v>1411</v>
      </c>
      <c r="D18" s="716">
        <f t="shared" si="0"/>
        <v>-0.20372460496614</v>
      </c>
      <c r="E18" s="717"/>
    </row>
    <row r="19" ht="36" customHeight="1" spans="1:5">
      <c r="A19" s="718" t="s">
        <v>104</v>
      </c>
      <c r="B19" s="696"/>
      <c r="C19" s="696">
        <v>399</v>
      </c>
      <c r="D19" s="716"/>
      <c r="E19" s="717"/>
    </row>
    <row r="20" ht="36" customHeight="1" spans="1:5">
      <c r="A20" s="718" t="s">
        <v>105</v>
      </c>
      <c r="B20" s="696"/>
      <c r="C20" s="696"/>
      <c r="D20" s="716"/>
      <c r="E20" s="717"/>
    </row>
    <row r="21" ht="36" customHeight="1" spans="1:5">
      <c r="A21" s="718" t="s">
        <v>106</v>
      </c>
      <c r="B21" s="696">
        <v>2132</v>
      </c>
      <c r="C21" s="696">
        <v>1511</v>
      </c>
      <c r="D21" s="716">
        <f t="shared" si="0"/>
        <v>-0.291275797373358</v>
      </c>
      <c r="E21" s="717"/>
    </row>
    <row r="22" ht="36" customHeight="1" spans="1:5">
      <c r="A22" s="718" t="s">
        <v>107</v>
      </c>
      <c r="B22" s="696">
        <v>20244</v>
      </c>
      <c r="C22" s="696">
        <v>21994</v>
      </c>
      <c r="D22" s="716">
        <f t="shared" si="0"/>
        <v>0.0864453665283541</v>
      </c>
      <c r="E22" s="717"/>
    </row>
    <row r="23" ht="36" customHeight="1" spans="1:5">
      <c r="A23" s="718" t="s">
        <v>108</v>
      </c>
      <c r="B23" s="696">
        <v>2305</v>
      </c>
      <c r="C23" s="696">
        <v>1298</v>
      </c>
      <c r="D23" s="716">
        <f t="shared" si="0"/>
        <v>-0.436876355748373</v>
      </c>
      <c r="E23" s="717"/>
    </row>
    <row r="24" ht="36" customHeight="1" spans="1:5">
      <c r="A24" s="718" t="s">
        <v>109</v>
      </c>
      <c r="B24" s="696">
        <v>736</v>
      </c>
      <c r="C24" s="696">
        <v>3253</v>
      </c>
      <c r="D24" s="716">
        <f t="shared" si="0"/>
        <v>3.41983695652174</v>
      </c>
      <c r="E24" s="717"/>
    </row>
    <row r="25" ht="36" customHeight="1" spans="1:5">
      <c r="A25" s="718" t="s">
        <v>110</v>
      </c>
      <c r="B25" s="696"/>
      <c r="C25" s="696">
        <v>12930</v>
      </c>
      <c r="D25" s="716"/>
      <c r="E25" s="717"/>
    </row>
    <row r="26" ht="36" customHeight="1" spans="1:5">
      <c r="A26" s="718" t="s">
        <v>111</v>
      </c>
      <c r="B26" s="696">
        <v>468</v>
      </c>
      <c r="C26" s="696">
        <v>500</v>
      </c>
      <c r="D26" s="716">
        <f t="shared" si="0"/>
        <v>0.0683760683760684</v>
      </c>
      <c r="E26" s="717"/>
    </row>
    <row r="27" ht="36" customHeight="1" spans="1:5">
      <c r="A27" s="718" t="s">
        <v>112</v>
      </c>
      <c r="B27" s="696"/>
      <c r="C27" s="696"/>
      <c r="D27" s="716"/>
      <c r="E27" s="717"/>
    </row>
    <row r="28" ht="36" customHeight="1" spans="1:5">
      <c r="A28" s="718" t="s">
        <v>113</v>
      </c>
      <c r="B28" s="696">
        <v>335</v>
      </c>
      <c r="C28" s="696">
        <v>65386</v>
      </c>
      <c r="D28" s="716">
        <f t="shared" si="0"/>
        <v>194.182089552239</v>
      </c>
      <c r="E28" s="717"/>
    </row>
    <row r="29" ht="36" customHeight="1" spans="1:5">
      <c r="A29" s="718"/>
      <c r="B29" s="696"/>
      <c r="C29" s="696"/>
      <c r="D29" s="716"/>
      <c r="E29" s="717"/>
    </row>
    <row r="30" s="630" customFormat="1" ht="36" customHeight="1" spans="1:5">
      <c r="A30" s="711" t="s">
        <v>114</v>
      </c>
      <c r="B30" s="698">
        <f>SUBTOTAL(9,B4:B28)</f>
        <v>523745</v>
      </c>
      <c r="C30" s="698">
        <f>SUBTOTAL(9,C4:C28)</f>
        <v>527245</v>
      </c>
      <c r="D30" s="716">
        <f t="shared" si="0"/>
        <v>0.00668264136173138</v>
      </c>
      <c r="E30" s="717"/>
    </row>
    <row r="31" ht="36" customHeight="1" spans="1:5">
      <c r="A31" s="719" t="s">
        <v>115</v>
      </c>
      <c r="B31" s="698">
        <f>B32</f>
        <v>96900</v>
      </c>
      <c r="C31" s="698">
        <f>C32</f>
        <v>102622</v>
      </c>
      <c r="D31" s="716"/>
      <c r="E31" s="717"/>
    </row>
    <row r="32" ht="36" customHeight="1" spans="1:5">
      <c r="A32" s="720" t="s">
        <v>116</v>
      </c>
      <c r="B32" s="696">
        <v>96900</v>
      </c>
      <c r="C32" s="696">
        <v>102622</v>
      </c>
      <c r="D32" s="716"/>
      <c r="E32" s="717"/>
    </row>
    <row r="33" ht="36" customHeight="1" spans="1:6">
      <c r="A33" s="721" t="s">
        <v>117</v>
      </c>
      <c r="B33" s="696">
        <v>14008</v>
      </c>
      <c r="C33" s="696"/>
      <c r="D33" s="716"/>
      <c r="E33" s="717"/>
      <c r="F33" s="722"/>
    </row>
    <row r="34" s="713" customFormat="1" ht="36" customHeight="1" spans="1:5">
      <c r="A34" s="721" t="s">
        <v>118</v>
      </c>
      <c r="B34" s="696"/>
      <c r="C34" s="696"/>
      <c r="D34" s="723" t="str">
        <f t="shared" ref="D34" si="1">IF(B34&lt;&gt;0,IF((C34/B34-1)&lt;-30%,"",IF((C34/B34-1)&gt;150%,"",C34/B34-1)),"")</f>
        <v/>
      </c>
      <c r="E34" s="717"/>
    </row>
    <row r="35" s="713" customFormat="1" ht="36" customHeight="1" spans="1:5">
      <c r="A35" s="490" t="s">
        <v>119</v>
      </c>
      <c r="B35" s="698">
        <v>780</v>
      </c>
      <c r="C35" s="698"/>
      <c r="D35" s="716"/>
      <c r="E35" s="717"/>
    </row>
    <row r="36" s="713" customFormat="1" ht="36" customHeight="1" spans="1:5">
      <c r="A36" s="724" t="s">
        <v>120</v>
      </c>
      <c r="B36" s="698">
        <v>29120</v>
      </c>
      <c r="C36" s="698"/>
      <c r="D36" s="716"/>
      <c r="E36" s="717"/>
    </row>
    <row r="37" ht="36" customHeight="1" spans="1:6">
      <c r="A37" s="725" t="s">
        <v>121</v>
      </c>
      <c r="B37" s="698">
        <f>B30+B31+B33+B35+B36</f>
        <v>664553</v>
      </c>
      <c r="C37" s="698">
        <f>C30+C31+C33+C35+C36</f>
        <v>629867</v>
      </c>
      <c r="D37" s="716"/>
      <c r="E37" s="717"/>
      <c r="F37" s="726"/>
    </row>
  </sheetData>
  <autoFilter xmlns:etc="http://www.wps.cn/officeDocument/2017/etCustomData" ref="A3:F37" etc:filterBottomFollowUsedRange="0">
    <extLst/>
  </autoFilter>
  <mergeCells count="1">
    <mergeCell ref="A1:D1"/>
  </mergeCells>
  <conditionalFormatting sqref="A33:A34">
    <cfRule type="expression" dxfId="2" priority="9" stopIfTrue="1">
      <formula>"len($A:$A)=3"</formula>
    </cfRule>
  </conditionalFormatting>
  <conditionalFormatting sqref="D2:G2 C38:D43 E37:G43 E31:G32 C32">
    <cfRule type="cellIs" dxfId="0" priority="27" stopIfTrue="1" operator="lessThanOrEqual">
      <formula>-1</formula>
    </cfRule>
  </conditionalFormatting>
  <conditionalFormatting sqref="E4:G38">
    <cfRule type="cellIs" dxfId="1" priority="11" stopIfTrue="1" operator="lessThan">
      <formula>0</formula>
    </cfRule>
  </conditionalFormatting>
  <conditionalFormatting sqref="E30:G31">
    <cfRule type="cellIs" dxfId="1" priority="21" stopIfTrue="1" operator="lessThan">
      <formula>0</formula>
    </cfRule>
    <cfRule type="cellIs" dxfId="1" priority="22" stopIfTrue="1" operator="lessThan">
      <formula>0</formula>
    </cfRule>
  </conditionalFormatting>
  <conditionalFormatting sqref="B34:G34 B33:C33 E33:G33">
    <cfRule type="expression" dxfId="2" priority="14" stopIfTrue="1">
      <formula>"len($A:$A)=3"</formula>
    </cfRule>
  </conditionalFormatting>
  <conditionalFormatting sqref="C34:G34 C33 E33:G33">
    <cfRule type="cellIs" dxfId="1" priority="29" stopIfTrue="1" operator="lessThan">
      <formula>0</formula>
    </cfRule>
    <cfRule type="cellIs" dxfId="0" priority="30" stopIfTrue="1" operator="greaterThan">
      <formula>5</formula>
    </cfRule>
  </conditionalFormatting>
  <conditionalFormatting sqref="C36 E36:G36">
    <cfRule type="cellIs" dxfId="1" priority="1" stopIfTrue="1" operator="lessThan">
      <formula>0</formula>
    </cfRule>
    <cfRule type="cellIs" dxfId="0" priority="2" stopIfTrue="1" operator="greaterThan">
      <formula>5</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D39"/>
  <sheetViews>
    <sheetView topLeftCell="A34" workbookViewId="0">
      <selection activeCell="A3" sqref="A3"/>
    </sheetView>
  </sheetViews>
  <sheetFormatPr defaultColWidth="9" defaultRowHeight="15" outlineLevelCol="3"/>
  <cols>
    <col min="1" max="1" width="42.5" style="460" customWidth="1"/>
    <col min="2" max="3" width="21.6272727272727" style="460" customWidth="1"/>
    <col min="4" max="4" width="26.1272727272727" style="460" customWidth="1"/>
    <col min="5" max="16384" width="9" style="477"/>
  </cols>
  <sheetData>
    <row r="1" ht="45" customHeight="1" spans="1:4">
      <c r="A1" s="593" t="s">
        <v>122</v>
      </c>
      <c r="B1" s="593"/>
      <c r="C1" s="593"/>
      <c r="D1" s="593"/>
    </row>
    <row r="2" ht="18.95" customHeight="1" spans="1:4">
      <c r="A2" s="630"/>
      <c r="B2" s="631"/>
      <c r="C2" s="631"/>
      <c r="D2" s="706" t="s">
        <v>48</v>
      </c>
    </row>
    <row r="3" s="705" customFormat="1" ht="45" customHeight="1" spans="1:4">
      <c r="A3" s="707" t="s">
        <v>49</v>
      </c>
      <c r="B3" s="564" t="s">
        <v>123</v>
      </c>
      <c r="C3" s="564" t="s">
        <v>51</v>
      </c>
      <c r="D3" s="707" t="s">
        <v>124</v>
      </c>
    </row>
    <row r="4" ht="36" customHeight="1" spans="1:4">
      <c r="A4" s="708" t="s">
        <v>53</v>
      </c>
      <c r="B4" s="619">
        <f>SUM(B5:B19)</f>
        <v>342411</v>
      </c>
      <c r="C4" s="619">
        <f>SUM(C5:C19)</f>
        <v>375871</v>
      </c>
      <c r="D4" s="709">
        <f>(C4-B4)/B4</f>
        <v>0.0977188232854669</v>
      </c>
    </row>
    <row r="5" ht="36" customHeight="1" spans="1:4">
      <c r="A5" s="580" t="s">
        <v>54</v>
      </c>
      <c r="B5" s="617">
        <v>104963</v>
      </c>
      <c r="C5" s="617">
        <v>95577</v>
      </c>
      <c r="D5" s="709">
        <f t="shared" ref="D5:D23" si="0">(C5-B5)/B5</f>
        <v>-0.0894219867953469</v>
      </c>
    </row>
    <row r="6" ht="36" customHeight="1" spans="1:4">
      <c r="A6" s="580" t="s">
        <v>55</v>
      </c>
      <c r="B6" s="617">
        <v>19313</v>
      </c>
      <c r="C6" s="617">
        <v>18000</v>
      </c>
      <c r="D6" s="709">
        <f t="shared" si="0"/>
        <v>-0.067985294879097</v>
      </c>
    </row>
    <row r="7" ht="36" customHeight="1" spans="1:4">
      <c r="A7" s="580" t="s">
        <v>56</v>
      </c>
      <c r="B7" s="617">
        <v>7921</v>
      </c>
      <c r="C7" s="617">
        <v>7500</v>
      </c>
      <c r="D7" s="709">
        <f t="shared" si="0"/>
        <v>-0.0531498548163111</v>
      </c>
    </row>
    <row r="8" ht="36" customHeight="1" spans="1:4">
      <c r="A8" s="580" t="s">
        <v>57</v>
      </c>
      <c r="B8" s="617">
        <v>128</v>
      </c>
      <c r="C8" s="617">
        <v>100</v>
      </c>
      <c r="D8" s="709">
        <f t="shared" si="0"/>
        <v>-0.21875</v>
      </c>
    </row>
    <row r="9" ht="36" customHeight="1" spans="1:4">
      <c r="A9" s="580" t="s">
        <v>58</v>
      </c>
      <c r="B9" s="617">
        <v>38175</v>
      </c>
      <c r="C9" s="617">
        <v>41000</v>
      </c>
      <c r="D9" s="709">
        <f t="shared" si="0"/>
        <v>0.0740013097576948</v>
      </c>
    </row>
    <row r="10" ht="36" customHeight="1" spans="1:4">
      <c r="A10" s="580" t="s">
        <v>59</v>
      </c>
      <c r="B10" s="617">
        <v>17251</v>
      </c>
      <c r="C10" s="617">
        <v>22000</v>
      </c>
      <c r="D10" s="709">
        <f t="shared" si="0"/>
        <v>0.275288389078894</v>
      </c>
    </row>
    <row r="11" ht="36" customHeight="1" spans="1:4">
      <c r="A11" s="580" t="s">
        <v>60</v>
      </c>
      <c r="B11" s="617">
        <v>15467</v>
      </c>
      <c r="C11" s="617">
        <v>18500</v>
      </c>
      <c r="D11" s="709">
        <f t="shared" si="0"/>
        <v>0.196094911747592</v>
      </c>
    </row>
    <row r="12" ht="36" customHeight="1" spans="1:4">
      <c r="A12" s="580" t="s">
        <v>61</v>
      </c>
      <c r="B12" s="617">
        <v>7435</v>
      </c>
      <c r="C12" s="617">
        <v>10000</v>
      </c>
      <c r="D12" s="709">
        <f t="shared" si="0"/>
        <v>0.344989912575656</v>
      </c>
    </row>
    <row r="13" ht="36" customHeight="1" spans="1:4">
      <c r="A13" s="580" t="s">
        <v>62</v>
      </c>
      <c r="B13" s="617">
        <v>71196</v>
      </c>
      <c r="C13" s="617">
        <v>92870</v>
      </c>
      <c r="D13" s="709">
        <f t="shared" si="0"/>
        <v>0.304427215012079</v>
      </c>
    </row>
    <row r="14" ht="36" customHeight="1" spans="1:4">
      <c r="A14" s="580" t="s">
        <v>63</v>
      </c>
      <c r="B14" s="617">
        <v>4305</v>
      </c>
      <c r="C14" s="617">
        <v>5500</v>
      </c>
      <c r="D14" s="709">
        <f t="shared" si="0"/>
        <v>0.277584204413473</v>
      </c>
    </row>
    <row r="15" ht="36" customHeight="1" spans="1:4">
      <c r="A15" s="580" t="s">
        <v>64</v>
      </c>
      <c r="B15" s="617">
        <v>53</v>
      </c>
      <c r="C15" s="617">
        <v>60</v>
      </c>
      <c r="D15" s="709">
        <f t="shared" si="0"/>
        <v>0.132075471698113</v>
      </c>
    </row>
    <row r="16" ht="36" customHeight="1" spans="1:4">
      <c r="A16" s="580" t="s">
        <v>65</v>
      </c>
      <c r="B16" s="617">
        <v>54118</v>
      </c>
      <c r="C16" s="617">
        <v>62500</v>
      </c>
      <c r="D16" s="709">
        <f t="shared" si="0"/>
        <v>0.154883772497136</v>
      </c>
    </row>
    <row r="17" ht="36" customHeight="1" spans="1:4">
      <c r="A17" s="580" t="s">
        <v>66</v>
      </c>
      <c r="B17" s="617">
        <v>2011</v>
      </c>
      <c r="C17" s="617">
        <v>2100</v>
      </c>
      <c r="D17" s="709">
        <f t="shared" si="0"/>
        <v>0.04425658876181</v>
      </c>
    </row>
    <row r="18" ht="36" customHeight="1" spans="1:4">
      <c r="A18" s="580" t="s">
        <v>67</v>
      </c>
      <c r="B18" s="617">
        <v>72</v>
      </c>
      <c r="C18" s="617">
        <v>74</v>
      </c>
      <c r="D18" s="709">
        <f t="shared" si="0"/>
        <v>0.0277777777777778</v>
      </c>
    </row>
    <row r="19" s="630" customFormat="1" ht="36" customHeight="1" spans="1:4">
      <c r="A19" s="580" t="s">
        <v>68</v>
      </c>
      <c r="B19" s="617">
        <v>3</v>
      </c>
      <c r="C19" s="617">
        <v>90</v>
      </c>
      <c r="D19" s="709">
        <f t="shared" si="0"/>
        <v>29</v>
      </c>
    </row>
    <row r="20" ht="36" customHeight="1" spans="1:4">
      <c r="A20" s="708" t="s">
        <v>69</v>
      </c>
      <c r="B20" s="619">
        <f>SUM(B21:B28)</f>
        <v>106708</v>
      </c>
      <c r="C20" s="619">
        <f>SUM(C21:C28)</f>
        <v>89730</v>
      </c>
      <c r="D20" s="709">
        <f t="shared" si="0"/>
        <v>-0.1591070960003</v>
      </c>
    </row>
    <row r="21" ht="36" customHeight="1" spans="1:4">
      <c r="A21" s="580" t="s">
        <v>70</v>
      </c>
      <c r="B21" s="617">
        <v>63744</v>
      </c>
      <c r="C21" s="617">
        <v>49990</v>
      </c>
      <c r="D21" s="709">
        <f t="shared" si="0"/>
        <v>-0.215769327309237</v>
      </c>
    </row>
    <row r="22" ht="36" customHeight="1" spans="1:4">
      <c r="A22" s="710" t="s">
        <v>71</v>
      </c>
      <c r="B22" s="617">
        <v>1924</v>
      </c>
      <c r="C22" s="617">
        <v>2200</v>
      </c>
      <c r="D22" s="709">
        <f t="shared" si="0"/>
        <v>0.143451143451143</v>
      </c>
    </row>
    <row r="23" ht="36" customHeight="1" spans="1:4">
      <c r="A23" s="580" t="s">
        <v>72</v>
      </c>
      <c r="B23" s="617">
        <v>24610</v>
      </c>
      <c r="C23" s="617">
        <v>20000</v>
      </c>
      <c r="D23" s="709">
        <f t="shared" si="0"/>
        <v>-0.187322226737099</v>
      </c>
    </row>
    <row r="24" ht="36" customHeight="1" spans="1:4">
      <c r="A24" s="580" t="s">
        <v>73</v>
      </c>
      <c r="B24" s="617"/>
      <c r="C24" s="617"/>
      <c r="D24" s="709"/>
    </row>
    <row r="25" ht="36" customHeight="1" spans="1:4">
      <c r="A25" s="580" t="s">
        <v>74</v>
      </c>
      <c r="B25" s="617">
        <v>11479</v>
      </c>
      <c r="C25" s="617">
        <v>12500</v>
      </c>
      <c r="D25" s="709">
        <f t="shared" ref="D25:D28" si="1">(C25-B25)/B25</f>
        <v>0.0889450300548828</v>
      </c>
    </row>
    <row r="26" ht="36" customHeight="1" spans="1:4">
      <c r="A26" s="580" t="s">
        <v>75</v>
      </c>
      <c r="B26" s="617">
        <v>46</v>
      </c>
      <c r="C26" s="617">
        <v>40</v>
      </c>
      <c r="D26" s="709">
        <f t="shared" si="1"/>
        <v>-0.130434782608696</v>
      </c>
    </row>
    <row r="27" ht="36" customHeight="1" spans="1:4">
      <c r="A27" s="580" t="s">
        <v>76</v>
      </c>
      <c r="B27" s="617">
        <v>4254</v>
      </c>
      <c r="C27" s="617">
        <v>4000</v>
      </c>
      <c r="D27" s="709">
        <f t="shared" si="1"/>
        <v>-0.0597085096379878</v>
      </c>
    </row>
    <row r="28" ht="36" customHeight="1" spans="1:4">
      <c r="A28" s="580" t="s">
        <v>77</v>
      </c>
      <c r="B28" s="617">
        <v>651</v>
      </c>
      <c r="C28" s="617">
        <v>1000</v>
      </c>
      <c r="D28" s="709">
        <f t="shared" si="1"/>
        <v>0.536098310291859</v>
      </c>
    </row>
    <row r="29" ht="36" customHeight="1" spans="1:4">
      <c r="A29" s="580"/>
      <c r="B29" s="617"/>
      <c r="C29" s="617"/>
      <c r="D29" s="709"/>
    </row>
    <row r="30" ht="36" customHeight="1" spans="1:4">
      <c r="A30" s="711" t="s">
        <v>78</v>
      </c>
      <c r="B30" s="619">
        <f>B4+B20</f>
        <v>449119</v>
      </c>
      <c r="C30" s="619">
        <f>C4+C20</f>
        <v>465601</v>
      </c>
      <c r="D30" s="709">
        <f>(C30-B30)/B30</f>
        <v>0.0366985142022493</v>
      </c>
    </row>
    <row r="31" ht="36" customHeight="1" spans="1:4">
      <c r="A31" s="578" t="s">
        <v>79</v>
      </c>
      <c r="B31" s="619"/>
      <c r="C31" s="619"/>
      <c r="D31" s="709"/>
    </row>
    <row r="32" ht="40.5" customHeight="1" spans="1:4">
      <c r="A32" s="708" t="s">
        <v>80</v>
      </c>
      <c r="B32" s="619">
        <f>SUM(B33:B34)</f>
        <v>0</v>
      </c>
      <c r="C32" s="619">
        <f>SUM(C33:C34)</f>
        <v>0</v>
      </c>
      <c r="D32" s="709"/>
    </row>
    <row r="33" ht="36" customHeight="1" spans="1:4">
      <c r="A33" s="580" t="s">
        <v>81</v>
      </c>
      <c r="B33" s="617"/>
      <c r="C33" s="617"/>
      <c r="D33" s="709"/>
    </row>
    <row r="34" ht="36" customHeight="1" spans="1:4">
      <c r="A34" s="580" t="s">
        <v>82</v>
      </c>
      <c r="B34" s="617"/>
      <c r="C34" s="617"/>
      <c r="D34" s="709"/>
    </row>
    <row r="35" ht="36" customHeight="1" spans="1:4">
      <c r="A35" s="580" t="s">
        <v>125</v>
      </c>
      <c r="B35" s="617"/>
      <c r="C35" s="617"/>
      <c r="D35" s="709"/>
    </row>
    <row r="36" ht="36" customHeight="1" spans="1:4">
      <c r="A36" s="580" t="s">
        <v>83</v>
      </c>
      <c r="B36" s="617"/>
      <c r="C36" s="617"/>
      <c r="D36" s="709"/>
    </row>
    <row r="37" ht="36" customHeight="1" spans="1:4">
      <c r="A37" s="580" t="s">
        <v>84</v>
      </c>
      <c r="B37" s="617"/>
      <c r="C37" s="617"/>
      <c r="D37" s="709"/>
    </row>
    <row r="38" ht="36" customHeight="1" spans="1:4">
      <c r="A38" s="584" t="s">
        <v>86</v>
      </c>
      <c r="B38" s="617"/>
      <c r="C38" s="617"/>
      <c r="D38" s="709"/>
    </row>
    <row r="39" ht="36" customHeight="1" spans="1:4">
      <c r="A39" s="712" t="s">
        <v>87</v>
      </c>
      <c r="B39" s="619">
        <f>B30+B32+B35+B36+B37+B38</f>
        <v>449119</v>
      </c>
      <c r="C39" s="619">
        <f>C30+C32+C35+C36+C37+C38</f>
        <v>465601</v>
      </c>
      <c r="D39" s="709"/>
    </row>
  </sheetData>
  <mergeCells count="1">
    <mergeCell ref="A1:D1"/>
  </mergeCells>
  <conditionalFormatting sqref="D2:G2">
    <cfRule type="cellIs" dxfId="0" priority="48" stopIfTrue="1" operator="lessThanOrEqual">
      <formula>-1</formula>
    </cfRule>
  </conditionalFormatting>
  <conditionalFormatting sqref="E24:G24">
    <cfRule type="expression" dxfId="2" priority="43" stopIfTrue="1">
      <formula>"len($A:$A)=3"</formula>
    </cfRule>
  </conditionalFormatting>
  <conditionalFormatting sqref="A31">
    <cfRule type="expression" dxfId="2" priority="33" stopIfTrue="1">
      <formula>"len($A:$A)=3"</formula>
    </cfRule>
  </conditionalFormatting>
  <conditionalFormatting sqref="B31:C31">
    <cfRule type="expression" dxfId="2" priority="26" stopIfTrue="1">
      <formula>"len($A:$A)=3"</formula>
    </cfRule>
  </conditionalFormatting>
  <conditionalFormatting sqref="C31">
    <cfRule type="expression" dxfId="2" priority="16" stopIfTrue="1">
      <formula>"len($A:$A)=3"</formula>
    </cfRule>
  </conditionalFormatting>
  <conditionalFormatting sqref="A32">
    <cfRule type="expression" dxfId="2" priority="13" stopIfTrue="1">
      <formula>"len($A:$A)=3"</formula>
    </cfRule>
    <cfRule type="expression" dxfId="2" priority="12" stopIfTrue="1">
      <formula>"len($A:$A)=3"</formula>
    </cfRule>
  </conditionalFormatting>
  <conditionalFormatting sqref="A35">
    <cfRule type="expression" dxfId="2" priority="6" stopIfTrue="1">
      <formula>"len($A:$A)=3"</formula>
    </cfRule>
  </conditionalFormatting>
  <conditionalFormatting sqref="A38">
    <cfRule type="expression" dxfId="2" priority="2" stopIfTrue="1">
      <formula>"len($A:$A)=3"</formula>
    </cfRule>
    <cfRule type="expression" dxfId="2" priority="3" stopIfTrue="1">
      <formula>"len($A:$A)=3"</formula>
    </cfRule>
    <cfRule type="expression" dxfId="2" priority="1" stopIfTrue="1">
      <formula>"len($A:$A)=3"</formula>
    </cfRule>
  </conditionalFormatting>
  <conditionalFormatting sqref="A39">
    <cfRule type="expression" dxfId="2" priority="8" stopIfTrue="1">
      <formula>"len($A:$A)=3"</formula>
    </cfRule>
    <cfRule type="expression" dxfId="2" priority="9" stopIfTrue="1">
      <formula>"len($A:$A)=3"</formula>
    </cfRule>
  </conditionalFormatting>
  <conditionalFormatting sqref="A4:A29">
    <cfRule type="expression" dxfId="2" priority="34" stopIfTrue="1">
      <formula>"len($A:$A)=3"</formula>
    </cfRule>
  </conditionalFormatting>
  <conditionalFormatting sqref="A7:A9">
    <cfRule type="expression" dxfId="2" priority="35" stopIfTrue="1">
      <formula>"len($A:$A)=3"</formula>
    </cfRule>
  </conditionalFormatting>
  <conditionalFormatting sqref="A33:A34">
    <cfRule type="expression" dxfId="2" priority="5" stopIfTrue="1">
      <formula>"len($A:$A)=3"</formula>
    </cfRule>
  </conditionalFormatting>
  <conditionalFormatting sqref="A36:A38">
    <cfRule type="expression" dxfId="2" priority="4" stopIfTrue="1">
      <formula>"len($A:$A)=3"</formula>
    </cfRule>
  </conditionalFormatting>
  <conditionalFormatting sqref="C7:C9">
    <cfRule type="expression" dxfId="2" priority="18" stopIfTrue="1">
      <formula>"len($A:$A)=3"</formula>
    </cfRule>
  </conditionalFormatting>
  <conditionalFormatting sqref="C33:C36">
    <cfRule type="expression" dxfId="2" priority="15" stopIfTrue="1">
      <formula>"len($A:$A)=3"</formula>
    </cfRule>
  </conditionalFormatting>
  <conditionalFormatting sqref="C36:C38">
    <cfRule type="expression" dxfId="2" priority="14" stopIfTrue="1">
      <formula>"len($A:$A)=3"</formula>
    </cfRule>
  </conditionalFormatting>
  <conditionalFormatting sqref="A4:A7 A31 A39">
    <cfRule type="expression" dxfId="2" priority="37" stopIfTrue="1">
      <formula>"len($A:$A)=3"</formula>
    </cfRule>
  </conditionalFormatting>
  <conditionalFormatting sqref="B4:D4 B5:C7">
    <cfRule type="expression" dxfId="2" priority="30" stopIfTrue="1">
      <formula>"len($A:$A)=3"</formula>
    </cfRule>
  </conditionalFormatting>
  <conditionalFormatting sqref="B4:D4 B5:C29">
    <cfRule type="expression" dxfId="2" priority="27" stopIfTrue="1">
      <formula>"len($A:$A)=3"</formula>
    </cfRule>
  </conditionalFormatting>
  <conditionalFormatting sqref="C4:D4 C5:C7">
    <cfRule type="expression" dxfId="2" priority="20" stopIfTrue="1">
      <formula>"len($A:$A)=3"</formula>
    </cfRule>
  </conditionalFormatting>
  <conditionalFormatting sqref="C4:D4 C5:C29">
    <cfRule type="expression" dxfId="2" priority="17" stopIfTrue="1">
      <formula>"len($A:$A)=3"</formula>
    </cfRule>
  </conditionalFormatting>
  <conditionalFormatting sqref="E4:G7">
    <cfRule type="expression" dxfId="2" priority="47" stopIfTrue="1">
      <formula>"len($A:$A)=3"</formula>
    </cfRule>
  </conditionalFormatting>
  <conditionalFormatting sqref="E4:G18">
    <cfRule type="expression" dxfId="2" priority="45" stopIfTrue="1">
      <formula>"len($A:$A)=3"</formula>
    </cfRule>
  </conditionalFormatting>
  <conditionalFormatting sqref="E20:G20 D5:D39 E27:G39 A39 B38:C39">
    <cfRule type="expression" dxfId="2" priority="52" stopIfTrue="1">
      <formula>"len($A:$A)=3"</formula>
    </cfRule>
  </conditionalFormatting>
  <conditionalFormatting sqref="B7:C9">
    <cfRule type="expression" dxfId="2" priority="28" stopIfTrue="1">
      <formula>"len($A:$A)=3"</formula>
    </cfRule>
  </conditionalFormatting>
  <conditionalFormatting sqref="E7:G8">
    <cfRule type="expression" dxfId="2" priority="46" stopIfTrue="1">
      <formula>"len($A:$A)=3"</formula>
    </cfRule>
  </conditionalFormatting>
  <conditionalFormatting sqref="E18:G18 A40:G46">
    <cfRule type="expression" dxfId="2" priority="53" stopIfTrue="1">
      <formula>"len($A:$A)=3"</formula>
    </cfRule>
  </conditionalFormatting>
  <conditionalFormatting sqref="E18:G18 E27:G27 E20:G24">
    <cfRule type="expression" dxfId="2" priority="54" stopIfTrue="1">
      <formula>"len($A:$A)=3"</formula>
    </cfRule>
  </conditionalFormatting>
  <conditionalFormatting sqref="E21:G24">
    <cfRule type="expression" dxfId="2" priority="51" stopIfTrue="1">
      <formula>"len($A:$A)=3"</formula>
    </cfRule>
  </conditionalFormatting>
  <conditionalFormatting sqref="E22:G24">
    <cfRule type="expression" dxfId="2" priority="50" stopIfTrue="1">
      <formula>"len($A:$A)=3"</formula>
    </cfRule>
  </conditionalFormatting>
  <conditionalFormatting sqref="E25:G27">
    <cfRule type="expression" dxfId="2" priority="49" stopIfTrue="1">
      <formula>"len($A:$A)=3"</formula>
    </cfRule>
  </conditionalFormatting>
  <conditionalFormatting sqref="B31:C36">
    <cfRule type="expression" dxfId="2" priority="31" stopIfTrue="1">
      <formula>"len($A:$A)=3"</formula>
    </cfRule>
  </conditionalFormatting>
  <conditionalFormatting sqref="C31 C33:C36">
    <cfRule type="expression" dxfId="2" priority="21" stopIfTrue="1">
      <formula>"len($A:$A)=3"</formula>
    </cfRule>
  </conditionalFormatting>
  <conditionalFormatting sqref="B32:C36">
    <cfRule type="expression" dxfId="2" priority="25" stopIfTrue="1">
      <formula>"len($A:$A)=3"</formula>
    </cfRule>
  </conditionalFormatting>
  <conditionalFormatting sqref="A38 A33:A34">
    <cfRule type="expression" dxfId="2" priority="7" stopIfTrue="1">
      <formula>"len($A:$A)=3"</formula>
    </cfRule>
  </conditionalFormatting>
  <conditionalFormatting sqref="B33:C36">
    <cfRule type="expression" dxfId="2" priority="24" stopIfTrue="1">
      <formula>"len($A:$A)=3"</formula>
    </cfRule>
  </conditionalFormatting>
  <conditionalFormatting sqref="A39 B36:C36">
    <cfRule type="expression" dxfId="2" priority="36" stopIfTrue="1">
      <formula>"len($A:$A)=3"</formula>
    </cfRule>
  </conditionalFormatting>
  <conditionalFormatting sqref="B36:C38">
    <cfRule type="expression" dxfId="2" priority="23" stopIfTrue="1">
      <formula>"len($A:$A)=3"</formula>
    </cfRule>
  </conditionalFormatting>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F1259"/>
  <sheetViews>
    <sheetView showZeros="0" topLeftCell="B1249" workbookViewId="0">
      <selection activeCell="B1" sqref="B1:E1"/>
    </sheetView>
  </sheetViews>
  <sheetFormatPr defaultColWidth="9" defaultRowHeight="15" outlineLevelCol="5"/>
  <cols>
    <col min="1" max="1" width="15.2545454545455" style="460" hidden="1" customWidth="1"/>
    <col min="2" max="2" width="37.5" style="460" customWidth="1"/>
    <col min="3" max="4" width="21.6272727272727" style="460" customWidth="1"/>
    <col min="5" max="5" width="27.8818181818182" style="460" customWidth="1"/>
    <col min="6" max="6" width="34.6272727272727" style="687" customWidth="1"/>
    <col min="7" max="16384" width="9" style="460"/>
  </cols>
  <sheetData>
    <row r="1" s="493" customFormat="1" ht="45" customHeight="1" spans="2:6">
      <c r="B1" s="593" t="s">
        <v>12</v>
      </c>
      <c r="C1" s="593"/>
      <c r="D1" s="593"/>
      <c r="E1" s="593"/>
      <c r="F1" s="688"/>
    </row>
    <row r="2" s="493" customFormat="1" ht="20.1" customHeight="1" spans="2:5">
      <c r="B2" s="689"/>
      <c r="C2" s="631"/>
      <c r="D2" s="631"/>
      <c r="E2" s="690" t="s">
        <v>48</v>
      </c>
    </row>
    <row r="3" ht="36" customHeight="1" spans="1:5">
      <c r="A3" s="691"/>
      <c r="B3" s="597" t="s">
        <v>49</v>
      </c>
      <c r="C3" s="546" t="s">
        <v>126</v>
      </c>
      <c r="D3" s="546" t="s">
        <v>127</v>
      </c>
      <c r="E3" s="546" t="s">
        <v>124</v>
      </c>
    </row>
    <row r="4" ht="36" customHeight="1" spans="1:5">
      <c r="A4" s="691"/>
      <c r="B4" s="692" t="s">
        <v>89</v>
      </c>
      <c r="C4" s="693">
        <f>C5+C17+C26+C37+C48+C59+C70+C82+C91+C104+C114+C123+C134+C147+C154+C162+C168+C175+C182+C189+C196+C203+C211+C217+C223+C230+C245</f>
        <v>74816</v>
      </c>
      <c r="D4" s="693">
        <f>D5+D17+D26+D37+D48+D59+D70+D82+D91+D104+D114+D123+D134+D147+D154+D162+D168+D175+D182+D189+D196+D203+D211+D217+D223+D230+D245</f>
        <v>69776</v>
      </c>
      <c r="E4" s="694">
        <f>(D4-C4)/C4</f>
        <v>-0.0673652694610778</v>
      </c>
    </row>
    <row r="5" ht="36" customHeight="1" spans="1:5">
      <c r="A5" s="691"/>
      <c r="B5" s="692" t="s">
        <v>128</v>
      </c>
      <c r="C5" s="693">
        <f>SUM(C6:C16)</f>
        <v>1026</v>
      </c>
      <c r="D5" s="693">
        <f>SUM(D6:D16)</f>
        <v>1010</v>
      </c>
      <c r="E5" s="694">
        <f t="shared" ref="E5:E68" si="0">(D5-C5)/C5</f>
        <v>-0.0155945419103314</v>
      </c>
    </row>
    <row r="6" ht="36" customHeight="1" spans="1:5">
      <c r="A6" s="691"/>
      <c r="B6" s="695" t="s">
        <v>129</v>
      </c>
      <c r="C6" s="696">
        <v>672</v>
      </c>
      <c r="D6" s="696">
        <v>681</v>
      </c>
      <c r="E6" s="694">
        <f t="shared" si="0"/>
        <v>0.0133928571428571</v>
      </c>
    </row>
    <row r="7" ht="36" customHeight="1" spans="1:5">
      <c r="A7" s="691"/>
      <c r="B7" s="695" t="s">
        <v>130</v>
      </c>
      <c r="C7" s="696">
        <v>216</v>
      </c>
      <c r="D7" s="696">
        <v>191</v>
      </c>
      <c r="E7" s="694">
        <f t="shared" si="0"/>
        <v>-0.115740740740741</v>
      </c>
    </row>
    <row r="8" ht="36" customHeight="1" spans="1:5">
      <c r="A8" s="691"/>
      <c r="B8" s="695" t="s">
        <v>131</v>
      </c>
      <c r="C8" s="696">
        <v>2</v>
      </c>
      <c r="D8" s="696">
        <v>2</v>
      </c>
      <c r="E8" s="694">
        <f t="shared" si="0"/>
        <v>0</v>
      </c>
    </row>
    <row r="9" ht="36" customHeight="1" spans="1:5">
      <c r="A9" s="691"/>
      <c r="B9" s="695" t="s">
        <v>132</v>
      </c>
      <c r="C9" s="696"/>
      <c r="D9" s="696"/>
      <c r="E9" s="694"/>
    </row>
    <row r="10" ht="36" customHeight="1" spans="1:5">
      <c r="A10" s="691"/>
      <c r="B10" s="695" t="s">
        <v>133</v>
      </c>
      <c r="C10" s="696"/>
      <c r="D10" s="696"/>
      <c r="E10" s="694"/>
    </row>
    <row r="11" ht="36" customHeight="1" spans="1:5">
      <c r="A11" s="691"/>
      <c r="B11" s="695" t="s">
        <v>134</v>
      </c>
      <c r="C11" s="696"/>
      <c r="D11" s="696"/>
      <c r="E11" s="694"/>
    </row>
    <row r="12" ht="36" customHeight="1" spans="1:5">
      <c r="A12" s="691"/>
      <c r="B12" s="695" t="s">
        <v>135</v>
      </c>
      <c r="C12" s="696">
        <v>60</v>
      </c>
      <c r="D12" s="696">
        <v>60</v>
      </c>
      <c r="E12" s="694">
        <f t="shared" si="0"/>
        <v>0</v>
      </c>
    </row>
    <row r="13" ht="36" customHeight="1" spans="1:5">
      <c r="A13" s="691"/>
      <c r="B13" s="695" t="s">
        <v>136</v>
      </c>
      <c r="C13" s="696">
        <v>76</v>
      </c>
      <c r="D13" s="696">
        <v>76</v>
      </c>
      <c r="E13" s="694">
        <f t="shared" si="0"/>
        <v>0</v>
      </c>
    </row>
    <row r="14" ht="36" customHeight="1" spans="1:5">
      <c r="A14" s="691"/>
      <c r="B14" s="695" t="s">
        <v>137</v>
      </c>
      <c r="C14" s="696"/>
      <c r="D14" s="696"/>
      <c r="E14" s="694"/>
    </row>
    <row r="15" ht="36" customHeight="1" spans="1:5">
      <c r="A15" s="691"/>
      <c r="B15" s="695" t="s">
        <v>138</v>
      </c>
      <c r="C15" s="696"/>
      <c r="D15" s="696"/>
      <c r="E15" s="694"/>
    </row>
    <row r="16" ht="36" customHeight="1" spans="1:5">
      <c r="A16" s="691"/>
      <c r="B16" s="695" t="s">
        <v>139</v>
      </c>
      <c r="C16" s="696"/>
      <c r="D16" s="696"/>
      <c r="E16" s="694"/>
    </row>
    <row r="17" ht="36" customHeight="1" spans="1:5">
      <c r="A17" s="691"/>
      <c r="B17" s="692" t="s">
        <v>140</v>
      </c>
      <c r="C17" s="693">
        <f>SUM(C18:C25)</f>
        <v>933</v>
      </c>
      <c r="D17" s="693">
        <f>SUM(D18:D25)</f>
        <v>917</v>
      </c>
      <c r="E17" s="694">
        <f t="shared" si="0"/>
        <v>-0.0171489817792069</v>
      </c>
    </row>
    <row r="18" ht="36" customHeight="1" spans="1:5">
      <c r="A18" s="691"/>
      <c r="B18" s="695" t="s">
        <v>129</v>
      </c>
      <c r="C18" s="696">
        <v>628</v>
      </c>
      <c r="D18" s="696">
        <v>632</v>
      </c>
      <c r="E18" s="694">
        <f t="shared" si="0"/>
        <v>0.00636942675159236</v>
      </c>
    </row>
    <row r="19" ht="36" customHeight="1" spans="1:5">
      <c r="A19" s="691"/>
      <c r="B19" s="695" t="s">
        <v>130</v>
      </c>
      <c r="C19" s="696">
        <v>228</v>
      </c>
      <c r="D19" s="696"/>
      <c r="E19" s="694">
        <f t="shared" si="0"/>
        <v>-1</v>
      </c>
    </row>
    <row r="20" ht="36" customHeight="1" spans="1:5">
      <c r="A20" s="691"/>
      <c r="B20" s="695" t="s">
        <v>131</v>
      </c>
      <c r="C20" s="696"/>
      <c r="D20" s="696"/>
      <c r="E20" s="694"/>
    </row>
    <row r="21" ht="36" customHeight="1" spans="1:5">
      <c r="A21" s="691"/>
      <c r="B21" s="695" t="s">
        <v>141</v>
      </c>
      <c r="C21" s="696"/>
      <c r="D21" s="696"/>
      <c r="E21" s="694"/>
    </row>
    <row r="22" ht="36" customHeight="1" spans="1:5">
      <c r="A22" s="691"/>
      <c r="B22" s="695" t="s">
        <v>142</v>
      </c>
      <c r="C22" s="696">
        <v>68</v>
      </c>
      <c r="D22" s="696"/>
      <c r="E22" s="694">
        <f t="shared" si="0"/>
        <v>-1</v>
      </c>
    </row>
    <row r="23" ht="36" customHeight="1" spans="1:5">
      <c r="A23" s="691"/>
      <c r="B23" s="695" t="s">
        <v>143</v>
      </c>
      <c r="C23" s="696">
        <v>9</v>
      </c>
      <c r="D23" s="696">
        <v>279</v>
      </c>
      <c r="E23" s="694">
        <f t="shared" si="0"/>
        <v>30</v>
      </c>
    </row>
    <row r="24" ht="36" customHeight="1" spans="1:5">
      <c r="A24" s="691"/>
      <c r="B24" s="695" t="s">
        <v>138</v>
      </c>
      <c r="C24" s="696"/>
      <c r="D24" s="696"/>
      <c r="E24" s="694"/>
    </row>
    <row r="25" ht="36" customHeight="1" spans="1:5">
      <c r="A25" s="691"/>
      <c r="B25" s="695" t="s">
        <v>144</v>
      </c>
      <c r="C25" s="696"/>
      <c r="D25" s="696">
        <v>6</v>
      </c>
      <c r="E25" s="694"/>
    </row>
    <row r="26" ht="36" customHeight="1" spans="1:5">
      <c r="A26" s="691"/>
      <c r="B26" s="697" t="s">
        <v>145</v>
      </c>
      <c r="C26" s="693">
        <f>SUM(C27:C36)</f>
        <v>28922</v>
      </c>
      <c r="D26" s="693">
        <f>SUM(D27:D36)</f>
        <v>23116</v>
      </c>
      <c r="E26" s="694">
        <f t="shared" si="0"/>
        <v>-0.200746836318374</v>
      </c>
    </row>
    <row r="27" ht="36" customHeight="1" spans="1:5">
      <c r="A27" s="691"/>
      <c r="B27" s="695" t="s">
        <v>129</v>
      </c>
      <c r="C27" s="696">
        <v>15411</v>
      </c>
      <c r="D27" s="696">
        <v>11135</v>
      </c>
      <c r="E27" s="694">
        <f t="shared" si="0"/>
        <v>-0.277464148984492</v>
      </c>
    </row>
    <row r="28" ht="36" customHeight="1" spans="1:5">
      <c r="A28" s="691"/>
      <c r="B28" s="695" t="s">
        <v>130</v>
      </c>
      <c r="C28" s="696">
        <v>13179</v>
      </c>
      <c r="D28" s="696">
        <v>11581</v>
      </c>
      <c r="E28" s="694">
        <f t="shared" si="0"/>
        <v>-0.121253509370969</v>
      </c>
    </row>
    <row r="29" ht="36" customHeight="1" spans="1:5">
      <c r="A29" s="691"/>
      <c r="B29" s="695" t="s">
        <v>131</v>
      </c>
      <c r="C29" s="696">
        <v>1</v>
      </c>
      <c r="D29" s="696"/>
      <c r="E29" s="694">
        <f t="shared" si="0"/>
        <v>-1</v>
      </c>
    </row>
    <row r="30" ht="36" customHeight="1" spans="1:5">
      <c r="A30" s="691"/>
      <c r="B30" s="695" t="s">
        <v>146</v>
      </c>
      <c r="C30" s="696"/>
      <c r="D30" s="696"/>
      <c r="E30" s="694"/>
    </row>
    <row r="31" ht="36" customHeight="1" spans="1:5">
      <c r="A31" s="691"/>
      <c r="B31" s="695" t="s">
        <v>147</v>
      </c>
      <c r="C31" s="696"/>
      <c r="D31" s="696"/>
      <c r="E31" s="694"/>
    </row>
    <row r="32" ht="36" customHeight="1" spans="1:5">
      <c r="A32" s="691"/>
      <c r="B32" s="695" t="s">
        <v>148</v>
      </c>
      <c r="C32" s="696"/>
      <c r="D32" s="696"/>
      <c r="E32" s="694"/>
    </row>
    <row r="33" ht="36" customHeight="1" spans="1:5">
      <c r="A33" s="691"/>
      <c r="B33" s="695" t="s">
        <v>149</v>
      </c>
      <c r="C33" s="696">
        <v>66</v>
      </c>
      <c r="D33" s="696">
        <v>60</v>
      </c>
      <c r="E33" s="694">
        <f t="shared" si="0"/>
        <v>-0.0909090909090909</v>
      </c>
    </row>
    <row r="34" ht="36" customHeight="1" spans="1:5">
      <c r="A34" s="691"/>
      <c r="B34" s="695" t="s">
        <v>150</v>
      </c>
      <c r="C34" s="696"/>
      <c r="D34" s="696"/>
      <c r="E34" s="694"/>
    </row>
    <row r="35" ht="36" customHeight="1" spans="1:5">
      <c r="A35" s="691"/>
      <c r="B35" s="695" t="s">
        <v>138</v>
      </c>
      <c r="C35" s="696">
        <v>265</v>
      </c>
      <c r="D35" s="696">
        <v>340</v>
      </c>
      <c r="E35" s="694">
        <f t="shared" si="0"/>
        <v>0.283018867924528</v>
      </c>
    </row>
    <row r="36" ht="36" customHeight="1" spans="1:5">
      <c r="A36" s="691"/>
      <c r="B36" s="695" t="s">
        <v>151</v>
      </c>
      <c r="C36" s="696"/>
      <c r="D36" s="696"/>
      <c r="E36" s="694"/>
    </row>
    <row r="37" ht="36" customHeight="1" spans="1:5">
      <c r="A37" s="691"/>
      <c r="B37" s="692" t="s">
        <v>152</v>
      </c>
      <c r="C37" s="698">
        <f>SUM(C38:C47)</f>
        <v>760</v>
      </c>
      <c r="D37" s="698">
        <f>SUM(D38:D47)</f>
        <v>606</v>
      </c>
      <c r="E37" s="694">
        <f t="shared" si="0"/>
        <v>-0.202631578947368</v>
      </c>
    </row>
    <row r="38" ht="36" customHeight="1" spans="1:5">
      <c r="A38" s="691"/>
      <c r="B38" s="695" t="s">
        <v>129</v>
      </c>
      <c r="C38" s="699">
        <v>276</v>
      </c>
      <c r="D38" s="699">
        <v>266</v>
      </c>
      <c r="E38" s="694">
        <f t="shared" si="0"/>
        <v>-0.036231884057971</v>
      </c>
    </row>
    <row r="39" ht="36" customHeight="1" spans="1:5">
      <c r="A39" s="691"/>
      <c r="B39" s="695" t="s">
        <v>130</v>
      </c>
      <c r="C39" s="696">
        <v>405</v>
      </c>
      <c r="D39" s="696">
        <v>245</v>
      </c>
      <c r="E39" s="694">
        <f t="shared" si="0"/>
        <v>-0.395061728395062</v>
      </c>
    </row>
    <row r="40" ht="36" customHeight="1" spans="1:5">
      <c r="A40" s="691"/>
      <c r="B40" s="695" t="s">
        <v>131</v>
      </c>
      <c r="C40" s="696"/>
      <c r="D40" s="696"/>
      <c r="E40" s="694"/>
    </row>
    <row r="41" ht="36" customHeight="1" spans="1:5">
      <c r="A41" s="691"/>
      <c r="B41" s="695" t="s">
        <v>153</v>
      </c>
      <c r="C41" s="696"/>
      <c r="D41" s="696"/>
      <c r="E41" s="694"/>
    </row>
    <row r="42" ht="36" customHeight="1" spans="1:5">
      <c r="A42" s="691"/>
      <c r="B42" s="695" t="s">
        <v>154</v>
      </c>
      <c r="C42" s="696"/>
      <c r="D42" s="696"/>
      <c r="E42" s="694"/>
    </row>
    <row r="43" ht="36" customHeight="1" spans="1:5">
      <c r="A43" s="691"/>
      <c r="B43" s="695" t="s">
        <v>155</v>
      </c>
      <c r="C43" s="696"/>
      <c r="D43" s="696"/>
      <c r="E43" s="694"/>
    </row>
    <row r="44" ht="36" customHeight="1" spans="1:5">
      <c r="A44" s="691"/>
      <c r="B44" s="695" t="s">
        <v>156</v>
      </c>
      <c r="C44" s="696"/>
      <c r="D44" s="696"/>
      <c r="E44" s="694"/>
    </row>
    <row r="45" ht="36" customHeight="1" spans="1:5">
      <c r="A45" s="691"/>
      <c r="B45" s="695" t="s">
        <v>157</v>
      </c>
      <c r="C45" s="696">
        <v>1</v>
      </c>
      <c r="D45" s="696">
        <v>1</v>
      </c>
      <c r="E45" s="694">
        <f t="shared" si="0"/>
        <v>0</v>
      </c>
    </row>
    <row r="46" ht="36" customHeight="1" spans="1:5">
      <c r="A46" s="691"/>
      <c r="B46" s="695" t="s">
        <v>138</v>
      </c>
      <c r="C46" s="696">
        <v>78</v>
      </c>
      <c r="D46" s="696">
        <v>94</v>
      </c>
      <c r="E46" s="694">
        <f t="shared" si="0"/>
        <v>0.205128205128205</v>
      </c>
    </row>
    <row r="47" ht="36" customHeight="1" spans="1:5">
      <c r="A47" s="691"/>
      <c r="B47" s="695" t="s">
        <v>158</v>
      </c>
      <c r="C47" s="696"/>
      <c r="D47" s="696"/>
      <c r="E47" s="694"/>
    </row>
    <row r="48" ht="36" customHeight="1" spans="1:5">
      <c r="A48" s="691"/>
      <c r="B48" s="692" t="s">
        <v>159</v>
      </c>
      <c r="C48" s="698">
        <f>SUM(C49:C58)</f>
        <v>1320</v>
      </c>
      <c r="D48" s="698">
        <f>SUM(D49:D58)</f>
        <v>2050</v>
      </c>
      <c r="E48" s="694">
        <f t="shared" si="0"/>
        <v>0.553030303030303</v>
      </c>
    </row>
    <row r="49" ht="36" customHeight="1" spans="1:5">
      <c r="A49" s="691"/>
      <c r="B49" s="695" t="s">
        <v>129</v>
      </c>
      <c r="C49" s="699">
        <v>642</v>
      </c>
      <c r="D49" s="699">
        <v>632</v>
      </c>
      <c r="E49" s="694">
        <f t="shared" si="0"/>
        <v>-0.0155763239875389</v>
      </c>
    </row>
    <row r="50" ht="36" customHeight="1" spans="1:5">
      <c r="A50" s="691"/>
      <c r="B50" s="695" t="s">
        <v>130</v>
      </c>
      <c r="C50" s="696"/>
      <c r="D50" s="696"/>
      <c r="E50" s="694"/>
    </row>
    <row r="51" ht="36" customHeight="1" spans="1:5">
      <c r="A51" s="691"/>
      <c r="B51" s="695" t="s">
        <v>131</v>
      </c>
      <c r="C51" s="696"/>
      <c r="D51" s="696"/>
      <c r="E51" s="694"/>
    </row>
    <row r="52" ht="36" customHeight="1" spans="1:5">
      <c r="A52" s="691"/>
      <c r="B52" s="695" t="s">
        <v>160</v>
      </c>
      <c r="C52" s="696"/>
      <c r="D52" s="696"/>
      <c r="E52" s="694"/>
    </row>
    <row r="53" ht="36" customHeight="1" spans="1:5">
      <c r="A53" s="691"/>
      <c r="B53" s="695" t="s">
        <v>161</v>
      </c>
      <c r="C53" s="696">
        <v>452</v>
      </c>
      <c r="D53" s="696">
        <v>101</v>
      </c>
      <c r="E53" s="694">
        <f t="shared" si="0"/>
        <v>-0.776548672566372</v>
      </c>
    </row>
    <row r="54" ht="36" customHeight="1" spans="1:5">
      <c r="A54" s="691"/>
      <c r="B54" s="695" t="s">
        <v>162</v>
      </c>
      <c r="C54" s="696"/>
      <c r="D54" s="696"/>
      <c r="E54" s="694"/>
    </row>
    <row r="55" ht="36" customHeight="1" spans="1:5">
      <c r="A55" s="691"/>
      <c r="B55" s="695" t="s">
        <v>163</v>
      </c>
      <c r="C55" s="696"/>
      <c r="D55" s="696">
        <v>1027</v>
      </c>
      <c r="E55" s="694"/>
    </row>
    <row r="56" ht="36" customHeight="1" spans="1:5">
      <c r="A56" s="691"/>
      <c r="B56" s="695" t="s">
        <v>164</v>
      </c>
      <c r="C56" s="696">
        <v>38</v>
      </c>
      <c r="D56" s="696">
        <v>70</v>
      </c>
      <c r="E56" s="694">
        <f t="shared" si="0"/>
        <v>0.842105263157895</v>
      </c>
    </row>
    <row r="57" ht="36" customHeight="1" spans="1:5">
      <c r="A57" s="691"/>
      <c r="B57" s="695" t="s">
        <v>138</v>
      </c>
      <c r="C57" s="696">
        <v>188</v>
      </c>
      <c r="D57" s="696">
        <v>220</v>
      </c>
      <c r="E57" s="694">
        <f t="shared" si="0"/>
        <v>0.170212765957447</v>
      </c>
    </row>
    <row r="58" ht="36" customHeight="1" spans="1:5">
      <c r="A58" s="691"/>
      <c r="B58" s="695" t="s">
        <v>165</v>
      </c>
      <c r="C58" s="696"/>
      <c r="D58" s="696">
        <v>0</v>
      </c>
      <c r="E58" s="694"/>
    </row>
    <row r="59" ht="36" customHeight="1" spans="1:5">
      <c r="A59" s="691"/>
      <c r="B59" s="692" t="s">
        <v>166</v>
      </c>
      <c r="C59" s="698">
        <f>SUM(C60:C69)</f>
        <v>15169</v>
      </c>
      <c r="D59" s="698">
        <f>SUM(D60:D69)</f>
        <v>15035</v>
      </c>
      <c r="E59" s="694">
        <f t="shared" si="0"/>
        <v>-0.00883380578812051</v>
      </c>
    </row>
    <row r="60" ht="36" customHeight="1" spans="1:5">
      <c r="A60" s="691"/>
      <c r="B60" s="695" t="s">
        <v>129</v>
      </c>
      <c r="C60" s="699">
        <v>974</v>
      </c>
      <c r="D60" s="699">
        <v>974</v>
      </c>
      <c r="E60" s="694">
        <f t="shared" si="0"/>
        <v>0</v>
      </c>
    </row>
    <row r="61" ht="36" customHeight="1" spans="1:5">
      <c r="A61" s="691"/>
      <c r="B61" s="695" t="s">
        <v>130</v>
      </c>
      <c r="C61" s="696">
        <v>13860</v>
      </c>
      <c r="D61" s="696">
        <v>13570</v>
      </c>
      <c r="E61" s="694">
        <f t="shared" si="0"/>
        <v>-0.0209235209235209</v>
      </c>
    </row>
    <row r="62" ht="36" customHeight="1" spans="1:5">
      <c r="A62" s="691"/>
      <c r="B62" s="695" t="s">
        <v>131</v>
      </c>
      <c r="C62" s="696"/>
      <c r="D62" s="696"/>
      <c r="E62" s="694"/>
    </row>
    <row r="63" ht="36" customHeight="1" spans="1:5">
      <c r="A63" s="691"/>
      <c r="B63" s="695" t="s">
        <v>167</v>
      </c>
      <c r="C63" s="696"/>
      <c r="D63" s="696"/>
      <c r="E63" s="694"/>
    </row>
    <row r="64" ht="36" customHeight="1" spans="1:5">
      <c r="A64" s="691"/>
      <c r="B64" s="695" t="s">
        <v>168</v>
      </c>
      <c r="C64" s="696">
        <v>221</v>
      </c>
      <c r="D64" s="696">
        <v>223</v>
      </c>
      <c r="E64" s="694">
        <f t="shared" si="0"/>
        <v>0.00904977375565611</v>
      </c>
    </row>
    <row r="65" ht="36" customHeight="1" spans="1:5">
      <c r="A65" s="691"/>
      <c r="B65" s="695" t="s">
        <v>169</v>
      </c>
      <c r="C65" s="696"/>
      <c r="D65" s="696"/>
      <c r="E65" s="694"/>
    </row>
    <row r="66" ht="36" customHeight="1" spans="1:5">
      <c r="A66" s="691"/>
      <c r="B66" s="695" t="s">
        <v>170</v>
      </c>
      <c r="C66" s="696"/>
      <c r="D66" s="696"/>
      <c r="E66" s="694"/>
    </row>
    <row r="67" ht="36" customHeight="1" spans="1:5">
      <c r="A67" s="691"/>
      <c r="B67" s="695" t="s">
        <v>171</v>
      </c>
      <c r="C67" s="696"/>
      <c r="D67" s="696"/>
      <c r="E67" s="694"/>
    </row>
    <row r="68" ht="36" customHeight="1" spans="1:5">
      <c r="A68" s="691"/>
      <c r="B68" s="695" t="s">
        <v>138</v>
      </c>
      <c r="C68" s="696">
        <v>114</v>
      </c>
      <c r="D68" s="696">
        <v>268</v>
      </c>
      <c r="E68" s="694">
        <f t="shared" si="0"/>
        <v>1.35087719298246</v>
      </c>
    </row>
    <row r="69" ht="36" customHeight="1" spans="1:5">
      <c r="A69" s="691"/>
      <c r="B69" s="695" t="s">
        <v>172</v>
      </c>
      <c r="C69" s="696"/>
      <c r="D69" s="696"/>
      <c r="E69" s="694"/>
    </row>
    <row r="70" ht="36" customHeight="1" spans="1:5">
      <c r="A70" s="691"/>
      <c r="B70" s="692" t="s">
        <v>173</v>
      </c>
      <c r="C70" s="698">
        <f>SUM(C71:C81)</f>
        <v>0</v>
      </c>
      <c r="D70" s="698"/>
      <c r="E70" s="694"/>
    </row>
    <row r="71" ht="36" customHeight="1" spans="1:5">
      <c r="A71" s="691"/>
      <c r="B71" s="695" t="s">
        <v>129</v>
      </c>
      <c r="C71" s="699"/>
      <c r="D71" s="699"/>
      <c r="E71" s="694"/>
    </row>
    <row r="72" ht="36" customHeight="1" spans="1:5">
      <c r="A72" s="691"/>
      <c r="B72" s="695" t="s">
        <v>130</v>
      </c>
      <c r="C72" s="696"/>
      <c r="D72" s="696"/>
      <c r="E72" s="694"/>
    </row>
    <row r="73" ht="36" customHeight="1" spans="1:5">
      <c r="A73" s="691"/>
      <c r="B73" s="695" t="s">
        <v>131</v>
      </c>
      <c r="C73" s="696"/>
      <c r="D73" s="696"/>
      <c r="E73" s="694"/>
    </row>
    <row r="74" ht="36" customHeight="1" spans="1:5">
      <c r="A74" s="691"/>
      <c r="B74" s="695" t="s">
        <v>174</v>
      </c>
      <c r="C74" s="696"/>
      <c r="D74" s="696"/>
      <c r="E74" s="694"/>
    </row>
    <row r="75" ht="36" customHeight="1" spans="1:5">
      <c r="A75" s="691"/>
      <c r="B75" s="695" t="s">
        <v>175</v>
      </c>
      <c r="C75" s="696"/>
      <c r="D75" s="696"/>
      <c r="E75" s="694"/>
    </row>
    <row r="76" ht="36" customHeight="1" spans="1:5">
      <c r="A76" s="691"/>
      <c r="B76" s="695" t="s">
        <v>176</v>
      </c>
      <c r="C76" s="696"/>
      <c r="D76" s="696"/>
      <c r="E76" s="694"/>
    </row>
    <row r="77" ht="36" customHeight="1" spans="1:5">
      <c r="A77" s="691"/>
      <c r="B77" s="695" t="s">
        <v>177</v>
      </c>
      <c r="C77" s="696"/>
      <c r="D77" s="696"/>
      <c r="E77" s="694"/>
    </row>
    <row r="78" ht="36" customHeight="1" spans="1:5">
      <c r="A78" s="691"/>
      <c r="B78" s="695" t="s">
        <v>178</v>
      </c>
      <c r="C78" s="696"/>
      <c r="D78" s="696"/>
      <c r="E78" s="694"/>
    </row>
    <row r="79" ht="36" customHeight="1" spans="1:5">
      <c r="A79" s="691"/>
      <c r="B79" s="695" t="s">
        <v>170</v>
      </c>
      <c r="C79" s="696"/>
      <c r="D79" s="696"/>
      <c r="E79" s="694"/>
    </row>
    <row r="80" ht="36" customHeight="1" spans="1:5">
      <c r="A80" s="691"/>
      <c r="B80" s="695" t="s">
        <v>138</v>
      </c>
      <c r="C80" s="696"/>
      <c r="D80" s="696"/>
      <c r="E80" s="694"/>
    </row>
    <row r="81" ht="36" customHeight="1" spans="1:5">
      <c r="A81" s="691"/>
      <c r="B81" s="695" t="s">
        <v>179</v>
      </c>
      <c r="C81" s="696"/>
      <c r="D81" s="696"/>
      <c r="E81" s="694"/>
    </row>
    <row r="82" ht="36" customHeight="1" spans="1:5">
      <c r="A82" s="691"/>
      <c r="B82" s="692" t="s">
        <v>180</v>
      </c>
      <c r="C82" s="698">
        <f>SUM(C83:C90)</f>
        <v>180</v>
      </c>
      <c r="D82" s="698">
        <f>SUM(D83:D90)</f>
        <v>944</v>
      </c>
      <c r="E82" s="694">
        <f t="shared" ref="E82:E132" si="1">(D82-C82)/C82</f>
        <v>4.24444444444444</v>
      </c>
    </row>
    <row r="83" ht="36" customHeight="1" spans="1:5">
      <c r="A83" s="691"/>
      <c r="B83" s="695" t="s">
        <v>129</v>
      </c>
      <c r="C83" s="699"/>
      <c r="D83" s="699"/>
      <c r="E83" s="694"/>
    </row>
    <row r="84" ht="36" customHeight="1" spans="1:5">
      <c r="A84" s="691"/>
      <c r="B84" s="695" t="s">
        <v>130</v>
      </c>
      <c r="C84" s="696"/>
      <c r="D84" s="696"/>
      <c r="E84" s="694"/>
    </row>
    <row r="85" ht="36" customHeight="1" spans="1:5">
      <c r="A85" s="691"/>
      <c r="B85" s="695" t="s">
        <v>131</v>
      </c>
      <c r="C85" s="696"/>
      <c r="D85" s="696"/>
      <c r="E85" s="694"/>
    </row>
    <row r="86" ht="36" customHeight="1" spans="1:5">
      <c r="A86" s="691"/>
      <c r="B86" s="695" t="s">
        <v>181</v>
      </c>
      <c r="C86" s="696">
        <v>180</v>
      </c>
      <c r="D86" s="696">
        <v>944</v>
      </c>
      <c r="E86" s="694">
        <f t="shared" si="1"/>
        <v>4.24444444444444</v>
      </c>
    </row>
    <row r="87" ht="36" customHeight="1" spans="1:5">
      <c r="A87" s="691"/>
      <c r="B87" s="695" t="s">
        <v>182</v>
      </c>
      <c r="C87" s="696"/>
      <c r="D87" s="696"/>
      <c r="E87" s="694"/>
    </row>
    <row r="88" ht="36" customHeight="1" spans="1:5">
      <c r="A88" s="691"/>
      <c r="B88" s="695" t="s">
        <v>170</v>
      </c>
      <c r="C88" s="696"/>
      <c r="D88" s="696"/>
      <c r="E88" s="694"/>
    </row>
    <row r="89" ht="36" customHeight="1" spans="1:5">
      <c r="A89" s="691"/>
      <c r="B89" s="695" t="s">
        <v>138</v>
      </c>
      <c r="C89" s="696"/>
      <c r="D89" s="696"/>
      <c r="E89" s="694"/>
    </row>
    <row r="90" ht="36" customHeight="1" spans="1:5">
      <c r="A90" s="691"/>
      <c r="B90" s="695" t="s">
        <v>183</v>
      </c>
      <c r="C90" s="696"/>
      <c r="D90" s="696"/>
      <c r="E90" s="694"/>
    </row>
    <row r="91" ht="36" customHeight="1" spans="1:5">
      <c r="A91" s="691"/>
      <c r="B91" s="692" t="s">
        <v>184</v>
      </c>
      <c r="C91" s="698"/>
      <c r="D91" s="698"/>
      <c r="E91" s="694"/>
    </row>
    <row r="92" ht="36" customHeight="1" spans="1:5">
      <c r="A92" s="691"/>
      <c r="B92" s="695" t="s">
        <v>129</v>
      </c>
      <c r="C92" s="699"/>
      <c r="D92" s="699"/>
      <c r="E92" s="694"/>
    </row>
    <row r="93" ht="36" customHeight="1" spans="1:5">
      <c r="A93" s="691"/>
      <c r="B93" s="695" t="s">
        <v>130</v>
      </c>
      <c r="C93" s="696"/>
      <c r="D93" s="696"/>
      <c r="E93" s="694"/>
    </row>
    <row r="94" ht="36" customHeight="1" spans="1:5">
      <c r="A94" s="691"/>
      <c r="B94" s="695" t="s">
        <v>131</v>
      </c>
      <c r="C94" s="696"/>
      <c r="D94" s="696"/>
      <c r="E94" s="694"/>
    </row>
    <row r="95" ht="36" customHeight="1" spans="1:5">
      <c r="A95" s="691"/>
      <c r="B95" s="695" t="s">
        <v>185</v>
      </c>
      <c r="C95" s="696"/>
      <c r="D95" s="696"/>
      <c r="E95" s="694"/>
    </row>
    <row r="96" ht="36" customHeight="1" spans="1:5">
      <c r="A96" s="691"/>
      <c r="B96" s="695" t="s">
        <v>186</v>
      </c>
      <c r="C96" s="696"/>
      <c r="D96" s="696"/>
      <c r="E96" s="694"/>
    </row>
    <row r="97" ht="36" customHeight="1" spans="1:5">
      <c r="A97" s="691"/>
      <c r="B97" s="695" t="s">
        <v>170</v>
      </c>
      <c r="C97" s="696"/>
      <c r="D97" s="696"/>
      <c r="E97" s="694"/>
    </row>
    <row r="98" ht="36" customHeight="1" spans="1:5">
      <c r="A98" s="691"/>
      <c r="B98" s="695" t="s">
        <v>187</v>
      </c>
      <c r="C98" s="696"/>
      <c r="D98" s="696"/>
      <c r="E98" s="694"/>
    </row>
    <row r="99" ht="36" customHeight="1" spans="1:5">
      <c r="A99" s="691"/>
      <c r="B99" s="695" t="s">
        <v>188</v>
      </c>
      <c r="C99" s="696"/>
      <c r="D99" s="696"/>
      <c r="E99" s="694"/>
    </row>
    <row r="100" ht="36" customHeight="1" spans="1:5">
      <c r="A100" s="691"/>
      <c r="B100" s="695" t="s">
        <v>189</v>
      </c>
      <c r="C100" s="696"/>
      <c r="D100" s="696"/>
      <c r="E100" s="694"/>
    </row>
    <row r="101" ht="36" customHeight="1" spans="1:5">
      <c r="A101" s="691"/>
      <c r="B101" s="695" t="s">
        <v>190</v>
      </c>
      <c r="C101" s="699"/>
      <c r="D101" s="699"/>
      <c r="E101" s="694"/>
    </row>
    <row r="102" ht="36" customHeight="1" spans="1:5">
      <c r="A102" s="691"/>
      <c r="B102" s="695" t="s">
        <v>138</v>
      </c>
      <c r="C102" s="696"/>
      <c r="D102" s="696"/>
      <c r="E102" s="694"/>
    </row>
    <row r="103" ht="36" customHeight="1" spans="1:5">
      <c r="A103" s="691"/>
      <c r="B103" s="695" t="s">
        <v>191</v>
      </c>
      <c r="C103" s="696"/>
      <c r="D103" s="696"/>
      <c r="E103" s="694"/>
    </row>
    <row r="104" ht="36" customHeight="1" spans="1:5">
      <c r="A104" s="691"/>
      <c r="B104" s="692" t="s">
        <v>192</v>
      </c>
      <c r="C104" s="698">
        <f>SUM(C105:C113)</f>
        <v>0</v>
      </c>
      <c r="D104" s="698"/>
      <c r="E104" s="694"/>
    </row>
    <row r="105" ht="36" customHeight="1" spans="1:5">
      <c r="A105" s="691"/>
      <c r="B105" s="695" t="s">
        <v>129</v>
      </c>
      <c r="C105" s="696"/>
      <c r="D105" s="696"/>
      <c r="E105" s="694"/>
    </row>
    <row r="106" ht="36" customHeight="1" spans="1:5">
      <c r="A106" s="691"/>
      <c r="B106" s="695" t="s">
        <v>130</v>
      </c>
      <c r="C106" s="696"/>
      <c r="D106" s="696"/>
      <c r="E106" s="694"/>
    </row>
    <row r="107" ht="36" customHeight="1" spans="1:5">
      <c r="A107" s="691"/>
      <c r="B107" s="695" t="s">
        <v>131</v>
      </c>
      <c r="C107" s="696"/>
      <c r="D107" s="696"/>
      <c r="E107" s="694"/>
    </row>
    <row r="108" ht="36" customHeight="1" spans="1:5">
      <c r="A108" s="691"/>
      <c r="B108" s="695" t="s">
        <v>193</v>
      </c>
      <c r="C108" s="696"/>
      <c r="D108" s="696"/>
      <c r="E108" s="694"/>
    </row>
    <row r="109" ht="36" customHeight="1" spans="1:5">
      <c r="A109" s="691"/>
      <c r="B109" s="695" t="s">
        <v>194</v>
      </c>
      <c r="C109" s="696"/>
      <c r="D109" s="696"/>
      <c r="E109" s="694"/>
    </row>
    <row r="110" ht="36" customHeight="1" spans="1:5">
      <c r="A110" s="691"/>
      <c r="B110" s="695" t="s">
        <v>195</v>
      </c>
      <c r="C110" s="696"/>
      <c r="D110" s="696"/>
      <c r="E110" s="694"/>
    </row>
    <row r="111" ht="36" customHeight="1" spans="1:5">
      <c r="A111" s="691"/>
      <c r="B111" s="695" t="s">
        <v>196</v>
      </c>
      <c r="C111" s="696"/>
      <c r="D111" s="696"/>
      <c r="E111" s="694"/>
    </row>
    <row r="112" ht="36" customHeight="1" spans="1:5">
      <c r="A112" s="691"/>
      <c r="B112" s="695" t="s">
        <v>138</v>
      </c>
      <c r="C112" s="696"/>
      <c r="D112" s="696"/>
      <c r="E112" s="694"/>
    </row>
    <row r="113" ht="36" customHeight="1" spans="1:5">
      <c r="A113" s="691"/>
      <c r="B113" s="695" t="s">
        <v>197</v>
      </c>
      <c r="C113" s="696"/>
      <c r="D113" s="696"/>
      <c r="E113" s="694"/>
    </row>
    <row r="114" ht="36" customHeight="1" spans="1:5">
      <c r="A114" s="691"/>
      <c r="B114" s="692" t="s">
        <v>198</v>
      </c>
      <c r="C114" s="698">
        <f>SUM(C115:C122)</f>
        <v>1741</v>
      </c>
      <c r="D114" s="698">
        <f>SUM(D115:D122)</f>
        <v>2058</v>
      </c>
      <c r="E114" s="694">
        <f t="shared" si="1"/>
        <v>0.18207926479035</v>
      </c>
    </row>
    <row r="115" ht="36" customHeight="1" spans="1:5">
      <c r="A115" s="691"/>
      <c r="B115" s="695" t="s">
        <v>129</v>
      </c>
      <c r="C115" s="696">
        <v>1165</v>
      </c>
      <c r="D115" s="696">
        <v>1300</v>
      </c>
      <c r="E115" s="694">
        <f t="shared" si="1"/>
        <v>0.11587982832618</v>
      </c>
    </row>
    <row r="116" ht="36" customHeight="1" spans="1:5">
      <c r="A116" s="691"/>
      <c r="B116" s="695" t="s">
        <v>130</v>
      </c>
      <c r="C116" s="699">
        <v>226</v>
      </c>
      <c r="D116" s="699">
        <v>258</v>
      </c>
      <c r="E116" s="694">
        <f t="shared" si="1"/>
        <v>0.141592920353982</v>
      </c>
    </row>
    <row r="117" ht="36" customHeight="1" spans="1:5">
      <c r="A117" s="691"/>
      <c r="B117" s="695" t="s">
        <v>131</v>
      </c>
      <c r="C117" s="696"/>
      <c r="D117" s="696"/>
      <c r="E117" s="694"/>
    </row>
    <row r="118" ht="36" customHeight="1" spans="1:5">
      <c r="A118" s="691"/>
      <c r="B118" s="695" t="s">
        <v>199</v>
      </c>
      <c r="C118" s="696">
        <v>300</v>
      </c>
      <c r="D118" s="696">
        <v>400</v>
      </c>
      <c r="E118" s="694">
        <f t="shared" si="1"/>
        <v>0.333333333333333</v>
      </c>
    </row>
    <row r="119" ht="36" customHeight="1" spans="1:5">
      <c r="A119" s="691"/>
      <c r="B119" s="695" t="s">
        <v>200</v>
      </c>
      <c r="C119" s="696">
        <v>20</v>
      </c>
      <c r="D119" s="696">
        <v>10</v>
      </c>
      <c r="E119" s="694">
        <f t="shared" si="1"/>
        <v>-0.5</v>
      </c>
    </row>
    <row r="120" ht="36" customHeight="1" spans="1:5">
      <c r="A120" s="691"/>
      <c r="B120" s="695" t="s">
        <v>201</v>
      </c>
      <c r="C120" s="696">
        <v>30</v>
      </c>
      <c r="D120" s="696">
        <v>90</v>
      </c>
      <c r="E120" s="694">
        <f t="shared" si="1"/>
        <v>2</v>
      </c>
    </row>
    <row r="121" ht="36" customHeight="1" spans="1:5">
      <c r="A121" s="691"/>
      <c r="B121" s="695" t="s">
        <v>138</v>
      </c>
      <c r="C121" s="696"/>
      <c r="D121" s="696"/>
      <c r="E121" s="694"/>
    </row>
    <row r="122" ht="36" customHeight="1" spans="1:5">
      <c r="A122" s="691"/>
      <c r="B122" s="695" t="s">
        <v>202</v>
      </c>
      <c r="C122" s="696"/>
      <c r="D122" s="696"/>
      <c r="E122" s="694"/>
    </row>
    <row r="123" ht="36" customHeight="1" spans="1:5">
      <c r="A123" s="691"/>
      <c r="B123" s="692" t="s">
        <v>203</v>
      </c>
      <c r="C123" s="698">
        <f>SUM(C124:C133)</f>
        <v>519</v>
      </c>
      <c r="D123" s="698">
        <f>SUM(D124:D133)</f>
        <v>526</v>
      </c>
      <c r="E123" s="694">
        <f t="shared" si="1"/>
        <v>0.0134874759152216</v>
      </c>
    </row>
    <row r="124" ht="36" customHeight="1" spans="1:5">
      <c r="A124" s="691"/>
      <c r="B124" s="695" t="s">
        <v>129</v>
      </c>
      <c r="C124" s="696">
        <v>257</v>
      </c>
      <c r="D124" s="696">
        <v>274</v>
      </c>
      <c r="E124" s="694">
        <f t="shared" si="1"/>
        <v>0.066147859922179</v>
      </c>
    </row>
    <row r="125" ht="36" customHeight="1" spans="1:5">
      <c r="A125" s="691"/>
      <c r="B125" s="695" t="s">
        <v>130</v>
      </c>
      <c r="C125" s="699">
        <v>117</v>
      </c>
      <c r="D125" s="699">
        <v>117</v>
      </c>
      <c r="E125" s="694">
        <f t="shared" si="1"/>
        <v>0</v>
      </c>
    </row>
    <row r="126" ht="36" customHeight="1" spans="1:5">
      <c r="A126" s="691"/>
      <c r="B126" s="695" t="s">
        <v>131</v>
      </c>
      <c r="C126" s="696"/>
      <c r="D126" s="696"/>
      <c r="E126" s="694"/>
    </row>
    <row r="127" ht="36" customHeight="1" spans="1:5">
      <c r="A127" s="691"/>
      <c r="B127" s="695" t="s">
        <v>204</v>
      </c>
      <c r="C127" s="696"/>
      <c r="D127" s="696"/>
      <c r="E127" s="694"/>
    </row>
    <row r="128" ht="36" customHeight="1" spans="1:5">
      <c r="A128" s="691"/>
      <c r="B128" s="695" t="s">
        <v>205</v>
      </c>
      <c r="C128" s="696"/>
      <c r="D128" s="696"/>
      <c r="E128" s="694"/>
    </row>
    <row r="129" ht="36" customHeight="1" spans="1:5">
      <c r="A129" s="691"/>
      <c r="B129" s="695" t="s">
        <v>206</v>
      </c>
      <c r="C129" s="696"/>
      <c r="D129" s="696"/>
      <c r="E129" s="694"/>
    </row>
    <row r="130" ht="36" customHeight="1" spans="1:5">
      <c r="A130" s="691"/>
      <c r="B130" s="695" t="s">
        <v>207</v>
      </c>
      <c r="C130" s="696"/>
      <c r="D130" s="696"/>
      <c r="E130" s="694"/>
    </row>
    <row r="131" ht="36" customHeight="1" spans="1:5">
      <c r="A131" s="691"/>
      <c r="B131" s="695" t="s">
        <v>208</v>
      </c>
      <c r="C131" s="696">
        <v>41</v>
      </c>
      <c r="D131" s="696">
        <v>29</v>
      </c>
      <c r="E131" s="694">
        <f t="shared" si="1"/>
        <v>-0.292682926829268</v>
      </c>
    </row>
    <row r="132" ht="36" customHeight="1" spans="1:5">
      <c r="A132" s="691"/>
      <c r="B132" s="695" t="s">
        <v>138</v>
      </c>
      <c r="C132" s="696">
        <v>104</v>
      </c>
      <c r="D132" s="696">
        <v>106</v>
      </c>
      <c r="E132" s="694">
        <f t="shared" si="1"/>
        <v>0.0192307692307692</v>
      </c>
    </row>
    <row r="133" ht="36" customHeight="1" spans="1:5">
      <c r="A133" s="691"/>
      <c r="B133" s="695" t="s">
        <v>209</v>
      </c>
      <c r="C133" s="696"/>
      <c r="D133" s="696"/>
      <c r="E133" s="694"/>
    </row>
    <row r="134" ht="36" customHeight="1" spans="1:5">
      <c r="A134" s="691"/>
      <c r="B134" s="692" t="s">
        <v>210</v>
      </c>
      <c r="C134" s="698">
        <f>SUM(C135:C146)</f>
        <v>5</v>
      </c>
      <c r="D134" s="698">
        <f>SUM(D135:D146)</f>
        <v>4</v>
      </c>
      <c r="E134" s="694">
        <f t="shared" ref="E134:E196" si="2">(D134-C134)/C134</f>
        <v>-0.2</v>
      </c>
    </row>
    <row r="135" ht="36" customHeight="1" spans="1:5">
      <c r="A135" s="691"/>
      <c r="B135" s="695" t="s">
        <v>129</v>
      </c>
      <c r="C135" s="696"/>
      <c r="D135" s="696"/>
      <c r="E135" s="694"/>
    </row>
    <row r="136" ht="36" customHeight="1" spans="1:5">
      <c r="A136" s="691"/>
      <c r="B136" s="695" t="s">
        <v>130</v>
      </c>
      <c r="C136" s="699"/>
      <c r="D136" s="699"/>
      <c r="E136" s="694"/>
    </row>
    <row r="137" ht="36" customHeight="1" spans="1:5">
      <c r="A137" s="691"/>
      <c r="B137" s="695" t="s">
        <v>131</v>
      </c>
      <c r="C137" s="696"/>
      <c r="D137" s="696"/>
      <c r="E137" s="694"/>
    </row>
    <row r="138" ht="36" customHeight="1" spans="1:5">
      <c r="A138" s="691"/>
      <c r="B138" s="695" t="s">
        <v>211</v>
      </c>
      <c r="C138" s="696"/>
      <c r="D138" s="696"/>
      <c r="E138" s="694"/>
    </row>
    <row r="139" ht="36" customHeight="1" spans="1:5">
      <c r="A139" s="691"/>
      <c r="B139" s="695" t="s">
        <v>212</v>
      </c>
      <c r="C139" s="696">
        <v>5</v>
      </c>
      <c r="D139" s="696">
        <v>4</v>
      </c>
      <c r="E139" s="694">
        <f t="shared" si="2"/>
        <v>-0.2</v>
      </c>
    </row>
    <row r="140" ht="36" customHeight="1" spans="1:5">
      <c r="A140" s="691"/>
      <c r="B140" s="695" t="s">
        <v>213</v>
      </c>
      <c r="C140" s="696"/>
      <c r="D140" s="696"/>
      <c r="E140" s="694"/>
    </row>
    <row r="141" ht="36" customHeight="1" spans="1:5">
      <c r="A141" s="691"/>
      <c r="B141" s="695" t="s">
        <v>214</v>
      </c>
      <c r="C141" s="696"/>
      <c r="D141" s="696"/>
      <c r="E141" s="694"/>
    </row>
    <row r="142" ht="36" customHeight="1" spans="1:5">
      <c r="A142" s="691"/>
      <c r="B142" s="695" t="s">
        <v>215</v>
      </c>
      <c r="C142" s="696"/>
      <c r="D142" s="696"/>
      <c r="E142" s="694"/>
    </row>
    <row r="143" ht="36" customHeight="1" spans="1:5">
      <c r="A143" s="691"/>
      <c r="B143" s="695" t="s">
        <v>216</v>
      </c>
      <c r="C143" s="696"/>
      <c r="D143" s="696"/>
      <c r="E143" s="694"/>
    </row>
    <row r="144" ht="36" customHeight="1" spans="1:5">
      <c r="A144" s="691"/>
      <c r="B144" s="695" t="s">
        <v>217</v>
      </c>
      <c r="C144" s="696"/>
      <c r="D144" s="696"/>
      <c r="E144" s="694"/>
    </row>
    <row r="145" ht="36" customHeight="1" spans="1:5">
      <c r="A145" s="691"/>
      <c r="B145" s="695" t="s">
        <v>138</v>
      </c>
      <c r="C145" s="696"/>
      <c r="D145" s="696"/>
      <c r="E145" s="694"/>
    </row>
    <row r="146" ht="36" customHeight="1" spans="1:5">
      <c r="A146" s="691"/>
      <c r="B146" s="695" t="s">
        <v>218</v>
      </c>
      <c r="C146" s="696"/>
      <c r="D146" s="696"/>
      <c r="E146" s="694"/>
    </row>
    <row r="147" ht="36" customHeight="1" spans="1:5">
      <c r="A147" s="691"/>
      <c r="B147" s="692" t="s">
        <v>219</v>
      </c>
      <c r="C147" s="693">
        <f>SUM(C148:C153)</f>
        <v>127</v>
      </c>
      <c r="D147" s="693">
        <f>SUM(D148:D153)</f>
        <v>123</v>
      </c>
      <c r="E147" s="694">
        <f t="shared" si="2"/>
        <v>-0.031496062992126</v>
      </c>
    </row>
    <row r="148" ht="36" customHeight="1" spans="1:5">
      <c r="A148" s="691"/>
      <c r="B148" s="695" t="s">
        <v>129</v>
      </c>
      <c r="C148" s="696">
        <v>67</v>
      </c>
      <c r="D148" s="696">
        <v>68</v>
      </c>
      <c r="E148" s="694">
        <f t="shared" si="2"/>
        <v>0.0149253731343284</v>
      </c>
    </row>
    <row r="149" ht="36" customHeight="1" spans="1:5">
      <c r="A149" s="691"/>
      <c r="B149" s="695" t="s">
        <v>130</v>
      </c>
      <c r="C149" s="696"/>
      <c r="D149" s="696"/>
      <c r="E149" s="694"/>
    </row>
    <row r="150" ht="36" customHeight="1" spans="1:5">
      <c r="A150" s="691"/>
      <c r="B150" s="695" t="s">
        <v>131</v>
      </c>
      <c r="C150" s="696"/>
      <c r="D150" s="696"/>
      <c r="E150" s="694"/>
    </row>
    <row r="151" ht="36" customHeight="1" spans="1:5">
      <c r="A151" s="691"/>
      <c r="B151" s="695" t="s">
        <v>220</v>
      </c>
      <c r="C151" s="696">
        <v>35</v>
      </c>
      <c r="D151" s="696">
        <v>17</v>
      </c>
      <c r="E151" s="694">
        <f t="shared" si="2"/>
        <v>-0.514285714285714</v>
      </c>
    </row>
    <row r="152" ht="36" customHeight="1" spans="1:5">
      <c r="A152" s="691"/>
      <c r="B152" s="695" t="s">
        <v>138</v>
      </c>
      <c r="C152" s="696">
        <v>25</v>
      </c>
      <c r="D152" s="696">
        <v>38</v>
      </c>
      <c r="E152" s="694">
        <f t="shared" si="2"/>
        <v>0.52</v>
      </c>
    </row>
    <row r="153" ht="36" customHeight="1" spans="1:5">
      <c r="A153" s="691"/>
      <c r="B153" s="695" t="s">
        <v>221</v>
      </c>
      <c r="C153" s="696"/>
      <c r="D153" s="696"/>
      <c r="E153" s="694"/>
    </row>
    <row r="154" ht="36" customHeight="1" spans="1:5">
      <c r="A154" s="691"/>
      <c r="B154" s="692" t="s">
        <v>222</v>
      </c>
      <c r="C154" s="698">
        <f>SUM(C155:C161)</f>
        <v>6</v>
      </c>
      <c r="D154" s="698">
        <f>SUM(D155:D161)</f>
        <v>6</v>
      </c>
      <c r="E154" s="694">
        <f t="shared" si="2"/>
        <v>0</v>
      </c>
    </row>
    <row r="155" ht="36" customHeight="1" spans="1:5">
      <c r="A155" s="691"/>
      <c r="B155" s="695" t="s">
        <v>129</v>
      </c>
      <c r="C155" s="696"/>
      <c r="D155" s="696"/>
      <c r="E155" s="694"/>
    </row>
    <row r="156" ht="36" customHeight="1" spans="1:5">
      <c r="A156" s="691"/>
      <c r="B156" s="695" t="s">
        <v>130</v>
      </c>
      <c r="C156" s="696"/>
      <c r="D156" s="696"/>
      <c r="E156" s="694"/>
    </row>
    <row r="157" ht="36" customHeight="1" spans="1:5">
      <c r="A157" s="691"/>
      <c r="B157" s="695" t="s">
        <v>131</v>
      </c>
      <c r="C157" s="699"/>
      <c r="D157" s="699"/>
      <c r="E157" s="694"/>
    </row>
    <row r="158" ht="36" customHeight="1" spans="1:5">
      <c r="A158" s="691"/>
      <c r="B158" s="695" t="s">
        <v>223</v>
      </c>
      <c r="C158" s="696"/>
      <c r="D158" s="696"/>
      <c r="E158" s="694"/>
    </row>
    <row r="159" ht="36" customHeight="1" spans="1:5">
      <c r="A159" s="691"/>
      <c r="B159" s="695" t="s">
        <v>224</v>
      </c>
      <c r="C159" s="696">
        <v>6</v>
      </c>
      <c r="D159" s="696">
        <v>6</v>
      </c>
      <c r="E159" s="694">
        <f t="shared" si="2"/>
        <v>0</v>
      </c>
    </row>
    <row r="160" ht="36" customHeight="1" spans="1:5">
      <c r="A160" s="691"/>
      <c r="B160" s="695" t="s">
        <v>138</v>
      </c>
      <c r="C160" s="696"/>
      <c r="D160" s="696"/>
      <c r="E160" s="694"/>
    </row>
    <row r="161" ht="36" customHeight="1" spans="1:5">
      <c r="A161" s="691"/>
      <c r="B161" s="695" t="s">
        <v>225</v>
      </c>
      <c r="C161" s="696"/>
      <c r="D161" s="696"/>
      <c r="E161" s="694"/>
    </row>
    <row r="162" ht="36" customHeight="1" spans="1:5">
      <c r="A162" s="691"/>
      <c r="B162" s="692" t="s">
        <v>226</v>
      </c>
      <c r="C162" s="698">
        <f>SUM(C163:C167)</f>
        <v>187</v>
      </c>
      <c r="D162" s="698">
        <f>SUM(D163:D167)</f>
        <v>53</v>
      </c>
      <c r="E162" s="694">
        <f t="shared" si="2"/>
        <v>-0.716577540106952</v>
      </c>
    </row>
    <row r="163" ht="36" customHeight="1" spans="1:5">
      <c r="A163" s="691"/>
      <c r="B163" s="695" t="s">
        <v>129</v>
      </c>
      <c r="C163" s="696">
        <v>136</v>
      </c>
      <c r="D163" s="696"/>
      <c r="E163" s="694">
        <f t="shared" si="2"/>
        <v>-1</v>
      </c>
    </row>
    <row r="164" ht="36" customHeight="1" spans="1:5">
      <c r="A164" s="691"/>
      <c r="B164" s="695" t="s">
        <v>130</v>
      </c>
      <c r="C164" s="696"/>
      <c r="D164" s="696"/>
      <c r="E164" s="694"/>
    </row>
    <row r="165" ht="36" customHeight="1" spans="1:5">
      <c r="A165" s="691"/>
      <c r="B165" s="695" t="s">
        <v>131</v>
      </c>
      <c r="C165" s="696"/>
      <c r="D165" s="696"/>
      <c r="E165" s="694"/>
    </row>
    <row r="166" ht="36" customHeight="1" spans="1:5">
      <c r="A166" s="691"/>
      <c r="B166" s="695" t="s">
        <v>227</v>
      </c>
      <c r="C166" s="696">
        <v>51</v>
      </c>
      <c r="D166" s="696">
        <v>53</v>
      </c>
      <c r="E166" s="694">
        <f t="shared" si="2"/>
        <v>0.0392156862745098</v>
      </c>
    </row>
    <row r="167" ht="36" customHeight="1" spans="1:5">
      <c r="A167" s="691"/>
      <c r="B167" s="695" t="s">
        <v>228</v>
      </c>
      <c r="C167" s="696"/>
      <c r="D167" s="696"/>
      <c r="E167" s="694"/>
    </row>
    <row r="168" ht="36" customHeight="1" spans="1:5">
      <c r="A168" s="691"/>
      <c r="B168" s="692" t="s">
        <v>229</v>
      </c>
      <c r="C168" s="698">
        <f>SUM(C169:C174)</f>
        <v>78</v>
      </c>
      <c r="D168" s="698">
        <f>SUM(D169:D174)</f>
        <v>77</v>
      </c>
      <c r="E168" s="694">
        <f t="shared" si="2"/>
        <v>-0.0128205128205128</v>
      </c>
    </row>
    <row r="169" ht="36" customHeight="1" spans="1:5">
      <c r="A169" s="691"/>
      <c r="B169" s="695" t="s">
        <v>129</v>
      </c>
      <c r="C169" s="696">
        <v>69</v>
      </c>
      <c r="D169" s="696">
        <v>77</v>
      </c>
      <c r="E169" s="694">
        <f t="shared" si="2"/>
        <v>0.115942028985507</v>
      </c>
    </row>
    <row r="170" ht="36" customHeight="1" spans="1:5">
      <c r="A170" s="691"/>
      <c r="B170" s="695" t="s">
        <v>130</v>
      </c>
      <c r="C170" s="699">
        <v>9</v>
      </c>
      <c r="D170" s="699"/>
      <c r="E170" s="694">
        <f t="shared" si="2"/>
        <v>-1</v>
      </c>
    </row>
    <row r="171" ht="36" customHeight="1" spans="1:5">
      <c r="A171" s="691"/>
      <c r="B171" s="695" t="s">
        <v>131</v>
      </c>
      <c r="C171" s="696"/>
      <c r="D171" s="696"/>
      <c r="E171" s="694"/>
    </row>
    <row r="172" ht="36" customHeight="1" spans="1:5">
      <c r="A172" s="691"/>
      <c r="B172" s="695" t="s">
        <v>143</v>
      </c>
      <c r="C172" s="696"/>
      <c r="D172" s="696"/>
      <c r="E172" s="694"/>
    </row>
    <row r="173" ht="36" customHeight="1" spans="1:5">
      <c r="A173" s="691"/>
      <c r="B173" s="695" t="s">
        <v>138</v>
      </c>
      <c r="C173" s="696"/>
      <c r="D173" s="696"/>
      <c r="E173" s="694"/>
    </row>
    <row r="174" ht="36" customHeight="1" spans="1:5">
      <c r="A174" s="691"/>
      <c r="B174" s="695" t="s">
        <v>230</v>
      </c>
      <c r="C174" s="696"/>
      <c r="D174" s="696"/>
      <c r="E174" s="694"/>
    </row>
    <row r="175" ht="36" customHeight="1" spans="1:5">
      <c r="A175" s="691"/>
      <c r="B175" s="692" t="s">
        <v>231</v>
      </c>
      <c r="C175" s="698">
        <f>SUM(C176:C181)</f>
        <v>688</v>
      </c>
      <c r="D175" s="698">
        <f>SUM(D176:D181)</f>
        <v>697</v>
      </c>
      <c r="E175" s="694">
        <f t="shared" si="2"/>
        <v>0.0130813953488372</v>
      </c>
    </row>
    <row r="176" ht="36" customHeight="1" spans="1:5">
      <c r="A176" s="691"/>
      <c r="B176" s="695" t="s">
        <v>129</v>
      </c>
      <c r="C176" s="696">
        <v>538</v>
      </c>
      <c r="D176" s="696">
        <v>515</v>
      </c>
      <c r="E176" s="694">
        <f t="shared" si="2"/>
        <v>-0.0427509293680297</v>
      </c>
    </row>
    <row r="177" ht="36" customHeight="1" spans="1:5">
      <c r="A177" s="691"/>
      <c r="B177" s="695" t="s">
        <v>130</v>
      </c>
      <c r="C177" s="699">
        <v>138</v>
      </c>
      <c r="D177" s="699">
        <v>135</v>
      </c>
      <c r="E177" s="694">
        <f t="shared" si="2"/>
        <v>-0.0217391304347826</v>
      </c>
    </row>
    <row r="178" ht="36" customHeight="1" spans="1:5">
      <c r="A178" s="691"/>
      <c r="B178" s="695" t="s">
        <v>131</v>
      </c>
      <c r="C178" s="696"/>
      <c r="D178" s="696"/>
      <c r="E178" s="694"/>
    </row>
    <row r="179" ht="36" customHeight="1" spans="1:5">
      <c r="A179" s="691"/>
      <c r="B179" s="695" t="s">
        <v>232</v>
      </c>
      <c r="C179" s="696"/>
      <c r="D179" s="696"/>
      <c r="E179" s="694"/>
    </row>
    <row r="180" ht="36" customHeight="1" spans="1:5">
      <c r="A180" s="691"/>
      <c r="B180" s="695" t="s">
        <v>138</v>
      </c>
      <c r="C180" s="696">
        <v>12</v>
      </c>
      <c r="D180" s="696">
        <v>40</v>
      </c>
      <c r="E180" s="694">
        <f t="shared" si="2"/>
        <v>2.33333333333333</v>
      </c>
    </row>
    <row r="181" ht="36" customHeight="1" spans="1:5">
      <c r="A181" s="691"/>
      <c r="B181" s="695" t="s">
        <v>233</v>
      </c>
      <c r="C181" s="696"/>
      <c r="D181" s="696">
        <v>7</v>
      </c>
      <c r="E181" s="694"/>
    </row>
    <row r="182" ht="36" customHeight="1" spans="1:5">
      <c r="A182" s="691"/>
      <c r="B182" s="692" t="s">
        <v>234</v>
      </c>
      <c r="C182" s="698">
        <f>SUM(C183:C188)</f>
        <v>1094</v>
      </c>
      <c r="D182" s="698">
        <f>SUM(D183:D188)</f>
        <v>1303</v>
      </c>
      <c r="E182" s="694">
        <f t="shared" si="2"/>
        <v>0.191042047531993</v>
      </c>
    </row>
    <row r="183" ht="36" customHeight="1" spans="1:5">
      <c r="A183" s="691"/>
      <c r="B183" s="695" t="s">
        <v>129</v>
      </c>
      <c r="C183" s="696">
        <v>981</v>
      </c>
      <c r="D183" s="696">
        <v>1186</v>
      </c>
      <c r="E183" s="694">
        <f t="shared" si="2"/>
        <v>0.208970438328237</v>
      </c>
    </row>
    <row r="184" ht="36" customHeight="1" spans="1:5">
      <c r="A184" s="691"/>
      <c r="B184" s="695" t="s">
        <v>130</v>
      </c>
      <c r="C184" s="699">
        <v>113</v>
      </c>
      <c r="D184" s="699">
        <v>90</v>
      </c>
      <c r="E184" s="694">
        <f t="shared" si="2"/>
        <v>-0.20353982300885</v>
      </c>
    </row>
    <row r="185" ht="36" customHeight="1" spans="1:5">
      <c r="A185" s="691"/>
      <c r="B185" s="695" t="s">
        <v>131</v>
      </c>
      <c r="C185" s="696"/>
      <c r="D185" s="696"/>
      <c r="E185" s="694"/>
    </row>
    <row r="186" ht="36" customHeight="1" spans="1:5">
      <c r="A186" s="691"/>
      <c r="B186" s="695" t="s">
        <v>235</v>
      </c>
      <c r="C186" s="696"/>
      <c r="D186" s="696"/>
      <c r="E186" s="694"/>
    </row>
    <row r="187" ht="36" customHeight="1" spans="1:5">
      <c r="A187" s="691"/>
      <c r="B187" s="695" t="s">
        <v>138</v>
      </c>
      <c r="C187" s="696"/>
      <c r="D187" s="696">
        <v>27</v>
      </c>
      <c r="E187" s="694"/>
    </row>
    <row r="188" ht="36" customHeight="1" spans="1:5">
      <c r="A188" s="691"/>
      <c r="B188" s="695" t="s">
        <v>236</v>
      </c>
      <c r="C188" s="696"/>
      <c r="D188" s="696"/>
      <c r="E188" s="694"/>
    </row>
    <row r="189" ht="36" customHeight="1" spans="1:5">
      <c r="A189" s="691"/>
      <c r="B189" s="692" t="s">
        <v>237</v>
      </c>
      <c r="C189" s="399">
        <f>SUM(C190:C195)</f>
        <v>13913</v>
      </c>
      <c r="D189" s="399">
        <f>SUM(D190:D195)</f>
        <v>14279</v>
      </c>
      <c r="E189" s="694">
        <f t="shared" si="2"/>
        <v>0.0263063322072881</v>
      </c>
    </row>
    <row r="190" ht="36" customHeight="1" spans="1:5">
      <c r="A190" s="691"/>
      <c r="B190" s="695" t="s">
        <v>129</v>
      </c>
      <c r="C190" s="696">
        <v>12214</v>
      </c>
      <c r="D190" s="696">
        <v>12641</v>
      </c>
      <c r="E190" s="694">
        <f t="shared" si="2"/>
        <v>0.0349598821025053</v>
      </c>
    </row>
    <row r="191" ht="36" customHeight="1" spans="1:5">
      <c r="A191" s="691"/>
      <c r="B191" s="695" t="s">
        <v>130</v>
      </c>
      <c r="C191" s="696">
        <v>1699</v>
      </c>
      <c r="D191" s="696">
        <v>1638</v>
      </c>
      <c r="E191" s="694">
        <f t="shared" si="2"/>
        <v>-0.0359034726309594</v>
      </c>
    </row>
    <row r="192" ht="36" customHeight="1" spans="1:5">
      <c r="A192" s="691"/>
      <c r="B192" s="695" t="s">
        <v>131</v>
      </c>
      <c r="C192" s="696"/>
      <c r="D192" s="696"/>
      <c r="E192" s="694"/>
    </row>
    <row r="193" ht="36" customHeight="1" spans="1:5">
      <c r="A193" s="691"/>
      <c r="B193" s="695" t="s">
        <v>238</v>
      </c>
      <c r="C193" s="699"/>
      <c r="D193" s="699"/>
      <c r="E193" s="694"/>
    </row>
    <row r="194" ht="36" customHeight="1" spans="1:5">
      <c r="A194" s="691"/>
      <c r="B194" s="695" t="s">
        <v>138</v>
      </c>
      <c r="C194" s="696"/>
      <c r="D194" s="696"/>
      <c r="E194" s="694"/>
    </row>
    <row r="195" ht="36" customHeight="1" spans="1:5">
      <c r="A195" s="691"/>
      <c r="B195" s="695" t="s">
        <v>239</v>
      </c>
      <c r="C195" s="696"/>
      <c r="D195" s="696"/>
      <c r="E195" s="694"/>
    </row>
    <row r="196" ht="36" customHeight="1" spans="1:5">
      <c r="A196" s="691"/>
      <c r="B196" s="692" t="s">
        <v>240</v>
      </c>
      <c r="C196" s="698">
        <f>SUM(C197:C202)</f>
        <v>697</v>
      </c>
      <c r="D196" s="698">
        <f>SUM(D197:D202)</f>
        <v>989</v>
      </c>
      <c r="E196" s="694">
        <f t="shared" si="2"/>
        <v>0.418938307030129</v>
      </c>
    </row>
    <row r="197" ht="36" customHeight="1" spans="1:5">
      <c r="A197" s="691"/>
      <c r="B197" s="695" t="s">
        <v>129</v>
      </c>
      <c r="C197" s="696">
        <v>258</v>
      </c>
      <c r="D197" s="696">
        <v>265</v>
      </c>
      <c r="E197" s="694">
        <f t="shared" ref="E197:E258" si="3">(D197-C197)/C197</f>
        <v>0.0271317829457364</v>
      </c>
    </row>
    <row r="198" ht="36" customHeight="1" spans="1:5">
      <c r="A198" s="691"/>
      <c r="B198" s="695" t="s">
        <v>130</v>
      </c>
      <c r="C198" s="696">
        <v>439</v>
      </c>
      <c r="D198" s="696">
        <v>474</v>
      </c>
      <c r="E198" s="694">
        <f t="shared" si="3"/>
        <v>0.0797266514806378</v>
      </c>
    </row>
    <row r="199" ht="36" customHeight="1" spans="1:5">
      <c r="A199" s="691"/>
      <c r="B199" s="695" t="s">
        <v>131</v>
      </c>
      <c r="C199" s="699"/>
      <c r="D199" s="699"/>
      <c r="E199" s="694"/>
    </row>
    <row r="200" ht="36" customHeight="1" spans="1:5">
      <c r="A200" s="691"/>
      <c r="B200" s="695" t="s">
        <v>241</v>
      </c>
      <c r="C200" s="699"/>
      <c r="D200" s="699"/>
      <c r="E200" s="694"/>
    </row>
    <row r="201" ht="36" customHeight="1" spans="1:5">
      <c r="A201" s="691"/>
      <c r="B201" s="695" t="s">
        <v>138</v>
      </c>
      <c r="C201" s="696"/>
      <c r="D201" s="696"/>
      <c r="E201" s="694"/>
    </row>
    <row r="202" ht="36" customHeight="1" spans="1:5">
      <c r="A202" s="691"/>
      <c r="B202" s="695" t="s">
        <v>242</v>
      </c>
      <c r="C202" s="696"/>
      <c r="D202" s="696">
        <v>250</v>
      </c>
      <c r="E202" s="694"/>
    </row>
    <row r="203" ht="36" customHeight="1" spans="1:5">
      <c r="A203" s="691"/>
      <c r="B203" s="692" t="s">
        <v>243</v>
      </c>
      <c r="C203" s="698">
        <f>SUM(C204:C210)</f>
        <v>267</v>
      </c>
      <c r="D203" s="698">
        <f>SUM(D204:D210)</f>
        <v>278</v>
      </c>
      <c r="E203" s="694">
        <f t="shared" si="3"/>
        <v>0.0411985018726592</v>
      </c>
    </row>
    <row r="204" ht="36" customHeight="1" spans="1:5">
      <c r="A204" s="691"/>
      <c r="B204" s="695" t="s">
        <v>129</v>
      </c>
      <c r="C204" s="696">
        <v>120</v>
      </c>
      <c r="D204" s="696">
        <v>142</v>
      </c>
      <c r="E204" s="694">
        <f t="shared" si="3"/>
        <v>0.183333333333333</v>
      </c>
    </row>
    <row r="205" ht="36" customHeight="1" spans="1:5">
      <c r="A205" s="691"/>
      <c r="B205" s="695" t="s">
        <v>130</v>
      </c>
      <c r="C205" s="696">
        <v>67</v>
      </c>
      <c r="D205" s="696">
        <v>59</v>
      </c>
      <c r="E205" s="694">
        <f t="shared" si="3"/>
        <v>-0.119402985074627</v>
      </c>
    </row>
    <row r="206" ht="36" customHeight="1" spans="1:5">
      <c r="A206" s="691"/>
      <c r="B206" s="695" t="s">
        <v>131</v>
      </c>
      <c r="C206" s="696"/>
      <c r="D206" s="696"/>
      <c r="E206" s="694"/>
    </row>
    <row r="207" ht="36" customHeight="1" spans="1:5">
      <c r="A207" s="691"/>
      <c r="B207" s="695" t="s">
        <v>244</v>
      </c>
      <c r="C207" s="699">
        <v>75</v>
      </c>
      <c r="D207" s="699">
        <v>71</v>
      </c>
      <c r="E207" s="694">
        <f t="shared" si="3"/>
        <v>-0.0533333333333333</v>
      </c>
    </row>
    <row r="208" ht="36" customHeight="1" spans="1:5">
      <c r="A208" s="691"/>
      <c r="B208" s="695" t="s">
        <v>245</v>
      </c>
      <c r="C208" s="696">
        <v>5</v>
      </c>
      <c r="D208" s="696">
        <v>6</v>
      </c>
      <c r="E208" s="694">
        <f t="shared" si="3"/>
        <v>0.2</v>
      </c>
    </row>
    <row r="209" ht="36" customHeight="1" spans="1:5">
      <c r="A209" s="691"/>
      <c r="B209" s="695" t="s">
        <v>138</v>
      </c>
      <c r="C209" s="696"/>
      <c r="D209" s="696"/>
      <c r="E209" s="694"/>
    </row>
    <row r="210" ht="36" customHeight="1" spans="1:5">
      <c r="A210" s="691"/>
      <c r="B210" s="695" t="s">
        <v>246</v>
      </c>
      <c r="C210" s="696"/>
      <c r="D210" s="696"/>
      <c r="E210" s="694"/>
    </row>
    <row r="211" ht="36" customHeight="1" spans="1:5">
      <c r="A211" s="691"/>
      <c r="B211" s="692" t="s">
        <v>247</v>
      </c>
      <c r="C211" s="698"/>
      <c r="D211" s="698"/>
      <c r="E211" s="694"/>
    </row>
    <row r="212" ht="36" customHeight="1" spans="1:5">
      <c r="A212" s="691"/>
      <c r="B212" s="695" t="s">
        <v>129</v>
      </c>
      <c r="C212" s="696"/>
      <c r="D212" s="696"/>
      <c r="E212" s="694"/>
    </row>
    <row r="213" ht="36" customHeight="1" spans="1:5">
      <c r="A213" s="691"/>
      <c r="B213" s="695" t="s">
        <v>130</v>
      </c>
      <c r="C213" s="696"/>
      <c r="D213" s="696"/>
      <c r="E213" s="694"/>
    </row>
    <row r="214" ht="36" customHeight="1" spans="1:5">
      <c r="A214" s="691"/>
      <c r="B214" s="695" t="s">
        <v>131</v>
      </c>
      <c r="C214" s="696"/>
      <c r="D214" s="696"/>
      <c r="E214" s="694"/>
    </row>
    <row r="215" ht="36" customHeight="1" spans="1:5">
      <c r="A215" s="691"/>
      <c r="B215" s="695" t="s">
        <v>138</v>
      </c>
      <c r="C215" s="699"/>
      <c r="D215" s="699"/>
      <c r="E215" s="694"/>
    </row>
    <row r="216" ht="36" customHeight="1" spans="1:5">
      <c r="A216" s="691"/>
      <c r="B216" s="695" t="s">
        <v>248</v>
      </c>
      <c r="C216" s="696"/>
      <c r="D216" s="696"/>
      <c r="E216" s="694"/>
    </row>
    <row r="217" ht="36" customHeight="1" spans="1:5">
      <c r="A217" s="691"/>
      <c r="B217" s="692" t="s">
        <v>249</v>
      </c>
      <c r="C217" s="698">
        <f>SUM(C218:C222)</f>
        <v>844</v>
      </c>
      <c r="D217" s="698">
        <f>SUM(D218:D222)</f>
        <v>732</v>
      </c>
      <c r="E217" s="694">
        <f t="shared" si="3"/>
        <v>-0.132701421800948</v>
      </c>
    </row>
    <row r="218" ht="36" customHeight="1" spans="1:5">
      <c r="A218" s="691"/>
      <c r="B218" s="695" t="s">
        <v>129</v>
      </c>
      <c r="C218" s="696">
        <v>282</v>
      </c>
      <c r="D218" s="696">
        <v>287</v>
      </c>
      <c r="E218" s="694">
        <f t="shared" si="3"/>
        <v>0.0177304964539007</v>
      </c>
    </row>
    <row r="219" ht="36" customHeight="1" spans="1:5">
      <c r="A219" s="691"/>
      <c r="B219" s="695" t="s">
        <v>130</v>
      </c>
      <c r="C219" s="696"/>
      <c r="D219" s="696"/>
      <c r="E219" s="694"/>
    </row>
    <row r="220" ht="36" customHeight="1" spans="1:5">
      <c r="A220" s="691"/>
      <c r="B220" s="695" t="s">
        <v>131</v>
      </c>
      <c r="C220" s="696"/>
      <c r="D220" s="696"/>
      <c r="E220" s="694"/>
    </row>
    <row r="221" ht="36" customHeight="1" spans="1:5">
      <c r="A221" s="691"/>
      <c r="B221" s="695" t="s">
        <v>138</v>
      </c>
      <c r="C221" s="696"/>
      <c r="D221" s="696"/>
      <c r="E221" s="694"/>
    </row>
    <row r="222" ht="36" customHeight="1" spans="1:5">
      <c r="A222" s="691"/>
      <c r="B222" s="695" t="s">
        <v>250</v>
      </c>
      <c r="C222" s="699">
        <v>562</v>
      </c>
      <c r="D222" s="699">
        <v>445</v>
      </c>
      <c r="E222" s="694">
        <f t="shared" si="3"/>
        <v>-0.208185053380783</v>
      </c>
    </row>
    <row r="223" ht="36" customHeight="1" spans="1:5">
      <c r="A223" s="691"/>
      <c r="B223" s="692" t="s">
        <v>251</v>
      </c>
      <c r="C223" s="698"/>
      <c r="D223" s="698"/>
      <c r="E223" s="694"/>
    </row>
    <row r="224" ht="36" customHeight="1" spans="1:5">
      <c r="A224" s="691"/>
      <c r="B224" s="695" t="s">
        <v>129</v>
      </c>
      <c r="C224" s="696"/>
      <c r="D224" s="696"/>
      <c r="E224" s="694"/>
    </row>
    <row r="225" ht="36" customHeight="1" spans="1:5">
      <c r="A225" s="691"/>
      <c r="B225" s="695" t="s">
        <v>130</v>
      </c>
      <c r="C225" s="696"/>
      <c r="D225" s="696"/>
      <c r="E225" s="694"/>
    </row>
    <row r="226" ht="36" customHeight="1" spans="1:5">
      <c r="A226" s="691"/>
      <c r="B226" s="695" t="s">
        <v>131</v>
      </c>
      <c r="C226" s="696"/>
      <c r="D226" s="696"/>
      <c r="E226" s="694"/>
    </row>
    <row r="227" ht="36" customHeight="1" spans="1:5">
      <c r="A227" s="691"/>
      <c r="B227" s="695" t="s">
        <v>252</v>
      </c>
      <c r="C227" s="696"/>
      <c r="D227" s="696"/>
      <c r="E227" s="694"/>
    </row>
    <row r="228" ht="36" customHeight="1" spans="1:5">
      <c r="A228" s="691"/>
      <c r="B228" s="695" t="s">
        <v>138</v>
      </c>
      <c r="C228" s="696"/>
      <c r="D228" s="696"/>
      <c r="E228" s="694"/>
    </row>
    <row r="229" ht="36" customHeight="1" spans="1:5">
      <c r="A229" s="691"/>
      <c r="B229" s="695" t="s">
        <v>253</v>
      </c>
      <c r="C229" s="699"/>
      <c r="D229" s="699"/>
      <c r="E229" s="694"/>
    </row>
    <row r="230" ht="36" customHeight="1" spans="1:5">
      <c r="A230" s="691"/>
      <c r="B230" s="692" t="s">
        <v>254</v>
      </c>
      <c r="C230" s="698">
        <f>SUM(C231:C244)</f>
        <v>4573</v>
      </c>
      <c r="D230" s="698">
        <f>SUM(D231:D244)</f>
        <v>4667</v>
      </c>
      <c r="E230" s="694">
        <f t="shared" si="3"/>
        <v>0.0205554340695386</v>
      </c>
    </row>
    <row r="231" ht="36" customHeight="1" spans="1:5">
      <c r="A231" s="691"/>
      <c r="B231" s="695" t="s">
        <v>129</v>
      </c>
      <c r="C231" s="696">
        <v>3749</v>
      </c>
      <c r="D231" s="696">
        <v>3745</v>
      </c>
      <c r="E231" s="694">
        <f t="shared" si="3"/>
        <v>-0.0010669511869832</v>
      </c>
    </row>
    <row r="232" ht="36" customHeight="1" spans="1:5">
      <c r="A232" s="691"/>
      <c r="B232" s="695" t="s">
        <v>130</v>
      </c>
      <c r="C232" s="696">
        <v>295</v>
      </c>
      <c r="D232" s="696">
        <v>307</v>
      </c>
      <c r="E232" s="694">
        <f t="shared" si="3"/>
        <v>0.0406779661016949</v>
      </c>
    </row>
    <row r="233" ht="36" customHeight="1" spans="1:5">
      <c r="A233" s="691"/>
      <c r="B233" s="695" t="s">
        <v>131</v>
      </c>
      <c r="C233" s="696"/>
      <c r="D233" s="696"/>
      <c r="E233" s="694"/>
    </row>
    <row r="234" ht="36" customHeight="1" spans="1:5">
      <c r="A234" s="691"/>
      <c r="B234" s="695" t="s">
        <v>255</v>
      </c>
      <c r="C234" s="696">
        <v>63</v>
      </c>
      <c r="D234" s="696">
        <v>172</v>
      </c>
      <c r="E234" s="694">
        <f t="shared" si="3"/>
        <v>1.73015873015873</v>
      </c>
    </row>
    <row r="235" ht="36" customHeight="1" spans="1:5">
      <c r="A235" s="691"/>
      <c r="B235" s="695" t="s">
        <v>256</v>
      </c>
      <c r="C235" s="699">
        <v>71</v>
      </c>
      <c r="D235" s="699">
        <v>104</v>
      </c>
      <c r="E235" s="694">
        <f t="shared" si="3"/>
        <v>0.464788732394366</v>
      </c>
    </row>
    <row r="236" ht="36" customHeight="1" spans="1:5">
      <c r="A236" s="691"/>
      <c r="B236" s="695" t="s">
        <v>170</v>
      </c>
      <c r="C236" s="696"/>
      <c r="D236" s="696"/>
      <c r="E236" s="694"/>
    </row>
    <row r="237" ht="36" customHeight="1" spans="1:5">
      <c r="A237" s="691"/>
      <c r="B237" s="695" t="s">
        <v>257</v>
      </c>
      <c r="C237" s="696"/>
      <c r="D237" s="696">
        <v>33</v>
      </c>
      <c r="E237" s="694"/>
    </row>
    <row r="238" ht="36" customHeight="1" spans="1:5">
      <c r="A238" s="691"/>
      <c r="B238" s="695" t="s">
        <v>258</v>
      </c>
      <c r="C238" s="696">
        <v>11</v>
      </c>
      <c r="D238" s="696">
        <v>11</v>
      </c>
      <c r="E238" s="694">
        <f t="shared" si="3"/>
        <v>0</v>
      </c>
    </row>
    <row r="239" ht="36" customHeight="1" spans="1:5">
      <c r="A239" s="691"/>
      <c r="B239" s="695" t="s">
        <v>259</v>
      </c>
      <c r="C239" s="696">
        <v>1</v>
      </c>
      <c r="D239" s="696"/>
      <c r="E239" s="694">
        <f t="shared" si="3"/>
        <v>-1</v>
      </c>
    </row>
    <row r="240" ht="36" customHeight="1" spans="1:5">
      <c r="A240" s="691"/>
      <c r="B240" s="695" t="s">
        <v>260</v>
      </c>
      <c r="C240" s="696">
        <v>7</v>
      </c>
      <c r="D240" s="696">
        <v>5</v>
      </c>
      <c r="E240" s="694">
        <f t="shared" si="3"/>
        <v>-0.285714285714286</v>
      </c>
    </row>
    <row r="241" ht="36" customHeight="1" spans="1:5">
      <c r="A241" s="691"/>
      <c r="B241" s="695" t="s">
        <v>261</v>
      </c>
      <c r="C241" s="696">
        <v>5</v>
      </c>
      <c r="D241" s="696">
        <v>10</v>
      </c>
      <c r="E241" s="694">
        <f t="shared" si="3"/>
        <v>1</v>
      </c>
    </row>
    <row r="242" ht="36" customHeight="1" spans="1:5">
      <c r="A242" s="691"/>
      <c r="B242" s="695" t="s">
        <v>262</v>
      </c>
      <c r="C242" s="696">
        <v>343</v>
      </c>
      <c r="D242" s="696">
        <v>258</v>
      </c>
      <c r="E242" s="694">
        <f t="shared" si="3"/>
        <v>-0.247813411078717</v>
      </c>
    </row>
    <row r="243" ht="36" customHeight="1" spans="1:5">
      <c r="A243" s="691"/>
      <c r="B243" s="695" t="s">
        <v>138</v>
      </c>
      <c r="C243" s="696"/>
      <c r="D243" s="696"/>
      <c r="E243" s="694"/>
    </row>
    <row r="244" ht="36" customHeight="1" spans="1:5">
      <c r="A244" s="691"/>
      <c r="B244" s="695" t="s">
        <v>263</v>
      </c>
      <c r="C244" s="696">
        <v>28</v>
      </c>
      <c r="D244" s="696">
        <v>22</v>
      </c>
      <c r="E244" s="694">
        <f t="shared" si="3"/>
        <v>-0.214285714285714</v>
      </c>
    </row>
    <row r="245" ht="36" customHeight="1" spans="1:5">
      <c r="A245" s="691"/>
      <c r="B245" s="692" t="s">
        <v>264</v>
      </c>
      <c r="C245" s="693">
        <f>SUM(C246:C247)</f>
        <v>1767</v>
      </c>
      <c r="D245" s="693">
        <f>SUM(D246:D247)</f>
        <v>306</v>
      </c>
      <c r="E245" s="694">
        <f t="shared" si="3"/>
        <v>-0.826825127334465</v>
      </c>
    </row>
    <row r="246" ht="36" customHeight="1" spans="1:5">
      <c r="A246" s="691"/>
      <c r="B246" s="695" t="s">
        <v>265</v>
      </c>
      <c r="C246" s="696"/>
      <c r="D246" s="696"/>
      <c r="E246" s="694"/>
    </row>
    <row r="247" ht="36" customHeight="1" spans="1:5">
      <c r="A247" s="691"/>
      <c r="B247" s="695" t="s">
        <v>266</v>
      </c>
      <c r="C247" s="696">
        <v>1767</v>
      </c>
      <c r="D247" s="696">
        <v>306</v>
      </c>
      <c r="E247" s="694">
        <f t="shared" si="3"/>
        <v>-0.826825127334465</v>
      </c>
    </row>
    <row r="248" ht="36" customHeight="1" spans="1:5">
      <c r="A248" s="691"/>
      <c r="B248" s="692" t="s">
        <v>90</v>
      </c>
      <c r="C248" s="698"/>
      <c r="D248" s="698"/>
      <c r="E248" s="694"/>
    </row>
    <row r="249" ht="36" customHeight="1" spans="1:5">
      <c r="A249" s="691"/>
      <c r="B249" s="692" t="s">
        <v>91</v>
      </c>
      <c r="C249" s="693">
        <f>C250+C256</f>
        <v>211</v>
      </c>
      <c r="D249" s="693">
        <f>D250+D256</f>
        <v>344</v>
      </c>
      <c r="E249" s="694">
        <f t="shared" si="3"/>
        <v>0.630331753554502</v>
      </c>
    </row>
    <row r="250" ht="36" customHeight="1" spans="1:5">
      <c r="A250" s="691"/>
      <c r="B250" s="566" t="s">
        <v>267</v>
      </c>
      <c r="C250" s="693">
        <f>SUM(C251:C255)</f>
        <v>211</v>
      </c>
      <c r="D250" s="693">
        <f>SUM(D251:D255)</f>
        <v>344</v>
      </c>
      <c r="E250" s="694">
        <f t="shared" si="3"/>
        <v>0.630331753554502</v>
      </c>
    </row>
    <row r="251" ht="36" customHeight="1" spans="1:5">
      <c r="A251" s="691"/>
      <c r="B251" s="569" t="s">
        <v>268</v>
      </c>
      <c r="C251" s="693">
        <v>75</v>
      </c>
      <c r="D251" s="693">
        <v>181</v>
      </c>
      <c r="E251" s="694">
        <f t="shared" si="3"/>
        <v>1.41333333333333</v>
      </c>
    </row>
    <row r="252" ht="36" customHeight="1" spans="1:5">
      <c r="A252" s="691"/>
      <c r="B252" s="569" t="s">
        <v>269</v>
      </c>
      <c r="C252" s="691"/>
      <c r="D252" s="693"/>
      <c r="E252" s="694"/>
    </row>
    <row r="253" ht="36" customHeight="1" spans="1:5">
      <c r="A253" s="691"/>
      <c r="B253" s="569" t="s">
        <v>270</v>
      </c>
      <c r="C253" s="693">
        <v>55</v>
      </c>
      <c r="D253" s="693">
        <v>55</v>
      </c>
      <c r="E253" s="694">
        <f t="shared" si="3"/>
        <v>0</v>
      </c>
    </row>
    <row r="254" ht="36" customHeight="1" spans="1:5">
      <c r="A254" s="691"/>
      <c r="B254" s="569" t="s">
        <v>271</v>
      </c>
      <c r="C254" s="693">
        <v>81</v>
      </c>
      <c r="D254" s="693">
        <v>108</v>
      </c>
      <c r="E254" s="694">
        <f t="shared" si="3"/>
        <v>0.333333333333333</v>
      </c>
    </row>
    <row r="255" ht="36" customHeight="1" spans="1:5">
      <c r="A255" s="691"/>
      <c r="B255" s="569" t="s">
        <v>272</v>
      </c>
      <c r="C255" s="693"/>
      <c r="D255" s="693"/>
      <c r="E255" s="694"/>
    </row>
    <row r="256" ht="36" customHeight="1" spans="1:5">
      <c r="A256" s="691"/>
      <c r="B256" s="566" t="s">
        <v>273</v>
      </c>
      <c r="C256" s="693">
        <f>SUM(C257)</f>
        <v>0</v>
      </c>
      <c r="D256" s="693"/>
      <c r="E256" s="694"/>
    </row>
    <row r="257" ht="36" customHeight="1" spans="1:5">
      <c r="A257" s="691"/>
      <c r="B257" s="569" t="s">
        <v>274</v>
      </c>
      <c r="C257" s="693"/>
      <c r="D257" s="693"/>
      <c r="E257" s="694"/>
    </row>
    <row r="258" ht="36" customHeight="1" spans="1:5">
      <c r="A258" s="691"/>
      <c r="B258" s="692" t="s">
        <v>92</v>
      </c>
      <c r="C258" s="698">
        <f>C259+C262+C272+C277+C285+C293+C306+C313+C320+C323</f>
        <v>39437</v>
      </c>
      <c r="D258" s="698">
        <f>D259+D262+D272+D277+D285+D293+D306+D313+D320+D323</f>
        <v>39966</v>
      </c>
      <c r="E258" s="694">
        <f t="shared" si="3"/>
        <v>0.0134137992240789</v>
      </c>
    </row>
    <row r="259" ht="36" customHeight="1" spans="1:5">
      <c r="A259" s="691"/>
      <c r="B259" s="566" t="s">
        <v>275</v>
      </c>
      <c r="C259" s="698">
        <f>SUM(C260:C261)</f>
        <v>0</v>
      </c>
      <c r="D259" s="698">
        <f>SUM(D260:D261)</f>
        <v>0</v>
      </c>
      <c r="E259" s="694"/>
    </row>
    <row r="260" ht="36" customHeight="1" spans="1:5">
      <c r="A260" s="691"/>
      <c r="B260" s="569" t="s">
        <v>276</v>
      </c>
      <c r="C260" s="698"/>
      <c r="D260" s="698"/>
      <c r="E260" s="694"/>
    </row>
    <row r="261" ht="36" customHeight="1" spans="1:5">
      <c r="A261" s="691"/>
      <c r="B261" s="569" t="s">
        <v>277</v>
      </c>
      <c r="C261" s="698"/>
      <c r="D261" s="698"/>
      <c r="E261" s="694"/>
    </row>
    <row r="262" ht="36" customHeight="1" spans="1:5">
      <c r="A262" s="691"/>
      <c r="B262" s="566" t="s">
        <v>278</v>
      </c>
      <c r="C262" s="698">
        <f>SUM(C263:C271)</f>
        <v>38148</v>
      </c>
      <c r="D262" s="698">
        <f>SUM(D263:D271)</f>
        <v>38808</v>
      </c>
      <c r="E262" s="694">
        <f t="shared" ref="E262:E305" si="4">(D262-C262)/C262</f>
        <v>0.0173010380622837</v>
      </c>
    </row>
    <row r="263" ht="36" customHeight="1" spans="1:5">
      <c r="A263" s="691"/>
      <c r="B263" s="569" t="s">
        <v>129</v>
      </c>
      <c r="C263" s="698">
        <v>21471</v>
      </c>
      <c r="D263" s="698">
        <v>22044</v>
      </c>
      <c r="E263" s="694">
        <f t="shared" si="4"/>
        <v>0.0266871594243398</v>
      </c>
    </row>
    <row r="264" ht="36" customHeight="1" spans="1:5">
      <c r="A264" s="691"/>
      <c r="B264" s="569" t="s">
        <v>130</v>
      </c>
      <c r="C264" s="698">
        <v>12708</v>
      </c>
      <c r="D264" s="698">
        <v>12998</v>
      </c>
      <c r="E264" s="694">
        <f t="shared" si="4"/>
        <v>0.0228202706956248</v>
      </c>
    </row>
    <row r="265" ht="36" customHeight="1" spans="1:5">
      <c r="A265" s="691"/>
      <c r="B265" s="569" t="s">
        <v>170</v>
      </c>
      <c r="C265" s="698"/>
      <c r="D265" s="698"/>
      <c r="E265" s="694"/>
    </row>
    <row r="266" ht="36" customHeight="1" spans="1:5">
      <c r="A266" s="691"/>
      <c r="B266" s="569" t="s">
        <v>279</v>
      </c>
      <c r="C266" s="698">
        <v>3969</v>
      </c>
      <c r="D266" s="698">
        <v>3616</v>
      </c>
      <c r="E266" s="694">
        <f t="shared" si="4"/>
        <v>-0.0889392794154699</v>
      </c>
    </row>
    <row r="267" ht="36" customHeight="1" spans="1:5">
      <c r="A267" s="691"/>
      <c r="B267" s="569" t="s">
        <v>280</v>
      </c>
      <c r="C267" s="698"/>
      <c r="D267" s="698">
        <v>150</v>
      </c>
      <c r="E267" s="694"/>
    </row>
    <row r="268" ht="36" customHeight="1" spans="1:5">
      <c r="A268" s="691"/>
      <c r="B268" s="569" t="s">
        <v>281</v>
      </c>
      <c r="C268" s="698"/>
      <c r="D268" s="698"/>
      <c r="E268" s="694"/>
    </row>
    <row r="269" ht="36" customHeight="1" spans="1:5">
      <c r="A269" s="691"/>
      <c r="B269" s="569" t="s">
        <v>282</v>
      </c>
      <c r="C269" s="698"/>
      <c r="D269" s="698"/>
      <c r="E269" s="694"/>
    </row>
    <row r="270" ht="36" customHeight="1" spans="1:5">
      <c r="A270" s="691"/>
      <c r="B270" s="569" t="s">
        <v>138</v>
      </c>
      <c r="C270" s="698"/>
      <c r="D270" s="698"/>
      <c r="E270" s="694"/>
    </row>
    <row r="271" ht="36" customHeight="1" spans="1:5">
      <c r="A271" s="691"/>
      <c r="B271" s="569" t="s">
        <v>283</v>
      </c>
      <c r="C271" s="698"/>
      <c r="D271" s="698"/>
      <c r="E271" s="694"/>
    </row>
    <row r="272" ht="36" customHeight="1" spans="1:5">
      <c r="A272" s="691"/>
      <c r="B272" s="566" t="s">
        <v>284</v>
      </c>
      <c r="C272" s="698">
        <f>SUM(C273:C276)</f>
        <v>0</v>
      </c>
      <c r="D272" s="698"/>
      <c r="E272" s="694"/>
    </row>
    <row r="273" ht="36" customHeight="1" spans="1:5">
      <c r="A273" s="691"/>
      <c r="B273" s="569" t="s">
        <v>129</v>
      </c>
      <c r="C273" s="698"/>
      <c r="D273" s="698"/>
      <c r="E273" s="694"/>
    </row>
    <row r="274" ht="36" customHeight="1" spans="1:5">
      <c r="A274" s="691"/>
      <c r="B274" s="569" t="s">
        <v>285</v>
      </c>
      <c r="C274" s="698"/>
      <c r="D274" s="698"/>
      <c r="E274" s="694"/>
    </row>
    <row r="275" ht="36" customHeight="1" spans="1:5">
      <c r="A275" s="691"/>
      <c r="B275" s="569" t="s">
        <v>138</v>
      </c>
      <c r="C275" s="698"/>
      <c r="D275" s="698"/>
      <c r="E275" s="694"/>
    </row>
    <row r="276" ht="36" customHeight="1" spans="1:5">
      <c r="A276" s="691"/>
      <c r="B276" s="569" t="s">
        <v>286</v>
      </c>
      <c r="C276" s="698"/>
      <c r="D276" s="698"/>
      <c r="E276" s="694"/>
    </row>
    <row r="277" ht="36" customHeight="1" spans="1:5">
      <c r="A277" s="691"/>
      <c r="B277" s="566" t="s">
        <v>287</v>
      </c>
      <c r="C277" s="698">
        <f>SUM(C278:C284)</f>
        <v>0</v>
      </c>
      <c r="D277" s="698"/>
      <c r="E277" s="694"/>
    </row>
    <row r="278" ht="36" customHeight="1" spans="1:5">
      <c r="A278" s="691"/>
      <c r="B278" s="569" t="s">
        <v>129</v>
      </c>
      <c r="C278" s="698"/>
      <c r="D278" s="698"/>
      <c r="E278" s="694"/>
    </row>
    <row r="279" ht="36" customHeight="1" spans="1:5">
      <c r="A279" s="691"/>
      <c r="B279" s="569" t="s">
        <v>130</v>
      </c>
      <c r="C279" s="698"/>
      <c r="D279" s="698"/>
      <c r="E279" s="694"/>
    </row>
    <row r="280" ht="36" customHeight="1" spans="1:5">
      <c r="A280" s="691"/>
      <c r="B280" s="569" t="s">
        <v>131</v>
      </c>
      <c r="C280" s="698"/>
      <c r="D280" s="698"/>
      <c r="E280" s="694"/>
    </row>
    <row r="281" ht="36" customHeight="1" spans="1:5">
      <c r="A281" s="691"/>
      <c r="B281" s="569" t="s">
        <v>288</v>
      </c>
      <c r="C281" s="698"/>
      <c r="D281" s="698"/>
      <c r="E281" s="694"/>
    </row>
    <row r="282" ht="36" customHeight="1" spans="1:5">
      <c r="A282" s="691"/>
      <c r="B282" s="569" t="s">
        <v>289</v>
      </c>
      <c r="C282" s="698"/>
      <c r="D282" s="698"/>
      <c r="E282" s="694"/>
    </row>
    <row r="283" ht="36" customHeight="1" spans="1:5">
      <c r="A283" s="691"/>
      <c r="B283" s="569" t="s">
        <v>138</v>
      </c>
      <c r="C283" s="698"/>
      <c r="D283" s="698"/>
      <c r="E283" s="694"/>
    </row>
    <row r="284" ht="36" customHeight="1" spans="1:5">
      <c r="A284" s="691"/>
      <c r="B284" s="569" t="s">
        <v>290</v>
      </c>
      <c r="C284" s="698"/>
      <c r="D284" s="698"/>
      <c r="E284" s="694"/>
    </row>
    <row r="285" ht="36" customHeight="1" spans="1:5">
      <c r="A285" s="691"/>
      <c r="B285" s="566" t="s">
        <v>291</v>
      </c>
      <c r="C285" s="698">
        <f>SUM(C286:C292)</f>
        <v>0</v>
      </c>
      <c r="D285" s="698"/>
      <c r="E285" s="694"/>
    </row>
    <row r="286" ht="36" customHeight="1" spans="1:5">
      <c r="A286" s="691"/>
      <c r="B286" s="569" t="s">
        <v>129</v>
      </c>
      <c r="C286" s="698"/>
      <c r="D286" s="698"/>
      <c r="E286" s="694"/>
    </row>
    <row r="287" ht="36" customHeight="1" spans="1:5">
      <c r="A287" s="691"/>
      <c r="B287" s="569" t="s">
        <v>130</v>
      </c>
      <c r="C287" s="698"/>
      <c r="D287" s="698"/>
      <c r="E287" s="694"/>
    </row>
    <row r="288" ht="36" customHeight="1" spans="1:5">
      <c r="A288" s="691"/>
      <c r="B288" s="569" t="s">
        <v>292</v>
      </c>
      <c r="C288" s="698"/>
      <c r="D288" s="698"/>
      <c r="E288" s="694"/>
    </row>
    <row r="289" ht="36" customHeight="1" spans="1:5">
      <c r="A289" s="691"/>
      <c r="B289" s="569" t="s">
        <v>293</v>
      </c>
      <c r="C289" s="698"/>
      <c r="D289" s="698"/>
      <c r="E289" s="694"/>
    </row>
    <row r="290" ht="36" customHeight="1" spans="1:5">
      <c r="A290" s="691"/>
      <c r="B290" s="569" t="s">
        <v>294</v>
      </c>
      <c r="C290" s="698"/>
      <c r="D290" s="698"/>
      <c r="E290" s="694"/>
    </row>
    <row r="291" ht="36" customHeight="1" spans="1:5">
      <c r="A291" s="691"/>
      <c r="B291" s="569" t="s">
        <v>138</v>
      </c>
      <c r="C291" s="698"/>
      <c r="D291" s="698"/>
      <c r="E291" s="694"/>
    </row>
    <row r="292" ht="36" customHeight="1" spans="1:5">
      <c r="A292" s="691"/>
      <c r="B292" s="569" t="s">
        <v>295</v>
      </c>
      <c r="C292" s="698"/>
      <c r="D292" s="698"/>
      <c r="E292" s="694"/>
    </row>
    <row r="293" ht="36" customHeight="1" spans="1:5">
      <c r="A293" s="691"/>
      <c r="B293" s="566" t="s">
        <v>296</v>
      </c>
      <c r="C293" s="698">
        <f>SUM(C294:C305)</f>
        <v>1289</v>
      </c>
      <c r="D293" s="698">
        <f>SUM(D294:D305)</f>
        <v>1158</v>
      </c>
      <c r="E293" s="694">
        <f t="shared" si="4"/>
        <v>-0.101629169899147</v>
      </c>
    </row>
    <row r="294" ht="36" customHeight="1" spans="1:5">
      <c r="A294" s="691"/>
      <c r="B294" s="569" t="s">
        <v>129</v>
      </c>
      <c r="C294" s="698">
        <v>696</v>
      </c>
      <c r="D294" s="698">
        <v>713</v>
      </c>
      <c r="E294" s="694">
        <f t="shared" si="4"/>
        <v>0.0244252873563218</v>
      </c>
    </row>
    <row r="295" ht="36" customHeight="1" spans="1:5">
      <c r="A295" s="691"/>
      <c r="B295" s="569" t="s">
        <v>297</v>
      </c>
      <c r="C295" s="698">
        <v>30</v>
      </c>
      <c r="D295" s="698">
        <v>36</v>
      </c>
      <c r="E295" s="694">
        <f t="shared" si="4"/>
        <v>0.2</v>
      </c>
    </row>
    <row r="296" ht="36" customHeight="1" spans="1:5">
      <c r="A296" s="691"/>
      <c r="B296" s="569" t="s">
        <v>298</v>
      </c>
      <c r="C296" s="698">
        <v>84</v>
      </c>
      <c r="D296" s="698">
        <v>85</v>
      </c>
      <c r="E296" s="694">
        <f t="shared" si="4"/>
        <v>0.0119047619047619</v>
      </c>
    </row>
    <row r="297" ht="36" customHeight="1" spans="1:5">
      <c r="A297" s="691"/>
      <c r="B297" s="569" t="s">
        <v>299</v>
      </c>
      <c r="C297" s="698">
        <v>34</v>
      </c>
      <c r="D297" s="698">
        <v>34</v>
      </c>
      <c r="E297" s="694">
        <f t="shared" si="4"/>
        <v>0</v>
      </c>
    </row>
    <row r="298" ht="36" customHeight="1" spans="1:5">
      <c r="A298" s="691"/>
      <c r="B298" s="569" t="s">
        <v>300</v>
      </c>
      <c r="C298" s="698">
        <v>87</v>
      </c>
      <c r="D298" s="698"/>
      <c r="E298" s="694">
        <f t="shared" si="4"/>
        <v>-1</v>
      </c>
    </row>
    <row r="299" ht="36" customHeight="1" spans="1:5">
      <c r="A299" s="691"/>
      <c r="B299" s="569" t="s">
        <v>301</v>
      </c>
      <c r="C299" s="698"/>
      <c r="D299" s="698">
        <v>41</v>
      </c>
      <c r="E299" s="694"/>
    </row>
    <row r="300" ht="36" customHeight="1" spans="1:5">
      <c r="A300" s="691"/>
      <c r="B300" s="569" t="s">
        <v>302</v>
      </c>
      <c r="C300" s="698"/>
      <c r="D300" s="698"/>
      <c r="E300" s="694"/>
    </row>
    <row r="301" ht="36" customHeight="1" spans="1:5">
      <c r="A301" s="691"/>
      <c r="B301" s="569" t="s">
        <v>303</v>
      </c>
      <c r="C301" s="698">
        <v>154</v>
      </c>
      <c r="D301" s="698">
        <v>39</v>
      </c>
      <c r="E301" s="694">
        <f t="shared" si="4"/>
        <v>-0.746753246753247</v>
      </c>
    </row>
    <row r="302" ht="36" customHeight="1" spans="1:5">
      <c r="A302" s="691"/>
      <c r="B302" s="569" t="s">
        <v>304</v>
      </c>
      <c r="C302" s="698"/>
      <c r="D302" s="698"/>
      <c r="E302" s="694"/>
    </row>
    <row r="303" ht="36" customHeight="1" spans="1:5">
      <c r="A303" s="691"/>
      <c r="B303" s="569" t="s">
        <v>170</v>
      </c>
      <c r="C303" s="698"/>
      <c r="D303" s="698"/>
      <c r="E303" s="694"/>
    </row>
    <row r="304" ht="36" customHeight="1" spans="1:5">
      <c r="A304" s="691"/>
      <c r="B304" s="569" t="s">
        <v>138</v>
      </c>
      <c r="C304" s="698"/>
      <c r="D304" s="698"/>
      <c r="E304" s="694"/>
    </row>
    <row r="305" ht="36" customHeight="1" spans="1:5">
      <c r="A305" s="691"/>
      <c r="B305" s="569" t="s">
        <v>305</v>
      </c>
      <c r="C305" s="698">
        <v>204</v>
      </c>
      <c r="D305" s="698">
        <v>210</v>
      </c>
      <c r="E305" s="694">
        <f t="shared" si="4"/>
        <v>0.0294117647058824</v>
      </c>
    </row>
    <row r="306" ht="36" customHeight="1" spans="1:5">
      <c r="A306" s="691"/>
      <c r="B306" s="566" t="s">
        <v>306</v>
      </c>
      <c r="C306" s="698">
        <f>SUM(C307:C312)</f>
        <v>0</v>
      </c>
      <c r="D306" s="698"/>
      <c r="E306" s="694"/>
    </row>
    <row r="307" ht="36" customHeight="1" spans="1:5">
      <c r="A307" s="691"/>
      <c r="B307" s="569" t="s">
        <v>129</v>
      </c>
      <c r="C307" s="698"/>
      <c r="D307" s="698"/>
      <c r="E307" s="694"/>
    </row>
    <row r="308" ht="36" customHeight="1" spans="1:5">
      <c r="A308" s="691"/>
      <c r="B308" s="569" t="s">
        <v>307</v>
      </c>
      <c r="C308" s="698"/>
      <c r="D308" s="698"/>
      <c r="E308" s="694"/>
    </row>
    <row r="309" ht="36" customHeight="1" spans="1:5">
      <c r="A309" s="691"/>
      <c r="B309" s="569" t="s">
        <v>308</v>
      </c>
      <c r="C309" s="698"/>
      <c r="D309" s="698"/>
      <c r="E309" s="694"/>
    </row>
    <row r="310" ht="36" customHeight="1" spans="1:5">
      <c r="A310" s="691"/>
      <c r="B310" s="569" t="s">
        <v>309</v>
      </c>
      <c r="C310" s="698"/>
      <c r="D310" s="698"/>
      <c r="E310" s="694"/>
    </row>
    <row r="311" ht="36" customHeight="1" spans="1:5">
      <c r="A311" s="691"/>
      <c r="B311" s="569" t="s">
        <v>170</v>
      </c>
      <c r="C311" s="698"/>
      <c r="D311" s="698"/>
      <c r="E311" s="694"/>
    </row>
    <row r="312" ht="36" customHeight="1" spans="1:5">
      <c r="A312" s="691"/>
      <c r="B312" s="569" t="s">
        <v>310</v>
      </c>
      <c r="C312" s="698"/>
      <c r="D312" s="698"/>
      <c r="E312" s="694"/>
    </row>
    <row r="313" ht="36" customHeight="1" spans="1:5">
      <c r="A313" s="691"/>
      <c r="B313" s="566" t="s">
        <v>311</v>
      </c>
      <c r="C313" s="698">
        <f>SUM(C314:C319)</f>
        <v>0</v>
      </c>
      <c r="D313" s="698"/>
      <c r="E313" s="694"/>
    </row>
    <row r="314" ht="36" customHeight="1" spans="1:5">
      <c r="A314" s="691"/>
      <c r="B314" s="569" t="s">
        <v>129</v>
      </c>
      <c r="C314" s="698"/>
      <c r="D314" s="698"/>
      <c r="E314" s="694"/>
    </row>
    <row r="315" ht="36" customHeight="1" spans="1:5">
      <c r="A315" s="691"/>
      <c r="B315" s="569" t="s">
        <v>312</v>
      </c>
      <c r="C315" s="698"/>
      <c r="D315" s="698"/>
      <c r="E315" s="694"/>
    </row>
    <row r="316" ht="36" customHeight="1" spans="1:5">
      <c r="A316" s="691"/>
      <c r="B316" s="569" t="s">
        <v>313</v>
      </c>
      <c r="C316" s="698"/>
      <c r="D316" s="698"/>
      <c r="E316" s="694"/>
    </row>
    <row r="317" ht="36" customHeight="1" spans="1:5">
      <c r="A317" s="691"/>
      <c r="B317" s="569" t="s">
        <v>314</v>
      </c>
      <c r="C317" s="698"/>
      <c r="D317" s="698"/>
      <c r="E317" s="694"/>
    </row>
    <row r="318" ht="36" customHeight="1" spans="1:5">
      <c r="A318" s="691"/>
      <c r="B318" s="569" t="s">
        <v>170</v>
      </c>
      <c r="C318" s="698"/>
      <c r="D318" s="698"/>
      <c r="E318" s="694"/>
    </row>
    <row r="319" ht="36" customHeight="1" spans="1:5">
      <c r="A319" s="691"/>
      <c r="B319" s="569" t="s">
        <v>315</v>
      </c>
      <c r="C319" s="698"/>
      <c r="D319" s="698"/>
      <c r="E319" s="694"/>
    </row>
    <row r="320" ht="36" customHeight="1" spans="1:5">
      <c r="A320" s="691"/>
      <c r="B320" s="566" t="s">
        <v>316</v>
      </c>
      <c r="C320" s="698">
        <f>SUM(C321:C322)</f>
        <v>0</v>
      </c>
      <c r="D320" s="698"/>
      <c r="E320" s="694"/>
    </row>
    <row r="321" ht="36" customHeight="1" spans="1:5">
      <c r="A321" s="691"/>
      <c r="B321" s="569" t="s">
        <v>129</v>
      </c>
      <c r="C321" s="698"/>
      <c r="D321" s="698"/>
      <c r="E321" s="694"/>
    </row>
    <row r="322" ht="36" customHeight="1" spans="1:5">
      <c r="A322" s="691"/>
      <c r="B322" s="569" t="s">
        <v>138</v>
      </c>
      <c r="C322" s="698"/>
      <c r="D322" s="698"/>
      <c r="E322" s="694"/>
    </row>
    <row r="323" ht="36" customHeight="1" spans="1:5">
      <c r="A323" s="691"/>
      <c r="B323" s="566" t="s">
        <v>317</v>
      </c>
      <c r="C323" s="698">
        <f>SUM(C324:C325)</f>
        <v>0</v>
      </c>
      <c r="D323" s="698"/>
      <c r="E323" s="694"/>
    </row>
    <row r="324" ht="36" customHeight="1" spans="1:5">
      <c r="A324" s="691"/>
      <c r="B324" s="569" t="s">
        <v>318</v>
      </c>
      <c r="C324" s="698"/>
      <c r="D324" s="698"/>
      <c r="E324" s="694"/>
    </row>
    <row r="325" ht="36" customHeight="1" spans="1:5">
      <c r="A325" s="691"/>
      <c r="B325" s="569" t="s">
        <v>319</v>
      </c>
      <c r="C325" s="698"/>
      <c r="D325" s="698"/>
      <c r="E325" s="694"/>
    </row>
    <row r="326" ht="36" customHeight="1" spans="1:5">
      <c r="A326" s="691"/>
      <c r="B326" s="692" t="s">
        <v>93</v>
      </c>
      <c r="C326" s="698">
        <f>C327+C332+C341+C347+C353+C357+C361+C365+C371+C378</f>
        <v>87405</v>
      </c>
      <c r="D326" s="698">
        <f>D327+D332+D341+D347+D353+D357+D361+D365+D371+D378</f>
        <v>85486</v>
      </c>
      <c r="E326" s="694">
        <f t="shared" ref="E326:E382" si="5">(D326-C326)/C326</f>
        <v>-0.0219552657170642</v>
      </c>
    </row>
    <row r="327" ht="36" customHeight="1" spans="1:5">
      <c r="A327" s="691"/>
      <c r="B327" s="692" t="s">
        <v>320</v>
      </c>
      <c r="C327" s="693">
        <f>SUM(C328:C331)</f>
        <v>6969</v>
      </c>
      <c r="D327" s="693">
        <f>SUM(D328:D331)</f>
        <v>7037</v>
      </c>
      <c r="E327" s="694">
        <f t="shared" si="5"/>
        <v>0.00975749748887932</v>
      </c>
    </row>
    <row r="328" ht="36" customHeight="1" spans="1:5">
      <c r="A328" s="691"/>
      <c r="B328" s="695" t="s">
        <v>129</v>
      </c>
      <c r="C328" s="696">
        <v>6857</v>
      </c>
      <c r="D328" s="696">
        <v>6942</v>
      </c>
      <c r="E328" s="694">
        <f t="shared" si="5"/>
        <v>0.0123960915852414</v>
      </c>
    </row>
    <row r="329" ht="36" customHeight="1" spans="1:5">
      <c r="A329" s="691"/>
      <c r="B329" s="695" t="s">
        <v>130</v>
      </c>
      <c r="C329" s="696"/>
      <c r="D329" s="696"/>
      <c r="E329" s="694"/>
    </row>
    <row r="330" ht="36" customHeight="1" spans="1:5">
      <c r="A330" s="691"/>
      <c r="B330" s="695" t="s">
        <v>131</v>
      </c>
      <c r="C330" s="696">
        <v>86</v>
      </c>
      <c r="D330" s="696">
        <v>57</v>
      </c>
      <c r="E330" s="694">
        <f t="shared" si="5"/>
        <v>-0.337209302325581</v>
      </c>
    </row>
    <row r="331" ht="36" customHeight="1" spans="1:5">
      <c r="A331" s="691"/>
      <c r="B331" s="695" t="s">
        <v>321</v>
      </c>
      <c r="C331" s="696">
        <v>26</v>
      </c>
      <c r="D331" s="696">
        <v>38</v>
      </c>
      <c r="E331" s="694">
        <f t="shared" si="5"/>
        <v>0.461538461538462</v>
      </c>
    </row>
    <row r="332" ht="36" customHeight="1" spans="1:5">
      <c r="A332" s="691"/>
      <c r="B332" s="692" t="s">
        <v>322</v>
      </c>
      <c r="C332" s="698">
        <f>SUM(C333:C340)</f>
        <v>68743</v>
      </c>
      <c r="D332" s="698">
        <f>SUM(D333:D340)</f>
        <v>66729</v>
      </c>
      <c r="E332" s="694">
        <f t="shared" si="5"/>
        <v>-0.0292975284756266</v>
      </c>
    </row>
    <row r="333" ht="36" customHeight="1" spans="1:5">
      <c r="A333" s="691"/>
      <c r="B333" s="695" t="s">
        <v>323</v>
      </c>
      <c r="C333" s="696">
        <v>7801</v>
      </c>
      <c r="D333" s="696">
        <v>7970</v>
      </c>
      <c r="E333" s="694">
        <f t="shared" si="5"/>
        <v>0.0216638892449686</v>
      </c>
    </row>
    <row r="334" ht="36" customHeight="1" spans="1:5">
      <c r="A334" s="691"/>
      <c r="B334" s="695" t="s">
        <v>324</v>
      </c>
      <c r="C334" s="696">
        <v>29316</v>
      </c>
      <c r="D334" s="696">
        <v>30207</v>
      </c>
      <c r="E334" s="694">
        <f t="shared" si="5"/>
        <v>0.030392959476054</v>
      </c>
    </row>
    <row r="335" ht="36" customHeight="1" spans="1:5">
      <c r="A335" s="691"/>
      <c r="B335" s="695" t="s">
        <v>325</v>
      </c>
      <c r="C335" s="696">
        <v>14969</v>
      </c>
      <c r="D335" s="696">
        <v>15128</v>
      </c>
      <c r="E335" s="694">
        <f t="shared" si="5"/>
        <v>0.010621952034204</v>
      </c>
    </row>
    <row r="336" ht="36" customHeight="1" spans="1:5">
      <c r="A336" s="691"/>
      <c r="B336" s="695" t="s">
        <v>326</v>
      </c>
      <c r="C336" s="699">
        <v>7808</v>
      </c>
      <c r="D336" s="699">
        <v>7758</v>
      </c>
      <c r="E336" s="694">
        <f t="shared" si="5"/>
        <v>-0.00640368852459016</v>
      </c>
    </row>
    <row r="337" ht="36" customHeight="1" spans="1:5">
      <c r="A337" s="691"/>
      <c r="B337" s="695" t="s">
        <v>327</v>
      </c>
      <c r="C337" s="696"/>
      <c r="D337" s="696"/>
      <c r="E337" s="694"/>
    </row>
    <row r="338" ht="36" customHeight="1" spans="1:5">
      <c r="A338" s="691"/>
      <c r="B338" s="695" t="s">
        <v>328</v>
      </c>
      <c r="C338" s="696"/>
      <c r="D338" s="696"/>
      <c r="E338" s="694"/>
    </row>
    <row r="339" ht="36" customHeight="1" spans="1:5">
      <c r="A339" s="691"/>
      <c r="B339" s="695" t="s">
        <v>329</v>
      </c>
      <c r="C339" s="696"/>
      <c r="D339" s="696"/>
      <c r="E339" s="694"/>
    </row>
    <row r="340" ht="36" customHeight="1" spans="1:5">
      <c r="A340" s="691"/>
      <c r="B340" s="695" t="s">
        <v>330</v>
      </c>
      <c r="C340" s="696">
        <v>8849</v>
      </c>
      <c r="D340" s="696">
        <v>5666</v>
      </c>
      <c r="E340" s="694">
        <f t="shared" si="5"/>
        <v>-0.359701661204656</v>
      </c>
    </row>
    <row r="341" ht="36" customHeight="1" spans="1:5">
      <c r="A341" s="691"/>
      <c r="B341" s="692" t="s">
        <v>331</v>
      </c>
      <c r="C341" s="698">
        <f>SUM(C342:C346)</f>
        <v>1455</v>
      </c>
      <c r="D341" s="698">
        <f>SUM(D342:D346)</f>
        <v>1461</v>
      </c>
      <c r="E341" s="694">
        <f t="shared" si="5"/>
        <v>0.00412371134020619</v>
      </c>
    </row>
    <row r="342" ht="36" customHeight="1" spans="1:5">
      <c r="A342" s="691"/>
      <c r="B342" s="695" t="s">
        <v>332</v>
      </c>
      <c r="C342" s="696"/>
      <c r="D342" s="696"/>
      <c r="E342" s="694"/>
    </row>
    <row r="343" ht="36" customHeight="1" spans="1:5">
      <c r="A343" s="691"/>
      <c r="B343" s="695" t="s">
        <v>333</v>
      </c>
      <c r="C343" s="696">
        <v>1455</v>
      </c>
      <c r="D343" s="696">
        <v>1461</v>
      </c>
      <c r="E343" s="694">
        <f t="shared" si="5"/>
        <v>0.00412371134020619</v>
      </c>
    </row>
    <row r="344" ht="36" customHeight="1" spans="1:5">
      <c r="A344" s="691"/>
      <c r="B344" s="695" t="s">
        <v>334</v>
      </c>
      <c r="C344" s="699"/>
      <c r="D344" s="699"/>
      <c r="E344" s="694"/>
    </row>
    <row r="345" ht="36" customHeight="1" spans="1:5">
      <c r="A345" s="691"/>
      <c r="B345" s="695" t="s">
        <v>335</v>
      </c>
      <c r="C345" s="696"/>
      <c r="D345" s="696"/>
      <c r="E345" s="694"/>
    </row>
    <row r="346" ht="36" customHeight="1" spans="1:5">
      <c r="A346" s="691"/>
      <c r="B346" s="695" t="s">
        <v>336</v>
      </c>
      <c r="C346" s="696"/>
      <c r="D346" s="696"/>
      <c r="E346" s="694"/>
    </row>
    <row r="347" ht="36" customHeight="1" spans="1:5">
      <c r="A347" s="691"/>
      <c r="B347" s="692" t="s">
        <v>337</v>
      </c>
      <c r="C347" s="698"/>
      <c r="D347" s="698"/>
      <c r="E347" s="694"/>
    </row>
    <row r="348" ht="36" customHeight="1" spans="1:5">
      <c r="A348" s="691"/>
      <c r="B348" s="695" t="s">
        <v>338</v>
      </c>
      <c r="C348" s="696"/>
      <c r="D348" s="696"/>
      <c r="E348" s="694"/>
    </row>
    <row r="349" ht="36" customHeight="1" spans="1:5">
      <c r="A349" s="691"/>
      <c r="B349" s="695" t="s">
        <v>339</v>
      </c>
      <c r="C349" s="696"/>
      <c r="D349" s="696"/>
      <c r="E349" s="694"/>
    </row>
    <row r="350" ht="36" customHeight="1" spans="1:5">
      <c r="A350" s="691"/>
      <c r="B350" s="695" t="s">
        <v>340</v>
      </c>
      <c r="C350" s="696"/>
      <c r="D350" s="696"/>
      <c r="E350" s="694"/>
    </row>
    <row r="351" ht="36" customHeight="1" spans="1:5">
      <c r="A351" s="691"/>
      <c r="B351" s="695" t="s">
        <v>341</v>
      </c>
      <c r="C351" s="699"/>
      <c r="D351" s="699"/>
      <c r="E351" s="694"/>
    </row>
    <row r="352" ht="36" customHeight="1" spans="1:5">
      <c r="A352" s="691"/>
      <c r="B352" s="695" t="s">
        <v>342</v>
      </c>
      <c r="C352" s="696"/>
      <c r="D352" s="696"/>
      <c r="E352" s="694"/>
    </row>
    <row r="353" ht="36" customHeight="1" spans="1:5">
      <c r="A353" s="691"/>
      <c r="B353" s="692" t="s">
        <v>343</v>
      </c>
      <c r="C353" s="698"/>
      <c r="D353" s="698"/>
      <c r="E353" s="694"/>
    </row>
    <row r="354" ht="36" customHeight="1" spans="1:5">
      <c r="A354" s="691"/>
      <c r="B354" s="695" t="s">
        <v>344</v>
      </c>
      <c r="C354" s="696"/>
      <c r="D354" s="696"/>
      <c r="E354" s="694"/>
    </row>
    <row r="355" ht="36" customHeight="1" spans="1:5">
      <c r="A355" s="691"/>
      <c r="B355" s="695" t="s">
        <v>345</v>
      </c>
      <c r="C355" s="696"/>
      <c r="D355" s="696"/>
      <c r="E355" s="694"/>
    </row>
    <row r="356" ht="36" customHeight="1" spans="1:5">
      <c r="A356" s="691"/>
      <c r="B356" s="695" t="s">
        <v>346</v>
      </c>
      <c r="C356" s="696"/>
      <c r="D356" s="696"/>
      <c r="E356" s="694"/>
    </row>
    <row r="357" ht="36" customHeight="1" spans="1:5">
      <c r="A357" s="691"/>
      <c r="B357" s="692" t="s">
        <v>347</v>
      </c>
      <c r="C357" s="698"/>
      <c r="D357" s="698"/>
      <c r="E357" s="694"/>
    </row>
    <row r="358" ht="36" customHeight="1" spans="1:5">
      <c r="A358" s="691"/>
      <c r="B358" s="695" t="s">
        <v>348</v>
      </c>
      <c r="C358" s="696"/>
      <c r="D358" s="696"/>
      <c r="E358" s="694"/>
    </row>
    <row r="359" ht="36" customHeight="1" spans="1:5">
      <c r="A359" s="691"/>
      <c r="B359" s="695" t="s">
        <v>349</v>
      </c>
      <c r="C359" s="696"/>
      <c r="D359" s="696"/>
      <c r="E359" s="694"/>
    </row>
    <row r="360" ht="36" customHeight="1" spans="1:5">
      <c r="A360" s="691"/>
      <c r="B360" s="695" t="s">
        <v>350</v>
      </c>
      <c r="C360" s="696"/>
      <c r="D360" s="696"/>
      <c r="E360" s="694"/>
    </row>
    <row r="361" ht="36" customHeight="1" spans="1:5">
      <c r="A361" s="691"/>
      <c r="B361" s="692" t="s">
        <v>351</v>
      </c>
      <c r="C361" s="693">
        <f>SUM(C362:C364)</f>
        <v>534</v>
      </c>
      <c r="D361" s="693">
        <f>SUM(D362:D364)</f>
        <v>570</v>
      </c>
      <c r="E361" s="694">
        <f t="shared" si="5"/>
        <v>0.0674157303370786</v>
      </c>
    </row>
    <row r="362" ht="36" customHeight="1" spans="1:5">
      <c r="A362" s="691"/>
      <c r="B362" s="695" t="s">
        <v>352</v>
      </c>
      <c r="C362" s="699">
        <v>534</v>
      </c>
      <c r="D362" s="699">
        <v>570</v>
      </c>
      <c r="E362" s="694">
        <f t="shared" si="5"/>
        <v>0.0674157303370786</v>
      </c>
    </row>
    <row r="363" ht="36" customHeight="1" spans="1:5">
      <c r="A363" s="691"/>
      <c r="B363" s="695" t="s">
        <v>353</v>
      </c>
      <c r="C363" s="696"/>
      <c r="D363" s="696"/>
      <c r="E363" s="694"/>
    </row>
    <row r="364" ht="36" customHeight="1" spans="1:5">
      <c r="A364" s="691"/>
      <c r="B364" s="695" t="s">
        <v>354</v>
      </c>
      <c r="C364" s="696"/>
      <c r="D364" s="696"/>
      <c r="E364" s="694"/>
    </row>
    <row r="365" ht="36" customHeight="1" spans="1:5">
      <c r="A365" s="691"/>
      <c r="B365" s="692" t="s">
        <v>355</v>
      </c>
      <c r="C365" s="698">
        <f>SUM(C366:C370)</f>
        <v>704</v>
      </c>
      <c r="D365" s="698">
        <f>SUM(D366:D370)</f>
        <v>689</v>
      </c>
      <c r="E365" s="694">
        <f t="shared" si="5"/>
        <v>-0.0213068181818182</v>
      </c>
    </row>
    <row r="366" ht="36" customHeight="1" spans="1:5">
      <c r="A366" s="691"/>
      <c r="B366" s="695" t="s">
        <v>356</v>
      </c>
      <c r="C366" s="696">
        <v>704</v>
      </c>
      <c r="D366" s="696">
        <v>689</v>
      </c>
      <c r="E366" s="694">
        <f t="shared" si="5"/>
        <v>-0.0213068181818182</v>
      </c>
    </row>
    <row r="367" ht="36" customHeight="1" spans="1:5">
      <c r="A367" s="691"/>
      <c r="B367" s="695" t="s">
        <v>357</v>
      </c>
      <c r="C367" s="699"/>
      <c r="D367" s="699"/>
      <c r="E367" s="694"/>
    </row>
    <row r="368" ht="36" customHeight="1" spans="1:5">
      <c r="A368" s="691"/>
      <c r="B368" s="695" t="s">
        <v>358</v>
      </c>
      <c r="C368" s="696"/>
      <c r="D368" s="696"/>
      <c r="E368" s="694"/>
    </row>
    <row r="369" ht="36" customHeight="1" spans="1:5">
      <c r="A369" s="691"/>
      <c r="B369" s="695" t="s">
        <v>359</v>
      </c>
      <c r="C369" s="696"/>
      <c r="D369" s="696"/>
      <c r="E369" s="694"/>
    </row>
    <row r="370" ht="36" customHeight="1" spans="1:5">
      <c r="A370" s="691"/>
      <c r="B370" s="695" t="s">
        <v>360</v>
      </c>
      <c r="C370" s="696"/>
      <c r="D370" s="696"/>
      <c r="E370" s="694"/>
    </row>
    <row r="371" ht="36" customHeight="1" spans="1:5">
      <c r="A371" s="691"/>
      <c r="B371" s="692" t="s">
        <v>361</v>
      </c>
      <c r="C371" s="698">
        <f>SUM(C372:C377)</f>
        <v>9000</v>
      </c>
      <c r="D371" s="698">
        <f>SUM(D372:D377)</f>
        <v>9000</v>
      </c>
      <c r="E371" s="694">
        <f t="shared" si="5"/>
        <v>0</v>
      </c>
    </row>
    <row r="372" ht="36" customHeight="1" spans="1:5">
      <c r="A372" s="691"/>
      <c r="B372" s="695" t="s">
        <v>362</v>
      </c>
      <c r="C372" s="696"/>
      <c r="D372" s="696"/>
      <c r="E372" s="694"/>
    </row>
    <row r="373" ht="36" customHeight="1" spans="1:5">
      <c r="A373" s="691"/>
      <c r="B373" s="695" t="s">
        <v>363</v>
      </c>
      <c r="C373" s="696"/>
      <c r="D373" s="696"/>
      <c r="E373" s="694"/>
    </row>
    <row r="374" ht="36" customHeight="1" spans="1:5">
      <c r="A374" s="691"/>
      <c r="B374" s="695" t="s">
        <v>364</v>
      </c>
      <c r="C374" s="696"/>
      <c r="D374" s="696"/>
      <c r="E374" s="694"/>
    </row>
    <row r="375" ht="36" customHeight="1" spans="1:5">
      <c r="A375" s="691"/>
      <c r="B375" s="695" t="s">
        <v>365</v>
      </c>
      <c r="C375" s="696"/>
      <c r="D375" s="696"/>
      <c r="E375" s="694"/>
    </row>
    <row r="376" ht="36" customHeight="1" spans="1:5">
      <c r="A376" s="691"/>
      <c r="B376" s="695" t="s">
        <v>366</v>
      </c>
      <c r="C376" s="699"/>
      <c r="D376" s="699"/>
      <c r="E376" s="694"/>
    </row>
    <row r="377" ht="36" customHeight="1" spans="1:5">
      <c r="A377" s="691"/>
      <c r="B377" s="695" t="s">
        <v>367</v>
      </c>
      <c r="C377" s="696">
        <v>9000</v>
      </c>
      <c r="D377" s="696">
        <v>9000</v>
      </c>
      <c r="E377" s="694">
        <f t="shared" si="5"/>
        <v>0</v>
      </c>
    </row>
    <row r="378" ht="36" customHeight="1" spans="1:5">
      <c r="A378" s="691"/>
      <c r="B378" s="692" t="s">
        <v>368</v>
      </c>
      <c r="C378" s="698"/>
      <c r="D378" s="698"/>
      <c r="E378" s="694"/>
    </row>
    <row r="379" ht="36" customHeight="1" spans="1:5">
      <c r="A379" s="691"/>
      <c r="B379" s="695" t="s">
        <v>369</v>
      </c>
      <c r="C379" s="696"/>
      <c r="D379" s="696"/>
      <c r="E379" s="694"/>
    </row>
    <row r="380" ht="36" customHeight="1" spans="1:5">
      <c r="A380" s="691"/>
      <c r="B380" s="692" t="s">
        <v>94</v>
      </c>
      <c r="C380" s="698">
        <f>C381+C386+C394+C400+C404+C409+C414+C421+C425+C429</f>
        <v>5137</v>
      </c>
      <c r="D380" s="698">
        <f>D381+D386+D394+D400+D404+D409+D414+D421+D425+D429</f>
        <v>9827</v>
      </c>
      <c r="E380" s="694">
        <f t="shared" si="5"/>
        <v>0.912984232042048</v>
      </c>
    </row>
    <row r="381" ht="36" customHeight="1" spans="1:5">
      <c r="A381" s="691"/>
      <c r="B381" s="692" t="s">
        <v>370</v>
      </c>
      <c r="C381" s="698">
        <f>SUM(C382:C385)</f>
        <v>216</v>
      </c>
      <c r="D381" s="698">
        <f>SUM(D382:D385)</f>
        <v>246</v>
      </c>
      <c r="E381" s="694">
        <f t="shared" si="5"/>
        <v>0.138888888888889</v>
      </c>
    </row>
    <row r="382" ht="36" customHeight="1" spans="1:5">
      <c r="A382" s="691"/>
      <c r="B382" s="695" t="s">
        <v>129</v>
      </c>
      <c r="C382" s="696">
        <v>216</v>
      </c>
      <c r="D382" s="696">
        <v>246</v>
      </c>
      <c r="E382" s="694">
        <f t="shared" si="5"/>
        <v>0.138888888888889</v>
      </c>
    </row>
    <row r="383" ht="36" customHeight="1" spans="1:5">
      <c r="A383" s="691"/>
      <c r="B383" s="695" t="s">
        <v>130</v>
      </c>
      <c r="C383" s="696"/>
      <c r="D383" s="696"/>
      <c r="E383" s="694"/>
    </row>
    <row r="384" ht="36" customHeight="1" spans="1:5">
      <c r="A384" s="691"/>
      <c r="B384" s="695" t="s">
        <v>131</v>
      </c>
      <c r="C384" s="699"/>
      <c r="D384" s="699"/>
      <c r="E384" s="694"/>
    </row>
    <row r="385" ht="36" customHeight="1" spans="1:5">
      <c r="A385" s="691"/>
      <c r="B385" s="695" t="s">
        <v>371</v>
      </c>
      <c r="C385" s="696"/>
      <c r="D385" s="696"/>
      <c r="E385" s="694"/>
    </row>
    <row r="386" ht="36" customHeight="1" spans="1:5">
      <c r="A386" s="691"/>
      <c r="B386" s="692" t="s">
        <v>372</v>
      </c>
      <c r="C386" s="698"/>
      <c r="D386" s="698"/>
      <c r="E386" s="694"/>
    </row>
    <row r="387" ht="36" customHeight="1" spans="1:5">
      <c r="A387" s="691"/>
      <c r="B387" s="695" t="s">
        <v>373</v>
      </c>
      <c r="C387" s="696"/>
      <c r="D387" s="696"/>
      <c r="E387" s="694"/>
    </row>
    <row r="388" ht="36" customHeight="1" spans="1:5">
      <c r="A388" s="691"/>
      <c r="B388" s="695" t="s">
        <v>374</v>
      </c>
      <c r="C388" s="696"/>
      <c r="D388" s="696"/>
      <c r="E388" s="694"/>
    </row>
    <row r="389" ht="36" customHeight="1" spans="1:5">
      <c r="A389" s="691"/>
      <c r="B389" s="695" t="s">
        <v>375</v>
      </c>
      <c r="C389" s="699"/>
      <c r="D389" s="699"/>
      <c r="E389" s="694"/>
    </row>
    <row r="390" ht="36" customHeight="1" spans="1:5">
      <c r="A390" s="691"/>
      <c r="B390" s="695" t="s">
        <v>376</v>
      </c>
      <c r="C390" s="696"/>
      <c r="D390" s="696"/>
      <c r="E390" s="694"/>
    </row>
    <row r="391" ht="36" customHeight="1" spans="1:5">
      <c r="A391" s="691"/>
      <c r="B391" s="695" t="s">
        <v>377</v>
      </c>
      <c r="C391" s="696"/>
      <c r="D391" s="696"/>
      <c r="E391" s="694"/>
    </row>
    <row r="392" ht="36" customHeight="1" spans="1:5">
      <c r="A392" s="691"/>
      <c r="B392" s="695" t="s">
        <v>378</v>
      </c>
      <c r="C392" s="696"/>
      <c r="D392" s="696"/>
      <c r="E392" s="694"/>
    </row>
    <row r="393" ht="36" customHeight="1" spans="1:5">
      <c r="A393" s="691"/>
      <c r="B393" s="695" t="s">
        <v>379</v>
      </c>
      <c r="C393" s="699"/>
      <c r="D393" s="699"/>
      <c r="E393" s="694"/>
    </row>
    <row r="394" ht="36" customHeight="1" spans="1:5">
      <c r="A394" s="691"/>
      <c r="B394" s="692" t="s">
        <v>380</v>
      </c>
      <c r="C394" s="698"/>
      <c r="D394" s="698"/>
      <c r="E394" s="694"/>
    </row>
    <row r="395" ht="36" customHeight="1" spans="1:5">
      <c r="A395" s="691"/>
      <c r="B395" s="695" t="s">
        <v>373</v>
      </c>
      <c r="C395" s="696"/>
      <c r="D395" s="696"/>
      <c r="E395" s="694"/>
    </row>
    <row r="396" ht="36" customHeight="1" spans="1:5">
      <c r="A396" s="691"/>
      <c r="B396" s="695" t="s">
        <v>381</v>
      </c>
      <c r="C396" s="696"/>
      <c r="D396" s="696"/>
      <c r="E396" s="694"/>
    </row>
    <row r="397" ht="36" customHeight="1" spans="1:5">
      <c r="A397" s="691"/>
      <c r="B397" s="695" t="s">
        <v>382</v>
      </c>
      <c r="C397" s="699"/>
      <c r="D397" s="699"/>
      <c r="E397" s="694"/>
    </row>
    <row r="398" ht="36" customHeight="1" spans="1:5">
      <c r="A398" s="691"/>
      <c r="B398" s="695" t="s">
        <v>383</v>
      </c>
      <c r="C398" s="696"/>
      <c r="D398" s="696"/>
      <c r="E398" s="694"/>
    </row>
    <row r="399" ht="36" customHeight="1" spans="1:5">
      <c r="A399" s="691"/>
      <c r="B399" s="695" t="s">
        <v>384</v>
      </c>
      <c r="C399" s="696"/>
      <c r="D399" s="696"/>
      <c r="E399" s="694"/>
    </row>
    <row r="400" ht="36" customHeight="1" spans="1:5">
      <c r="A400" s="691"/>
      <c r="B400" s="692" t="s">
        <v>385</v>
      </c>
      <c r="C400" s="698">
        <f>SUM(C401:C403)</f>
        <v>4656</v>
      </c>
      <c r="D400" s="698">
        <f>SUM(D401:D403)</f>
        <v>9313</v>
      </c>
      <c r="E400" s="694">
        <f t="shared" ref="E400:E452" si="6">(D400-C400)/C400</f>
        <v>1.0002147766323</v>
      </c>
    </row>
    <row r="401" ht="36" customHeight="1" spans="1:5">
      <c r="A401" s="691"/>
      <c r="B401" s="695" t="s">
        <v>373</v>
      </c>
      <c r="C401" s="699"/>
      <c r="D401" s="699"/>
      <c r="E401" s="694"/>
    </row>
    <row r="402" ht="36" customHeight="1" spans="1:5">
      <c r="A402" s="691"/>
      <c r="B402" s="695" t="s">
        <v>386</v>
      </c>
      <c r="C402" s="696">
        <v>4656</v>
      </c>
      <c r="D402" s="696">
        <v>9313</v>
      </c>
      <c r="E402" s="694">
        <f t="shared" si="6"/>
        <v>1.0002147766323</v>
      </c>
    </row>
    <row r="403" ht="36" customHeight="1" spans="1:5">
      <c r="A403" s="691"/>
      <c r="B403" s="695" t="s">
        <v>387</v>
      </c>
      <c r="C403" s="696"/>
      <c r="D403" s="696"/>
      <c r="E403" s="694"/>
    </row>
    <row r="404" ht="36" customHeight="1" spans="1:5">
      <c r="A404" s="691"/>
      <c r="B404" s="692" t="s">
        <v>388</v>
      </c>
      <c r="C404" s="698"/>
      <c r="D404" s="698"/>
      <c r="E404" s="694"/>
    </row>
    <row r="405" ht="36" customHeight="1" spans="1:5">
      <c r="A405" s="691"/>
      <c r="B405" s="695" t="s">
        <v>373</v>
      </c>
      <c r="C405" s="699"/>
      <c r="D405" s="699"/>
      <c r="E405" s="694"/>
    </row>
    <row r="406" ht="36" customHeight="1" spans="1:5">
      <c r="A406" s="691"/>
      <c r="B406" s="695" t="s">
        <v>389</v>
      </c>
      <c r="C406" s="696"/>
      <c r="D406" s="696"/>
      <c r="E406" s="694"/>
    </row>
    <row r="407" ht="36" customHeight="1" spans="1:5">
      <c r="A407" s="691"/>
      <c r="B407" s="695" t="s">
        <v>390</v>
      </c>
      <c r="C407" s="696"/>
      <c r="D407" s="696"/>
      <c r="E407" s="694"/>
    </row>
    <row r="408" ht="36" customHeight="1" spans="1:5">
      <c r="A408" s="691"/>
      <c r="B408" s="695" t="s">
        <v>391</v>
      </c>
      <c r="C408" s="696"/>
      <c r="D408" s="696"/>
      <c r="E408" s="694"/>
    </row>
    <row r="409" ht="36" customHeight="1" spans="1:5">
      <c r="A409" s="691"/>
      <c r="B409" s="692" t="s">
        <v>392</v>
      </c>
      <c r="C409" s="698"/>
      <c r="D409" s="698"/>
      <c r="E409" s="694"/>
    </row>
    <row r="410" ht="36" customHeight="1" spans="1:5">
      <c r="A410" s="691"/>
      <c r="B410" s="695" t="s">
        <v>393</v>
      </c>
      <c r="C410" s="696"/>
      <c r="D410" s="696"/>
      <c r="E410" s="694"/>
    </row>
    <row r="411" ht="36" customHeight="1" spans="1:5">
      <c r="A411" s="691"/>
      <c r="B411" s="695" t="s">
        <v>394</v>
      </c>
      <c r="C411" s="696"/>
      <c r="D411" s="696"/>
      <c r="E411" s="694"/>
    </row>
    <row r="412" ht="36" customHeight="1" spans="1:5">
      <c r="A412" s="691"/>
      <c r="B412" s="695" t="s">
        <v>395</v>
      </c>
      <c r="C412" s="696"/>
      <c r="D412" s="696"/>
      <c r="E412" s="694"/>
    </row>
    <row r="413" ht="36" customHeight="1" spans="1:5">
      <c r="A413" s="691"/>
      <c r="B413" s="695" t="s">
        <v>396</v>
      </c>
      <c r="C413" s="699"/>
      <c r="D413" s="699"/>
      <c r="E413" s="694"/>
    </row>
    <row r="414" ht="36" customHeight="1" spans="1:5">
      <c r="A414" s="691"/>
      <c r="B414" s="692" t="s">
        <v>397</v>
      </c>
      <c r="C414" s="693">
        <f>SUM(C415:C420)</f>
        <v>265</v>
      </c>
      <c r="D414" s="693">
        <f>SUM(D415:D420)</f>
        <v>268</v>
      </c>
      <c r="E414" s="694">
        <f t="shared" si="6"/>
        <v>0.0113207547169811</v>
      </c>
    </row>
    <row r="415" ht="36" customHeight="1" spans="1:5">
      <c r="A415" s="691"/>
      <c r="B415" s="695" t="s">
        <v>373</v>
      </c>
      <c r="C415" s="696">
        <v>130</v>
      </c>
      <c r="D415" s="696">
        <v>133</v>
      </c>
      <c r="E415" s="694">
        <f t="shared" si="6"/>
        <v>0.0230769230769231</v>
      </c>
    </row>
    <row r="416" ht="36" customHeight="1" spans="1:5">
      <c r="A416" s="691"/>
      <c r="B416" s="695" t="s">
        <v>398</v>
      </c>
      <c r="C416" s="696">
        <v>132</v>
      </c>
      <c r="D416" s="696">
        <v>132</v>
      </c>
      <c r="E416" s="694">
        <f t="shared" si="6"/>
        <v>0</v>
      </c>
    </row>
    <row r="417" ht="36" customHeight="1" spans="1:5">
      <c r="A417" s="691"/>
      <c r="B417" s="695" t="s">
        <v>399</v>
      </c>
      <c r="C417" s="696"/>
      <c r="D417" s="696"/>
      <c r="E417" s="694"/>
    </row>
    <row r="418" ht="36" customHeight="1" spans="1:5">
      <c r="A418" s="691"/>
      <c r="B418" s="695" t="s">
        <v>400</v>
      </c>
      <c r="C418" s="696"/>
      <c r="D418" s="696"/>
      <c r="E418" s="694"/>
    </row>
    <row r="419" ht="36" customHeight="1" spans="1:5">
      <c r="A419" s="691"/>
      <c r="B419" s="695" t="s">
        <v>401</v>
      </c>
      <c r="C419" s="699"/>
      <c r="D419" s="699"/>
      <c r="E419" s="694"/>
    </row>
    <row r="420" ht="36" customHeight="1" spans="1:5">
      <c r="A420" s="691"/>
      <c r="B420" s="695" t="s">
        <v>402</v>
      </c>
      <c r="C420" s="696">
        <v>3</v>
      </c>
      <c r="D420" s="696">
        <v>3</v>
      </c>
      <c r="E420" s="694">
        <f t="shared" si="6"/>
        <v>0</v>
      </c>
    </row>
    <row r="421" ht="36" customHeight="1" spans="1:5">
      <c r="A421" s="691"/>
      <c r="B421" s="692" t="s">
        <v>403</v>
      </c>
      <c r="C421" s="698"/>
      <c r="D421" s="698"/>
      <c r="E421" s="694"/>
    </row>
    <row r="422" ht="36" customHeight="1" spans="1:5">
      <c r="A422" s="691"/>
      <c r="B422" s="695" t="s">
        <v>404</v>
      </c>
      <c r="C422" s="696"/>
      <c r="D422" s="696"/>
      <c r="E422" s="694"/>
    </row>
    <row r="423" ht="36" customHeight="1" spans="1:5">
      <c r="A423" s="691"/>
      <c r="B423" s="695" t="s">
        <v>405</v>
      </c>
      <c r="C423" s="696"/>
      <c r="D423" s="696"/>
      <c r="E423" s="694"/>
    </row>
    <row r="424" ht="36" customHeight="1" spans="1:5">
      <c r="A424" s="691"/>
      <c r="B424" s="695" t="s">
        <v>406</v>
      </c>
      <c r="C424" s="696"/>
      <c r="D424" s="696"/>
      <c r="E424" s="694"/>
    </row>
    <row r="425" ht="36" customHeight="1" spans="1:5">
      <c r="A425" s="691"/>
      <c r="B425" s="692" t="s">
        <v>407</v>
      </c>
      <c r="C425" s="698"/>
      <c r="D425" s="698"/>
      <c r="E425" s="694"/>
    </row>
    <row r="426" ht="36" customHeight="1" spans="1:5">
      <c r="A426" s="691"/>
      <c r="B426" s="695" t="s">
        <v>408</v>
      </c>
      <c r="C426" s="696"/>
      <c r="D426" s="696"/>
      <c r="E426" s="694"/>
    </row>
    <row r="427" ht="36" customHeight="1" spans="1:5">
      <c r="A427" s="691"/>
      <c r="B427" s="695" t="s">
        <v>409</v>
      </c>
      <c r="C427" s="696"/>
      <c r="D427" s="696"/>
      <c r="E427" s="694"/>
    </row>
    <row r="428" ht="36" customHeight="1" spans="1:5">
      <c r="A428" s="691"/>
      <c r="B428" s="695" t="s">
        <v>410</v>
      </c>
      <c r="C428" s="696"/>
      <c r="D428" s="696"/>
      <c r="E428" s="694"/>
    </row>
    <row r="429" ht="36" customHeight="1" spans="1:5">
      <c r="A429" s="691"/>
      <c r="B429" s="692" t="s">
        <v>411</v>
      </c>
      <c r="C429" s="693"/>
      <c r="D429" s="693"/>
      <c r="E429" s="694"/>
    </row>
    <row r="430" ht="36" customHeight="1" spans="1:5">
      <c r="A430" s="691"/>
      <c r="B430" s="695" t="s">
        <v>412</v>
      </c>
      <c r="C430" s="696"/>
      <c r="D430" s="696"/>
      <c r="E430" s="694"/>
    </row>
    <row r="431" ht="36" customHeight="1" spans="1:5">
      <c r="A431" s="691"/>
      <c r="B431" s="695" t="s">
        <v>413</v>
      </c>
      <c r="C431" s="696"/>
      <c r="D431" s="696"/>
      <c r="E431" s="694"/>
    </row>
    <row r="432" ht="36" customHeight="1" spans="1:5">
      <c r="A432" s="691"/>
      <c r="B432" s="695" t="s">
        <v>414</v>
      </c>
      <c r="C432" s="696"/>
      <c r="D432" s="696"/>
      <c r="E432" s="694"/>
    </row>
    <row r="433" ht="36" customHeight="1" spans="1:5">
      <c r="A433" s="691"/>
      <c r="B433" s="695" t="s">
        <v>415</v>
      </c>
      <c r="C433" s="696"/>
      <c r="D433" s="696"/>
      <c r="E433" s="694"/>
    </row>
    <row r="434" ht="36" customHeight="1" spans="1:5">
      <c r="A434" s="691"/>
      <c r="B434" s="692" t="s">
        <v>95</v>
      </c>
      <c r="C434" s="698">
        <f>C435+C451+C459+C470+C479+C487</f>
        <v>4842</v>
      </c>
      <c r="D434" s="698">
        <f>D435+D451+D459+D470+D479+D487</f>
        <v>4408</v>
      </c>
      <c r="E434" s="694">
        <f t="shared" si="6"/>
        <v>-0.0896323833126807</v>
      </c>
    </row>
    <row r="435" ht="36" customHeight="1" spans="1:5">
      <c r="A435" s="691"/>
      <c r="B435" s="692" t="s">
        <v>416</v>
      </c>
      <c r="C435" s="693">
        <f>SUM(C436:C450)</f>
        <v>3185</v>
      </c>
      <c r="D435" s="693">
        <f>SUM(D436:D450)</f>
        <v>3083</v>
      </c>
      <c r="E435" s="694">
        <f t="shared" si="6"/>
        <v>-0.0320251177394035</v>
      </c>
    </row>
    <row r="436" ht="36" customHeight="1" spans="1:5">
      <c r="A436" s="691"/>
      <c r="B436" s="695" t="s">
        <v>129</v>
      </c>
      <c r="C436" s="696">
        <v>308</v>
      </c>
      <c r="D436" s="696">
        <v>345</v>
      </c>
      <c r="E436" s="694">
        <f t="shared" si="6"/>
        <v>0.12012987012987</v>
      </c>
    </row>
    <row r="437" ht="36" customHeight="1" spans="1:5">
      <c r="A437" s="691"/>
      <c r="B437" s="695" t="s">
        <v>130</v>
      </c>
      <c r="C437" s="696">
        <v>51</v>
      </c>
      <c r="D437" s="696">
        <v>51</v>
      </c>
      <c r="E437" s="694">
        <f t="shared" si="6"/>
        <v>0</v>
      </c>
    </row>
    <row r="438" ht="36" customHeight="1" spans="1:5">
      <c r="A438" s="691"/>
      <c r="B438" s="695" t="s">
        <v>131</v>
      </c>
      <c r="C438" s="696"/>
      <c r="D438" s="696"/>
      <c r="E438" s="694"/>
    </row>
    <row r="439" ht="36" customHeight="1" spans="1:5">
      <c r="A439" s="691"/>
      <c r="B439" s="695" t="s">
        <v>417</v>
      </c>
      <c r="C439" s="696">
        <v>346</v>
      </c>
      <c r="D439" s="696">
        <v>319</v>
      </c>
      <c r="E439" s="694">
        <f t="shared" si="6"/>
        <v>-0.0780346820809249</v>
      </c>
    </row>
    <row r="440" ht="36" customHeight="1" spans="1:5">
      <c r="A440" s="691"/>
      <c r="B440" s="695" t="s">
        <v>418</v>
      </c>
      <c r="C440" s="696"/>
      <c r="D440" s="696"/>
      <c r="E440" s="694"/>
    </row>
    <row r="441" ht="36" customHeight="1" spans="1:5">
      <c r="A441" s="691"/>
      <c r="B441" s="695" t="s">
        <v>419</v>
      </c>
      <c r="C441" s="699"/>
      <c r="D441" s="699"/>
      <c r="E441" s="694"/>
    </row>
    <row r="442" ht="36" customHeight="1" spans="1:5">
      <c r="A442" s="691"/>
      <c r="B442" s="695" t="s">
        <v>420</v>
      </c>
      <c r="C442" s="696">
        <v>115</v>
      </c>
      <c r="D442" s="696">
        <v>157</v>
      </c>
      <c r="E442" s="694">
        <f t="shared" si="6"/>
        <v>0.365217391304348</v>
      </c>
    </row>
    <row r="443" ht="36" customHeight="1" spans="1:5">
      <c r="A443" s="691"/>
      <c r="B443" s="695" t="s">
        <v>421</v>
      </c>
      <c r="C443" s="696"/>
      <c r="D443" s="696"/>
      <c r="E443" s="694"/>
    </row>
    <row r="444" ht="36" customHeight="1" spans="1:5">
      <c r="A444" s="691"/>
      <c r="B444" s="695" t="s">
        <v>422</v>
      </c>
      <c r="C444" s="696">
        <v>1955</v>
      </c>
      <c r="D444" s="696">
        <v>1872</v>
      </c>
      <c r="E444" s="694">
        <f t="shared" si="6"/>
        <v>-0.0424552429667519</v>
      </c>
    </row>
    <row r="445" ht="36" customHeight="1" spans="1:5">
      <c r="A445" s="691"/>
      <c r="B445" s="695" t="s">
        <v>423</v>
      </c>
      <c r="C445" s="696"/>
      <c r="D445" s="696"/>
      <c r="E445" s="694"/>
    </row>
    <row r="446" ht="36" customHeight="1" spans="1:5">
      <c r="A446" s="691"/>
      <c r="B446" s="695" t="s">
        <v>424</v>
      </c>
      <c r="C446" s="699"/>
      <c r="D446" s="699"/>
      <c r="E446" s="694"/>
    </row>
    <row r="447" ht="36" customHeight="1" spans="1:5">
      <c r="A447" s="691"/>
      <c r="B447" s="695" t="s">
        <v>425</v>
      </c>
      <c r="C447" s="696">
        <v>405</v>
      </c>
      <c r="D447" s="696">
        <v>335</v>
      </c>
      <c r="E447" s="694">
        <f t="shared" si="6"/>
        <v>-0.172839506172839</v>
      </c>
    </row>
    <row r="448" ht="36" customHeight="1" spans="1:5">
      <c r="A448" s="691"/>
      <c r="B448" s="695" t="s">
        <v>426</v>
      </c>
      <c r="C448" s="696">
        <v>5</v>
      </c>
      <c r="D448" s="696">
        <v>4</v>
      </c>
      <c r="E448" s="694">
        <f t="shared" si="6"/>
        <v>-0.2</v>
      </c>
    </row>
    <row r="449" ht="36" customHeight="1" spans="1:5">
      <c r="A449" s="691"/>
      <c r="B449" s="695" t="s">
        <v>427</v>
      </c>
      <c r="C449" s="696"/>
      <c r="D449" s="696"/>
      <c r="E449" s="694"/>
    </row>
    <row r="450" ht="36" customHeight="1" spans="1:5">
      <c r="A450" s="691"/>
      <c r="B450" s="695" t="s">
        <v>428</v>
      </c>
      <c r="C450" s="696"/>
      <c r="D450" s="696"/>
      <c r="E450" s="694"/>
    </row>
    <row r="451" ht="36" customHeight="1" spans="1:5">
      <c r="A451" s="691"/>
      <c r="B451" s="692" t="s">
        <v>429</v>
      </c>
      <c r="C451" s="693">
        <f>SUM(C452:C458)</f>
        <v>125</v>
      </c>
      <c r="D451" s="693">
        <f>SUM(D452:D458)</f>
        <v>105</v>
      </c>
      <c r="E451" s="694">
        <f t="shared" si="6"/>
        <v>-0.16</v>
      </c>
    </row>
    <row r="452" ht="36" customHeight="1" spans="1:5">
      <c r="A452" s="691"/>
      <c r="B452" s="695" t="s">
        <v>129</v>
      </c>
      <c r="C452" s="696">
        <v>9</v>
      </c>
      <c r="D452" s="696"/>
      <c r="E452" s="694">
        <f t="shared" si="6"/>
        <v>-1</v>
      </c>
    </row>
    <row r="453" ht="36" customHeight="1" spans="1:5">
      <c r="A453" s="691"/>
      <c r="B453" s="695" t="s">
        <v>130</v>
      </c>
      <c r="C453" s="696"/>
      <c r="D453" s="696"/>
      <c r="E453" s="694"/>
    </row>
    <row r="454" ht="36" customHeight="1" spans="1:5">
      <c r="A454" s="691"/>
      <c r="B454" s="695" t="s">
        <v>131</v>
      </c>
      <c r="C454" s="696"/>
      <c r="D454" s="696"/>
      <c r="E454" s="694"/>
    </row>
    <row r="455" ht="36" customHeight="1" spans="1:5">
      <c r="A455" s="691"/>
      <c r="B455" s="695" t="s">
        <v>430</v>
      </c>
      <c r="C455" s="696">
        <v>95</v>
      </c>
      <c r="D455" s="696">
        <v>94</v>
      </c>
      <c r="E455" s="694">
        <f t="shared" ref="E455:E516" si="7">(D455-C455)/C455</f>
        <v>-0.0105263157894737</v>
      </c>
    </row>
    <row r="456" ht="36" customHeight="1" spans="1:5">
      <c r="A456" s="691"/>
      <c r="B456" s="695" t="s">
        <v>431</v>
      </c>
      <c r="C456" s="696">
        <v>11</v>
      </c>
      <c r="D456" s="696">
        <v>11</v>
      </c>
      <c r="E456" s="694">
        <f t="shared" si="7"/>
        <v>0</v>
      </c>
    </row>
    <row r="457" ht="36" customHeight="1" spans="1:5">
      <c r="A457" s="691"/>
      <c r="B457" s="695" t="s">
        <v>432</v>
      </c>
      <c r="C457" s="696"/>
      <c r="D457" s="696"/>
      <c r="E457" s="694"/>
    </row>
    <row r="458" ht="36" customHeight="1" spans="1:5">
      <c r="A458" s="691"/>
      <c r="B458" s="695" t="s">
        <v>433</v>
      </c>
      <c r="C458" s="699">
        <v>10</v>
      </c>
      <c r="D458" s="699"/>
      <c r="E458" s="694">
        <f t="shared" si="7"/>
        <v>-1</v>
      </c>
    </row>
    <row r="459" ht="36" customHeight="1" spans="1:5">
      <c r="A459" s="691"/>
      <c r="B459" s="692" t="s">
        <v>434</v>
      </c>
      <c r="C459" s="698">
        <f>SUM(C460:C469)</f>
        <v>529</v>
      </c>
      <c r="D459" s="698">
        <f>SUM(D460:D469)</f>
        <v>334</v>
      </c>
      <c r="E459" s="694">
        <f t="shared" si="7"/>
        <v>-0.368620037807183</v>
      </c>
    </row>
    <row r="460" ht="36" customHeight="1" spans="1:5">
      <c r="A460" s="691"/>
      <c r="B460" s="695" t="s">
        <v>129</v>
      </c>
      <c r="C460" s="696">
        <v>1</v>
      </c>
      <c r="D460" s="696"/>
      <c r="E460" s="694">
        <f t="shared" si="7"/>
        <v>-1</v>
      </c>
    </row>
    <row r="461" ht="36" customHeight="1" spans="1:5">
      <c r="A461" s="691"/>
      <c r="B461" s="695" t="s">
        <v>130</v>
      </c>
      <c r="C461" s="696"/>
      <c r="D461" s="696"/>
      <c r="E461" s="694"/>
    </row>
    <row r="462" ht="36" customHeight="1" spans="1:5">
      <c r="A462" s="691"/>
      <c r="B462" s="695" t="s">
        <v>131</v>
      </c>
      <c r="C462" s="699"/>
      <c r="D462" s="699"/>
      <c r="E462" s="694"/>
    </row>
    <row r="463" ht="36" customHeight="1" spans="1:5">
      <c r="A463" s="691"/>
      <c r="B463" s="695" t="s">
        <v>435</v>
      </c>
      <c r="C463" s="696"/>
      <c r="D463" s="696"/>
      <c r="E463" s="694"/>
    </row>
    <row r="464" ht="36" customHeight="1" spans="1:5">
      <c r="A464" s="691"/>
      <c r="B464" s="695" t="s">
        <v>436</v>
      </c>
      <c r="C464" s="696"/>
      <c r="D464" s="696"/>
      <c r="E464" s="694"/>
    </row>
    <row r="465" ht="36" customHeight="1" spans="1:5">
      <c r="A465" s="691"/>
      <c r="B465" s="695" t="s">
        <v>437</v>
      </c>
      <c r="C465" s="699"/>
      <c r="D465" s="699"/>
      <c r="E465" s="694"/>
    </row>
    <row r="466" ht="36" customHeight="1" spans="1:5">
      <c r="A466" s="691"/>
      <c r="B466" s="695" t="s">
        <v>438</v>
      </c>
      <c r="C466" s="696">
        <v>246</v>
      </c>
      <c r="D466" s="696">
        <v>147</v>
      </c>
      <c r="E466" s="694">
        <f t="shared" si="7"/>
        <v>-0.402439024390244</v>
      </c>
    </row>
    <row r="467" ht="36" customHeight="1" spans="1:5">
      <c r="A467" s="691"/>
      <c r="B467" s="695" t="s">
        <v>439</v>
      </c>
      <c r="C467" s="696">
        <v>282</v>
      </c>
      <c r="D467" s="696">
        <v>187</v>
      </c>
      <c r="E467" s="694">
        <f t="shared" si="7"/>
        <v>-0.336879432624113</v>
      </c>
    </row>
    <row r="468" ht="36" customHeight="1" spans="1:5">
      <c r="A468" s="691"/>
      <c r="B468" s="695" t="s">
        <v>440</v>
      </c>
      <c r="C468" s="696"/>
      <c r="D468" s="696"/>
      <c r="E468" s="694"/>
    </row>
    <row r="469" ht="36" customHeight="1" spans="1:5">
      <c r="A469" s="691"/>
      <c r="B469" s="695" t="s">
        <v>441</v>
      </c>
      <c r="C469" s="696"/>
      <c r="D469" s="696"/>
      <c r="E469" s="694"/>
    </row>
    <row r="470" ht="36" customHeight="1" spans="1:5">
      <c r="A470" s="691"/>
      <c r="B470" s="692" t="s">
        <v>442</v>
      </c>
      <c r="C470" s="693">
        <f>SUM(C471:C478)</f>
        <v>697</v>
      </c>
      <c r="D470" s="693">
        <f>SUM(D471:D478)</f>
        <v>549</v>
      </c>
      <c r="E470" s="694">
        <f t="shared" si="7"/>
        <v>-0.212338593974175</v>
      </c>
    </row>
    <row r="471" ht="36" customHeight="1" spans="1:5">
      <c r="A471" s="691"/>
      <c r="B471" s="695" t="s">
        <v>129</v>
      </c>
      <c r="C471" s="699"/>
      <c r="D471" s="699"/>
      <c r="E471" s="694"/>
    </row>
    <row r="472" ht="36" customHeight="1" spans="1:5">
      <c r="A472" s="691"/>
      <c r="B472" s="695" t="s">
        <v>130</v>
      </c>
      <c r="C472" s="696"/>
      <c r="D472" s="696"/>
      <c r="E472" s="694"/>
    </row>
    <row r="473" ht="36" customHeight="1" spans="1:5">
      <c r="A473" s="691"/>
      <c r="B473" s="695" t="s">
        <v>131</v>
      </c>
      <c r="C473" s="696"/>
      <c r="D473" s="696"/>
      <c r="E473" s="694"/>
    </row>
    <row r="474" ht="36" customHeight="1" spans="1:5">
      <c r="A474" s="691"/>
      <c r="B474" s="695" t="s">
        <v>443</v>
      </c>
      <c r="C474" s="696"/>
      <c r="D474" s="696"/>
      <c r="E474" s="694"/>
    </row>
    <row r="475" ht="36" customHeight="1" spans="1:5">
      <c r="A475" s="691"/>
      <c r="B475" s="695" t="s">
        <v>444</v>
      </c>
      <c r="C475" s="696"/>
      <c r="D475" s="696"/>
      <c r="E475" s="694"/>
    </row>
    <row r="476" ht="36" customHeight="1" spans="1:5">
      <c r="A476" s="691"/>
      <c r="B476" s="695" t="s">
        <v>445</v>
      </c>
      <c r="C476" s="696"/>
      <c r="D476" s="696"/>
      <c r="E476" s="694"/>
    </row>
    <row r="477" ht="36" customHeight="1" spans="1:5">
      <c r="A477" s="691"/>
      <c r="B477" s="695" t="s">
        <v>446</v>
      </c>
      <c r="C477" s="696"/>
      <c r="D477" s="696"/>
      <c r="E477" s="694"/>
    </row>
    <row r="478" ht="36" customHeight="1" spans="1:5">
      <c r="A478" s="691"/>
      <c r="B478" s="695" t="s">
        <v>447</v>
      </c>
      <c r="C478" s="696">
        <v>697</v>
      </c>
      <c r="D478" s="696">
        <v>549</v>
      </c>
      <c r="E478" s="694">
        <f t="shared" si="7"/>
        <v>-0.212338593974175</v>
      </c>
    </row>
    <row r="479" ht="36" customHeight="1" spans="1:5">
      <c r="A479" s="691"/>
      <c r="B479" s="692" t="s">
        <v>448</v>
      </c>
      <c r="C479" s="698"/>
      <c r="D479" s="698"/>
      <c r="E479" s="694"/>
    </row>
    <row r="480" ht="36" customHeight="1" spans="1:5">
      <c r="A480" s="691"/>
      <c r="B480" s="695" t="s">
        <v>129</v>
      </c>
      <c r="C480" s="696"/>
      <c r="D480" s="696"/>
      <c r="E480" s="694"/>
    </row>
    <row r="481" ht="36" customHeight="1" spans="1:5">
      <c r="A481" s="691"/>
      <c r="B481" s="695" t="s">
        <v>130</v>
      </c>
      <c r="C481" s="696"/>
      <c r="D481" s="696"/>
      <c r="E481" s="694"/>
    </row>
    <row r="482" ht="36" customHeight="1" spans="1:5">
      <c r="A482" s="691"/>
      <c r="B482" s="695" t="s">
        <v>131</v>
      </c>
      <c r="C482" s="696"/>
      <c r="D482" s="696"/>
      <c r="E482" s="694"/>
    </row>
    <row r="483" ht="36" customHeight="1" spans="1:5">
      <c r="A483" s="691"/>
      <c r="B483" s="695" t="s">
        <v>449</v>
      </c>
      <c r="C483" s="696"/>
      <c r="D483" s="696"/>
      <c r="E483" s="694"/>
    </row>
    <row r="484" ht="36" customHeight="1" spans="1:5">
      <c r="A484" s="691"/>
      <c r="B484" s="695" t="s">
        <v>450</v>
      </c>
      <c r="C484" s="696"/>
      <c r="D484" s="696"/>
      <c r="E484" s="694"/>
    </row>
    <row r="485" ht="36" customHeight="1" spans="1:5">
      <c r="A485" s="691"/>
      <c r="B485" s="695" t="s">
        <v>451</v>
      </c>
      <c r="C485" s="696"/>
      <c r="D485" s="696"/>
      <c r="E485" s="694"/>
    </row>
    <row r="486" ht="36" customHeight="1" spans="1:5">
      <c r="A486" s="691"/>
      <c r="B486" s="695" t="s">
        <v>452</v>
      </c>
      <c r="C486" s="699"/>
      <c r="D486" s="699"/>
      <c r="E486" s="694"/>
    </row>
    <row r="487" ht="36" customHeight="1" spans="1:5">
      <c r="A487" s="691"/>
      <c r="B487" s="692" t="s">
        <v>453</v>
      </c>
      <c r="C487" s="698">
        <f>SUM(C488:C490)</f>
        <v>306</v>
      </c>
      <c r="D487" s="698">
        <f>SUM(D488:D490)</f>
        <v>337</v>
      </c>
      <c r="E487" s="694">
        <f t="shared" si="7"/>
        <v>0.101307189542484</v>
      </c>
    </row>
    <row r="488" ht="36" customHeight="1" spans="1:5">
      <c r="A488" s="691"/>
      <c r="B488" s="695" t="s">
        <v>454</v>
      </c>
      <c r="C488" s="696"/>
      <c r="D488" s="696"/>
      <c r="E488" s="694"/>
    </row>
    <row r="489" ht="36" customHeight="1" spans="1:5">
      <c r="A489" s="691"/>
      <c r="B489" s="695" t="s">
        <v>455</v>
      </c>
      <c r="C489" s="696"/>
      <c r="D489" s="696"/>
      <c r="E489" s="694"/>
    </row>
    <row r="490" ht="36" customHeight="1" spans="1:5">
      <c r="A490" s="691"/>
      <c r="B490" s="695" t="s">
        <v>456</v>
      </c>
      <c r="C490" s="696">
        <v>306</v>
      </c>
      <c r="D490" s="696">
        <v>337</v>
      </c>
      <c r="E490" s="694">
        <f t="shared" si="7"/>
        <v>0.101307189542484</v>
      </c>
    </row>
    <row r="491" ht="36" customHeight="1" spans="1:5">
      <c r="A491" s="691"/>
      <c r="B491" s="692" t="s">
        <v>96</v>
      </c>
      <c r="C491" s="698">
        <f>C492+C506+C514+C516+C524+C528+C538+C546+C553+C561+C570+C575+C578+C581+C584+C587+C590+C594+C599+C607+C610</f>
        <v>41512</v>
      </c>
      <c r="D491" s="698">
        <f>D492+D506+D514+D516+D524+D528+D538+D546+D553+D561+D570+D575+D578+D581+D584+D587+D590+D594+D599+D607+D610</f>
        <v>43630</v>
      </c>
      <c r="E491" s="694">
        <f t="shared" si="7"/>
        <v>0.051021391404895</v>
      </c>
    </row>
    <row r="492" ht="36" customHeight="1" spans="1:5">
      <c r="A492" s="691"/>
      <c r="B492" s="692" t="s">
        <v>457</v>
      </c>
      <c r="C492" s="698">
        <f>SUM(C493:C505)</f>
        <v>3056</v>
      </c>
      <c r="D492" s="698">
        <f>SUM(D493:D505)</f>
        <v>2039</v>
      </c>
      <c r="E492" s="694">
        <f t="shared" si="7"/>
        <v>-0.332787958115183</v>
      </c>
    </row>
    <row r="493" ht="36" customHeight="1" spans="1:5">
      <c r="A493" s="691"/>
      <c r="B493" s="695" t="s">
        <v>129</v>
      </c>
      <c r="C493" s="696">
        <v>2519</v>
      </c>
      <c r="D493" s="696">
        <v>1767</v>
      </c>
      <c r="E493" s="694">
        <f t="shared" si="7"/>
        <v>-0.298531163159984</v>
      </c>
    </row>
    <row r="494" ht="36" customHeight="1" spans="1:5">
      <c r="A494" s="691"/>
      <c r="B494" s="695" t="s">
        <v>130</v>
      </c>
      <c r="C494" s="699">
        <v>273</v>
      </c>
      <c r="D494" s="699">
        <v>12</v>
      </c>
      <c r="E494" s="694">
        <f t="shared" si="7"/>
        <v>-0.956043956043956</v>
      </c>
    </row>
    <row r="495" ht="36" customHeight="1" spans="1:5">
      <c r="A495" s="691"/>
      <c r="B495" s="695" t="s">
        <v>131</v>
      </c>
      <c r="C495" s="696"/>
      <c r="D495" s="696"/>
      <c r="E495" s="694"/>
    </row>
    <row r="496" ht="36" customHeight="1" spans="1:5">
      <c r="A496" s="691"/>
      <c r="B496" s="695" t="s">
        <v>458</v>
      </c>
      <c r="C496" s="696"/>
      <c r="D496" s="696"/>
      <c r="E496" s="694"/>
    </row>
    <row r="497" ht="36" customHeight="1" spans="1:5">
      <c r="A497" s="691"/>
      <c r="B497" s="695" t="s">
        <v>459</v>
      </c>
      <c r="C497" s="696">
        <v>54</v>
      </c>
      <c r="D497" s="696"/>
      <c r="E497" s="694">
        <f t="shared" si="7"/>
        <v>-1</v>
      </c>
    </row>
    <row r="498" ht="36" customHeight="1" spans="1:5">
      <c r="A498" s="691"/>
      <c r="B498" s="695" t="s">
        <v>460</v>
      </c>
      <c r="C498" s="696">
        <v>147</v>
      </c>
      <c r="D498" s="696">
        <v>252</v>
      </c>
      <c r="E498" s="694">
        <f t="shared" si="7"/>
        <v>0.714285714285714</v>
      </c>
    </row>
    <row r="499" ht="36" customHeight="1" spans="1:5">
      <c r="A499" s="691"/>
      <c r="B499" s="695" t="s">
        <v>461</v>
      </c>
      <c r="C499" s="696">
        <v>35</v>
      </c>
      <c r="D499" s="696"/>
      <c r="E499" s="694">
        <f t="shared" si="7"/>
        <v>-1</v>
      </c>
    </row>
    <row r="500" ht="36" customHeight="1" spans="1:5">
      <c r="A500" s="691"/>
      <c r="B500" s="695" t="s">
        <v>170</v>
      </c>
      <c r="C500" s="696">
        <v>1</v>
      </c>
      <c r="D500" s="696"/>
      <c r="E500" s="694">
        <f t="shared" si="7"/>
        <v>-1</v>
      </c>
    </row>
    <row r="501" ht="36" customHeight="1" spans="1:5">
      <c r="A501" s="691"/>
      <c r="B501" s="695" t="s">
        <v>462</v>
      </c>
      <c r="C501" s="696">
        <v>27</v>
      </c>
      <c r="D501" s="696">
        <v>8</v>
      </c>
      <c r="E501" s="694">
        <f t="shared" si="7"/>
        <v>-0.703703703703704</v>
      </c>
    </row>
    <row r="502" ht="36" customHeight="1" spans="1:5">
      <c r="A502" s="691"/>
      <c r="B502" s="695" t="s">
        <v>463</v>
      </c>
      <c r="C502" s="696"/>
      <c r="D502" s="696"/>
      <c r="E502" s="694"/>
    </row>
    <row r="503" ht="36" customHeight="1" spans="1:5">
      <c r="A503" s="691"/>
      <c r="B503" s="695" t="s">
        <v>464</v>
      </c>
      <c r="C503" s="696"/>
      <c r="D503" s="696"/>
      <c r="E503" s="694"/>
    </row>
    <row r="504" ht="36" customHeight="1" spans="1:5">
      <c r="A504" s="691"/>
      <c r="B504" s="695" t="s">
        <v>465</v>
      </c>
      <c r="C504" s="696"/>
      <c r="D504" s="696"/>
      <c r="E504" s="694"/>
    </row>
    <row r="505" ht="36" customHeight="1" spans="1:5">
      <c r="A505" s="691"/>
      <c r="B505" s="695" t="s">
        <v>466</v>
      </c>
      <c r="C505" s="699"/>
      <c r="D505" s="699"/>
      <c r="E505" s="694"/>
    </row>
    <row r="506" ht="36" customHeight="1" spans="1:5">
      <c r="A506" s="691"/>
      <c r="B506" s="692" t="s">
        <v>467</v>
      </c>
      <c r="C506" s="698">
        <f>SUM(C507:C513)</f>
        <v>1450</v>
      </c>
      <c r="D506" s="698">
        <f>SUM(D507:D513)</f>
        <v>1965</v>
      </c>
      <c r="E506" s="694">
        <f t="shared" si="7"/>
        <v>0.355172413793103</v>
      </c>
    </row>
    <row r="507" ht="36" customHeight="1" spans="1:5">
      <c r="A507" s="691"/>
      <c r="B507" s="695" t="s">
        <v>129</v>
      </c>
      <c r="C507" s="696">
        <v>417</v>
      </c>
      <c r="D507" s="696">
        <v>398</v>
      </c>
      <c r="E507" s="694">
        <f t="shared" si="7"/>
        <v>-0.0455635491606715</v>
      </c>
    </row>
    <row r="508" ht="36" customHeight="1" spans="1:5">
      <c r="A508" s="691"/>
      <c r="B508" s="695" t="s">
        <v>130</v>
      </c>
      <c r="C508" s="696">
        <v>6</v>
      </c>
      <c r="D508" s="696"/>
      <c r="E508" s="694">
        <f t="shared" si="7"/>
        <v>-1</v>
      </c>
    </row>
    <row r="509" ht="36" customHeight="1" spans="1:5">
      <c r="A509" s="691"/>
      <c r="B509" s="695" t="s">
        <v>131</v>
      </c>
      <c r="C509" s="696"/>
      <c r="D509" s="696"/>
      <c r="E509" s="694"/>
    </row>
    <row r="510" ht="36" customHeight="1" spans="1:5">
      <c r="A510" s="691"/>
      <c r="B510" s="695" t="s">
        <v>468</v>
      </c>
      <c r="C510" s="696">
        <v>25</v>
      </c>
      <c r="D510" s="696">
        <v>20</v>
      </c>
      <c r="E510" s="694">
        <f t="shared" si="7"/>
        <v>-0.2</v>
      </c>
    </row>
    <row r="511" ht="36" customHeight="1" spans="1:5">
      <c r="A511" s="691"/>
      <c r="B511" s="695" t="s">
        <v>469</v>
      </c>
      <c r="C511" s="696">
        <v>72</v>
      </c>
      <c r="D511" s="696">
        <v>44</v>
      </c>
      <c r="E511" s="694">
        <f t="shared" si="7"/>
        <v>-0.388888888888889</v>
      </c>
    </row>
    <row r="512" ht="36" customHeight="1" spans="1:5">
      <c r="A512" s="691"/>
      <c r="B512" s="695" t="s">
        <v>470</v>
      </c>
      <c r="C512" s="696">
        <v>810</v>
      </c>
      <c r="D512" s="696">
        <v>1407</v>
      </c>
      <c r="E512" s="694">
        <f t="shared" si="7"/>
        <v>0.737037037037037</v>
      </c>
    </row>
    <row r="513" ht="36" customHeight="1" spans="1:5">
      <c r="A513" s="691"/>
      <c r="B513" s="695" t="s">
        <v>471</v>
      </c>
      <c r="C513" s="696">
        <v>120</v>
      </c>
      <c r="D513" s="696">
        <v>96</v>
      </c>
      <c r="E513" s="694">
        <f t="shared" si="7"/>
        <v>-0.2</v>
      </c>
    </row>
    <row r="514" ht="36" customHeight="1" spans="1:5">
      <c r="A514" s="691"/>
      <c r="B514" s="692" t="s">
        <v>472</v>
      </c>
      <c r="C514" s="698"/>
      <c r="D514" s="698"/>
      <c r="E514" s="694"/>
    </row>
    <row r="515" ht="36" customHeight="1" spans="1:5">
      <c r="A515" s="691"/>
      <c r="B515" s="695" t="s">
        <v>473</v>
      </c>
      <c r="C515" s="696"/>
      <c r="D515" s="696"/>
      <c r="E515" s="694"/>
    </row>
    <row r="516" ht="36" customHeight="1" spans="1:5">
      <c r="A516" s="691"/>
      <c r="B516" s="692" t="s">
        <v>474</v>
      </c>
      <c r="C516" s="693">
        <f>SUM(C517:C523)</f>
        <v>18567</v>
      </c>
      <c r="D516" s="693">
        <f>SUM(D517:D523)</f>
        <v>18255</v>
      </c>
      <c r="E516" s="694">
        <f t="shared" si="7"/>
        <v>-0.0168040071093876</v>
      </c>
    </row>
    <row r="517" ht="36" customHeight="1" spans="1:5">
      <c r="A517" s="691"/>
      <c r="B517" s="695" t="s">
        <v>475</v>
      </c>
      <c r="C517" s="696">
        <v>135</v>
      </c>
      <c r="D517" s="696">
        <v>319</v>
      </c>
      <c r="E517" s="694">
        <f t="shared" ref="E517:E580" si="8">(D517-C517)/C517</f>
        <v>1.36296296296296</v>
      </c>
    </row>
    <row r="518" ht="36" customHeight="1" spans="1:5">
      <c r="A518" s="691"/>
      <c r="B518" s="695" t="s">
        <v>476</v>
      </c>
      <c r="C518" s="696">
        <v>308</v>
      </c>
      <c r="D518" s="696">
        <v>284</v>
      </c>
      <c r="E518" s="694">
        <f t="shared" si="8"/>
        <v>-0.0779220779220779</v>
      </c>
    </row>
    <row r="519" ht="36" customHeight="1" spans="1:5">
      <c r="A519" s="691"/>
      <c r="B519" s="695" t="s">
        <v>477</v>
      </c>
      <c r="C519" s="696">
        <v>551</v>
      </c>
      <c r="D519" s="696">
        <v>414</v>
      </c>
      <c r="E519" s="694">
        <f t="shared" si="8"/>
        <v>-0.248638838475499</v>
      </c>
    </row>
    <row r="520" ht="36" customHeight="1" spans="1:5">
      <c r="A520" s="691"/>
      <c r="B520" s="695" t="s">
        <v>478</v>
      </c>
      <c r="C520" s="699">
        <v>15190</v>
      </c>
      <c r="D520" s="699">
        <v>15351</v>
      </c>
      <c r="E520" s="694">
        <f t="shared" si="8"/>
        <v>0.0105990783410138</v>
      </c>
    </row>
    <row r="521" ht="36" customHeight="1" spans="1:5">
      <c r="A521" s="691"/>
      <c r="B521" s="695" t="s">
        <v>479</v>
      </c>
      <c r="C521" s="696">
        <v>649</v>
      </c>
      <c r="D521" s="696">
        <v>735</v>
      </c>
      <c r="E521" s="694">
        <f t="shared" si="8"/>
        <v>0.13251155624037</v>
      </c>
    </row>
    <row r="522" ht="36" customHeight="1" spans="1:5">
      <c r="A522" s="691"/>
      <c r="B522" s="695" t="s">
        <v>480</v>
      </c>
      <c r="C522" s="696">
        <v>1734</v>
      </c>
      <c r="D522" s="696">
        <v>1152</v>
      </c>
      <c r="E522" s="694">
        <f t="shared" si="8"/>
        <v>-0.335640138408304</v>
      </c>
    </row>
    <row r="523" ht="36" customHeight="1" spans="1:5">
      <c r="A523" s="691"/>
      <c r="B523" s="695" t="s">
        <v>481</v>
      </c>
      <c r="C523" s="696"/>
      <c r="D523" s="696"/>
      <c r="E523" s="694"/>
    </row>
    <row r="524" ht="36" customHeight="1" spans="1:5">
      <c r="A524" s="691"/>
      <c r="B524" s="692" t="s">
        <v>482</v>
      </c>
      <c r="C524" s="698"/>
      <c r="D524" s="698"/>
      <c r="E524" s="694"/>
    </row>
    <row r="525" ht="36" customHeight="1" spans="1:5">
      <c r="A525" s="691"/>
      <c r="B525" s="695" t="s">
        <v>483</v>
      </c>
      <c r="C525" s="696"/>
      <c r="D525" s="696"/>
      <c r="E525" s="694"/>
    </row>
    <row r="526" ht="36" customHeight="1" spans="1:5">
      <c r="A526" s="691"/>
      <c r="B526" s="695" t="s">
        <v>484</v>
      </c>
      <c r="C526" s="696"/>
      <c r="D526" s="696"/>
      <c r="E526" s="694"/>
    </row>
    <row r="527" ht="36" customHeight="1" spans="1:5">
      <c r="A527" s="691"/>
      <c r="B527" s="695" t="s">
        <v>485</v>
      </c>
      <c r="C527" s="696"/>
      <c r="D527" s="696"/>
      <c r="E527" s="694"/>
    </row>
    <row r="528" ht="36" customHeight="1" spans="1:5">
      <c r="A528" s="691"/>
      <c r="B528" s="692" t="s">
        <v>486</v>
      </c>
      <c r="C528" s="698">
        <f>SUM(C529:C537)</f>
        <v>676</v>
      </c>
      <c r="D528" s="698">
        <f>SUM(D529:D537)</f>
        <v>544</v>
      </c>
      <c r="E528" s="694">
        <f t="shared" si="8"/>
        <v>-0.195266272189349</v>
      </c>
    </row>
    <row r="529" ht="36" customHeight="1" spans="1:5">
      <c r="A529" s="691"/>
      <c r="B529" s="695" t="s">
        <v>487</v>
      </c>
      <c r="C529" s="696"/>
      <c r="D529" s="696"/>
      <c r="E529" s="694"/>
    </row>
    <row r="530" ht="36" customHeight="1" spans="1:5">
      <c r="A530" s="691"/>
      <c r="B530" s="695" t="s">
        <v>488</v>
      </c>
      <c r="C530" s="696"/>
      <c r="D530" s="696"/>
      <c r="E530" s="694"/>
    </row>
    <row r="531" ht="36" customHeight="1" spans="1:5">
      <c r="A531" s="691"/>
      <c r="B531" s="695" t="s">
        <v>489</v>
      </c>
      <c r="C531" s="696"/>
      <c r="D531" s="696"/>
      <c r="E531" s="694"/>
    </row>
    <row r="532" ht="36" customHeight="1" spans="1:5">
      <c r="A532" s="691"/>
      <c r="B532" s="695" t="s">
        <v>490</v>
      </c>
      <c r="C532" s="696"/>
      <c r="D532" s="696"/>
      <c r="E532" s="694"/>
    </row>
    <row r="533" ht="36" customHeight="1" spans="1:5">
      <c r="A533" s="691"/>
      <c r="B533" s="695" t="s">
        <v>491</v>
      </c>
      <c r="C533" s="696"/>
      <c r="D533" s="696"/>
      <c r="E533" s="694"/>
    </row>
    <row r="534" ht="36" customHeight="1" spans="1:5">
      <c r="A534" s="691"/>
      <c r="B534" s="695" t="s">
        <v>492</v>
      </c>
      <c r="C534" s="699"/>
      <c r="D534" s="699"/>
      <c r="E534" s="694"/>
    </row>
    <row r="535" ht="36" customHeight="1" spans="1:5">
      <c r="A535" s="691"/>
      <c r="B535" s="695" t="s">
        <v>493</v>
      </c>
      <c r="C535" s="696"/>
      <c r="D535" s="696"/>
      <c r="E535" s="694"/>
    </row>
    <row r="536" ht="36" customHeight="1" spans="1:5">
      <c r="A536" s="691"/>
      <c r="B536" s="695" t="s">
        <v>494</v>
      </c>
      <c r="C536" s="696"/>
      <c r="D536" s="696"/>
      <c r="E536" s="694"/>
    </row>
    <row r="537" ht="36" customHeight="1" spans="1:5">
      <c r="A537" s="691"/>
      <c r="B537" s="695" t="s">
        <v>495</v>
      </c>
      <c r="C537" s="696">
        <v>676</v>
      </c>
      <c r="D537" s="696">
        <v>544</v>
      </c>
      <c r="E537" s="694">
        <f t="shared" si="8"/>
        <v>-0.195266272189349</v>
      </c>
    </row>
    <row r="538" ht="36" customHeight="1" spans="1:5">
      <c r="A538" s="691"/>
      <c r="B538" s="692" t="s">
        <v>496</v>
      </c>
      <c r="C538" s="698">
        <f>SUM(C539:C545)</f>
        <v>2553</v>
      </c>
      <c r="D538" s="698">
        <f>SUM(D539:D545)</f>
        <v>2316</v>
      </c>
      <c r="E538" s="694">
        <f t="shared" si="8"/>
        <v>-0.0928319623971798</v>
      </c>
    </row>
    <row r="539" ht="36" customHeight="1" spans="1:5">
      <c r="A539" s="691"/>
      <c r="B539" s="695" t="s">
        <v>497</v>
      </c>
      <c r="C539" s="696">
        <v>900</v>
      </c>
      <c r="D539" s="696">
        <v>1000</v>
      </c>
      <c r="E539" s="694">
        <f t="shared" si="8"/>
        <v>0.111111111111111</v>
      </c>
    </row>
    <row r="540" ht="36" customHeight="1" spans="1:5">
      <c r="A540" s="691"/>
      <c r="B540" s="695" t="s">
        <v>498</v>
      </c>
      <c r="C540" s="696">
        <v>100</v>
      </c>
      <c r="D540" s="696">
        <v>66</v>
      </c>
      <c r="E540" s="694">
        <f t="shared" si="8"/>
        <v>-0.34</v>
      </c>
    </row>
    <row r="541" ht="36" customHeight="1" spans="1:5">
      <c r="A541" s="691"/>
      <c r="B541" s="695" t="s">
        <v>499</v>
      </c>
      <c r="C541" s="696"/>
      <c r="D541" s="696"/>
      <c r="E541" s="694"/>
    </row>
    <row r="542" ht="36" customHeight="1" spans="1:5">
      <c r="A542" s="691"/>
      <c r="B542" s="695" t="s">
        <v>500</v>
      </c>
      <c r="C542" s="696">
        <v>3</v>
      </c>
      <c r="D542" s="696"/>
      <c r="E542" s="694">
        <f t="shared" si="8"/>
        <v>-1</v>
      </c>
    </row>
    <row r="543" ht="36" customHeight="1" spans="1:5">
      <c r="A543" s="691"/>
      <c r="B543" s="695" t="s">
        <v>501</v>
      </c>
      <c r="C543" s="696">
        <v>950</v>
      </c>
      <c r="D543" s="696">
        <v>914</v>
      </c>
      <c r="E543" s="694">
        <f t="shared" si="8"/>
        <v>-0.0378947368421053</v>
      </c>
    </row>
    <row r="544" ht="36" customHeight="1" spans="1:5">
      <c r="A544" s="691"/>
      <c r="B544" s="695" t="s">
        <v>502</v>
      </c>
      <c r="C544" s="696"/>
      <c r="D544" s="696"/>
      <c r="E544" s="694"/>
    </row>
    <row r="545" ht="36" customHeight="1" spans="1:5">
      <c r="A545" s="691"/>
      <c r="B545" s="695" t="s">
        <v>503</v>
      </c>
      <c r="C545" s="700">
        <v>600</v>
      </c>
      <c r="D545" s="700">
        <v>336</v>
      </c>
      <c r="E545" s="694">
        <f t="shared" si="8"/>
        <v>-0.44</v>
      </c>
    </row>
    <row r="546" ht="36" customHeight="1" spans="1:5">
      <c r="A546" s="691"/>
      <c r="B546" s="701" t="s">
        <v>504</v>
      </c>
      <c r="C546" s="698">
        <f>SUM(C547:C552)</f>
        <v>1707</v>
      </c>
      <c r="D546" s="698">
        <f>SUM(D547:D552)</f>
        <v>3299</v>
      </c>
      <c r="E546" s="694">
        <f t="shared" si="8"/>
        <v>0.932630345635618</v>
      </c>
    </row>
    <row r="547" ht="36" customHeight="1" spans="1:5">
      <c r="A547" s="691"/>
      <c r="B547" s="702" t="s">
        <v>505</v>
      </c>
      <c r="C547" s="699">
        <v>96</v>
      </c>
      <c r="D547" s="699">
        <v>210</v>
      </c>
      <c r="E547" s="694">
        <f t="shared" si="8"/>
        <v>1.1875</v>
      </c>
    </row>
    <row r="548" ht="36" customHeight="1" spans="1:5">
      <c r="A548" s="691"/>
      <c r="B548" s="702" t="s">
        <v>506</v>
      </c>
      <c r="C548" s="696">
        <v>1050</v>
      </c>
      <c r="D548" s="696">
        <v>2455</v>
      </c>
      <c r="E548" s="694">
        <f t="shared" si="8"/>
        <v>1.33809523809524</v>
      </c>
    </row>
    <row r="549" ht="36" customHeight="1" spans="1:5">
      <c r="A549" s="691"/>
      <c r="B549" s="702" t="s">
        <v>507</v>
      </c>
      <c r="C549" s="696">
        <v>252</v>
      </c>
      <c r="D549" s="696">
        <v>310</v>
      </c>
      <c r="E549" s="694">
        <f t="shared" si="8"/>
        <v>0.23015873015873</v>
      </c>
    </row>
    <row r="550" ht="36" customHeight="1" spans="1:5">
      <c r="A550" s="691"/>
      <c r="B550" s="702" t="s">
        <v>508</v>
      </c>
      <c r="C550" s="696"/>
      <c r="D550" s="696"/>
      <c r="E550" s="694"/>
    </row>
    <row r="551" ht="36" customHeight="1" spans="1:5">
      <c r="A551" s="691"/>
      <c r="B551" s="702" t="s">
        <v>509</v>
      </c>
      <c r="C551" s="696">
        <v>214</v>
      </c>
      <c r="D551" s="696">
        <v>233</v>
      </c>
      <c r="E551" s="694">
        <f t="shared" si="8"/>
        <v>0.088785046728972</v>
      </c>
    </row>
    <row r="552" ht="36" customHeight="1" spans="1:5">
      <c r="A552" s="691"/>
      <c r="B552" s="702" t="s">
        <v>510</v>
      </c>
      <c r="C552" s="696">
        <v>95</v>
      </c>
      <c r="D552" s="696">
        <v>91</v>
      </c>
      <c r="E552" s="694">
        <f t="shared" si="8"/>
        <v>-0.0421052631578947</v>
      </c>
    </row>
    <row r="553" ht="36" customHeight="1" spans="1:5">
      <c r="A553" s="691"/>
      <c r="B553" s="701" t="s">
        <v>511</v>
      </c>
      <c r="C553" s="698">
        <f>SUM(C554:C560)</f>
        <v>2363</v>
      </c>
      <c r="D553" s="698">
        <f>SUM(D554:D560)</f>
        <v>2976</v>
      </c>
      <c r="E553" s="694">
        <f t="shared" si="8"/>
        <v>0.259415996614473</v>
      </c>
    </row>
    <row r="554" ht="36" customHeight="1" spans="1:5">
      <c r="A554" s="691"/>
      <c r="B554" s="702" t="s">
        <v>512</v>
      </c>
      <c r="C554" s="696">
        <v>248</v>
      </c>
      <c r="D554" s="696">
        <v>198</v>
      </c>
      <c r="E554" s="694">
        <f t="shared" si="8"/>
        <v>-0.201612903225806</v>
      </c>
    </row>
    <row r="555" ht="36" customHeight="1" spans="1:5">
      <c r="A555" s="691"/>
      <c r="B555" s="702" t="s">
        <v>513</v>
      </c>
      <c r="C555" s="696">
        <v>899</v>
      </c>
      <c r="D555" s="696">
        <v>1761</v>
      </c>
      <c r="E555" s="694">
        <f t="shared" si="8"/>
        <v>0.958843159065628</v>
      </c>
    </row>
    <row r="556" ht="36" customHeight="1" spans="1:5">
      <c r="A556" s="691"/>
      <c r="B556" s="702" t="s">
        <v>514</v>
      </c>
      <c r="C556" s="699"/>
      <c r="D556" s="699"/>
      <c r="E556" s="694"/>
    </row>
    <row r="557" ht="36" customHeight="1" spans="1:5">
      <c r="A557" s="691"/>
      <c r="B557" s="702" t="s">
        <v>515</v>
      </c>
      <c r="C557" s="696">
        <v>127</v>
      </c>
      <c r="D557" s="696">
        <v>130</v>
      </c>
      <c r="E557" s="694">
        <f t="shared" si="8"/>
        <v>0.0236220472440945</v>
      </c>
    </row>
    <row r="558" ht="36" customHeight="1" spans="1:5">
      <c r="A558" s="691"/>
      <c r="B558" s="702" t="s">
        <v>516</v>
      </c>
      <c r="C558" s="696">
        <v>205</v>
      </c>
      <c r="D558" s="696">
        <v>234</v>
      </c>
      <c r="E558" s="694">
        <f t="shared" si="8"/>
        <v>0.141463414634146</v>
      </c>
    </row>
    <row r="559" ht="36" customHeight="1" spans="1:5">
      <c r="A559" s="691"/>
      <c r="B559" s="702" t="s">
        <v>517</v>
      </c>
      <c r="C559" s="696">
        <v>615</v>
      </c>
      <c r="D559" s="696">
        <v>450</v>
      </c>
      <c r="E559" s="694">
        <f t="shared" si="8"/>
        <v>-0.268292682926829</v>
      </c>
    </row>
    <row r="560" ht="36" customHeight="1" spans="1:5">
      <c r="A560" s="691"/>
      <c r="B560" s="702" t="s">
        <v>518</v>
      </c>
      <c r="C560" s="696">
        <v>269</v>
      </c>
      <c r="D560" s="696">
        <v>203</v>
      </c>
      <c r="E560" s="694">
        <f t="shared" si="8"/>
        <v>-0.245353159851301</v>
      </c>
    </row>
    <row r="561" ht="36" customHeight="1" spans="1:5">
      <c r="A561" s="691"/>
      <c r="B561" s="701" t="s">
        <v>519</v>
      </c>
      <c r="C561" s="693">
        <f>SUM(C562:C569)</f>
        <v>1645</v>
      </c>
      <c r="D561" s="693">
        <f>SUM(D562:D569)</f>
        <v>1545</v>
      </c>
      <c r="E561" s="694">
        <f t="shared" si="8"/>
        <v>-0.060790273556231</v>
      </c>
    </row>
    <row r="562" ht="36" customHeight="1" spans="1:5">
      <c r="A562" s="691"/>
      <c r="B562" s="702" t="s">
        <v>129</v>
      </c>
      <c r="C562" s="696">
        <v>261</v>
      </c>
      <c r="D562" s="696">
        <v>289</v>
      </c>
      <c r="E562" s="694">
        <f t="shared" si="8"/>
        <v>0.10727969348659</v>
      </c>
    </row>
    <row r="563" ht="36" customHeight="1" spans="1:5">
      <c r="A563" s="691"/>
      <c r="B563" s="702" t="s">
        <v>130</v>
      </c>
      <c r="C563" s="696">
        <v>4</v>
      </c>
      <c r="D563" s="696">
        <v>4</v>
      </c>
      <c r="E563" s="694">
        <f t="shared" si="8"/>
        <v>0</v>
      </c>
    </row>
    <row r="564" ht="36" customHeight="1" spans="1:5">
      <c r="A564" s="691"/>
      <c r="B564" s="702" t="s">
        <v>131</v>
      </c>
      <c r="C564" s="696"/>
      <c r="D564" s="696"/>
      <c r="E564" s="694"/>
    </row>
    <row r="565" ht="36" customHeight="1" spans="1:5">
      <c r="A565" s="691"/>
      <c r="B565" s="695" t="s">
        <v>520</v>
      </c>
      <c r="C565" s="696">
        <v>56</v>
      </c>
      <c r="D565" s="696">
        <v>77</v>
      </c>
      <c r="E565" s="694">
        <f t="shared" si="8"/>
        <v>0.375</v>
      </c>
    </row>
    <row r="566" ht="36" customHeight="1" spans="1:5">
      <c r="A566" s="691"/>
      <c r="B566" s="695" t="s">
        <v>521</v>
      </c>
      <c r="C566" s="696">
        <v>403</v>
      </c>
      <c r="D566" s="696">
        <v>365</v>
      </c>
      <c r="E566" s="694">
        <f t="shared" si="8"/>
        <v>-0.0942928039702233</v>
      </c>
    </row>
    <row r="567" ht="36" customHeight="1" spans="1:5">
      <c r="A567" s="691"/>
      <c r="B567" s="695" t="s">
        <v>522</v>
      </c>
      <c r="C567" s="696"/>
      <c r="D567" s="696"/>
      <c r="E567" s="694"/>
    </row>
    <row r="568" ht="36" customHeight="1" spans="1:5">
      <c r="A568" s="691"/>
      <c r="B568" s="695" t="s">
        <v>523</v>
      </c>
      <c r="C568" s="696">
        <v>549</v>
      </c>
      <c r="D568" s="696">
        <v>596</v>
      </c>
      <c r="E568" s="694">
        <f t="shared" si="8"/>
        <v>0.0856102003642987</v>
      </c>
    </row>
    <row r="569" ht="36" customHeight="1" spans="1:5">
      <c r="A569" s="691"/>
      <c r="B569" s="695" t="s">
        <v>524</v>
      </c>
      <c r="C569" s="696">
        <v>372</v>
      </c>
      <c r="D569" s="696">
        <v>214</v>
      </c>
      <c r="E569" s="694">
        <f t="shared" si="8"/>
        <v>-0.424731182795699</v>
      </c>
    </row>
    <row r="570" ht="36" customHeight="1" spans="1:5">
      <c r="A570" s="691"/>
      <c r="B570" s="692" t="s">
        <v>525</v>
      </c>
      <c r="C570" s="698">
        <f>SUM(C571:C574)</f>
        <v>92</v>
      </c>
      <c r="D570" s="698">
        <f>SUM(D571:D574)</f>
        <v>71</v>
      </c>
      <c r="E570" s="694">
        <f t="shared" si="8"/>
        <v>-0.228260869565217</v>
      </c>
    </row>
    <row r="571" ht="36" customHeight="1" spans="1:5">
      <c r="A571" s="691"/>
      <c r="B571" s="695" t="s">
        <v>129</v>
      </c>
      <c r="C571" s="699">
        <v>78</v>
      </c>
      <c r="D571" s="699">
        <v>62</v>
      </c>
      <c r="E571" s="694">
        <f t="shared" si="8"/>
        <v>-0.205128205128205</v>
      </c>
    </row>
    <row r="572" ht="36" customHeight="1" spans="1:5">
      <c r="A572" s="691"/>
      <c r="B572" s="695" t="s">
        <v>130</v>
      </c>
      <c r="C572" s="696">
        <v>3</v>
      </c>
      <c r="D572" s="696"/>
      <c r="E572" s="694">
        <f t="shared" si="8"/>
        <v>-1</v>
      </c>
    </row>
    <row r="573" ht="36" customHeight="1" spans="1:5">
      <c r="A573" s="691"/>
      <c r="B573" s="695" t="s">
        <v>131</v>
      </c>
      <c r="C573" s="696"/>
      <c r="D573" s="696"/>
      <c r="E573" s="694"/>
    </row>
    <row r="574" ht="36" customHeight="1" spans="1:5">
      <c r="A574" s="691"/>
      <c r="B574" s="695" t="s">
        <v>526</v>
      </c>
      <c r="C574" s="696">
        <v>11</v>
      </c>
      <c r="D574" s="696">
        <v>9</v>
      </c>
      <c r="E574" s="694">
        <f t="shared" si="8"/>
        <v>-0.181818181818182</v>
      </c>
    </row>
    <row r="575" ht="36" customHeight="1" spans="1:5">
      <c r="A575" s="691"/>
      <c r="B575" s="692" t="s">
        <v>527</v>
      </c>
      <c r="C575" s="698">
        <f>SUM(C576:C577)</f>
        <v>3451</v>
      </c>
      <c r="D575" s="698">
        <f>SUM(D576:D577)</f>
        <v>2833</v>
      </c>
      <c r="E575" s="694">
        <f t="shared" si="8"/>
        <v>-0.179078527962909</v>
      </c>
    </row>
    <row r="576" ht="36" customHeight="1" spans="1:5">
      <c r="A576" s="691"/>
      <c r="B576" s="695" t="s">
        <v>528</v>
      </c>
      <c r="C576" s="696">
        <v>3451</v>
      </c>
      <c r="D576" s="696">
        <v>2833</v>
      </c>
      <c r="E576" s="694">
        <f t="shared" si="8"/>
        <v>-0.179078527962909</v>
      </c>
    </row>
    <row r="577" ht="36" customHeight="1" spans="1:5">
      <c r="A577" s="691"/>
      <c r="B577" s="695" t="s">
        <v>529</v>
      </c>
      <c r="C577" s="696"/>
      <c r="D577" s="696"/>
      <c r="E577" s="694"/>
    </row>
    <row r="578" ht="36" customHeight="1" spans="1:5">
      <c r="A578" s="691"/>
      <c r="B578" s="692" t="s">
        <v>530</v>
      </c>
      <c r="C578" s="698">
        <f>SUM(C579:C580)</f>
        <v>145</v>
      </c>
      <c r="D578" s="698">
        <f>SUM(D579:D580)</f>
        <v>49</v>
      </c>
      <c r="E578" s="694">
        <f t="shared" si="8"/>
        <v>-0.662068965517241</v>
      </c>
    </row>
    <row r="579" ht="36" customHeight="1" spans="1:5">
      <c r="A579" s="691"/>
      <c r="B579" s="695" t="s">
        <v>531</v>
      </c>
      <c r="C579" s="699">
        <v>140</v>
      </c>
      <c r="D579" s="699">
        <v>45</v>
      </c>
      <c r="E579" s="694">
        <f t="shared" si="8"/>
        <v>-0.678571428571429</v>
      </c>
    </row>
    <row r="580" ht="36" customHeight="1" spans="1:5">
      <c r="A580" s="691"/>
      <c r="B580" s="695" t="s">
        <v>532</v>
      </c>
      <c r="C580" s="696">
        <v>5</v>
      </c>
      <c r="D580" s="696">
        <v>4</v>
      </c>
      <c r="E580" s="694">
        <f t="shared" si="8"/>
        <v>-0.2</v>
      </c>
    </row>
    <row r="581" ht="36" customHeight="1" spans="1:5">
      <c r="A581" s="691"/>
      <c r="B581" s="692" t="s">
        <v>533</v>
      </c>
      <c r="C581" s="698">
        <f>SUM(C582:C583)</f>
        <v>272</v>
      </c>
      <c r="D581" s="698">
        <f>SUM(D582:D583)</f>
        <v>335</v>
      </c>
      <c r="E581" s="694">
        <f t="shared" ref="E581:E644" si="9">(D581-C581)/C581</f>
        <v>0.231617647058824</v>
      </c>
    </row>
    <row r="582" ht="36" customHeight="1" spans="1:5">
      <c r="A582" s="691"/>
      <c r="B582" s="695" t="s">
        <v>534</v>
      </c>
      <c r="C582" s="696">
        <v>272</v>
      </c>
      <c r="D582" s="696">
        <v>335</v>
      </c>
      <c r="E582" s="694">
        <f t="shared" si="9"/>
        <v>0.231617647058824</v>
      </c>
    </row>
    <row r="583" ht="36" customHeight="1" spans="1:5">
      <c r="A583" s="691"/>
      <c r="B583" s="695" t="s">
        <v>535</v>
      </c>
      <c r="C583" s="696"/>
      <c r="D583" s="696"/>
      <c r="E583" s="694"/>
    </row>
    <row r="584" ht="36" customHeight="1" spans="1:5">
      <c r="A584" s="691"/>
      <c r="B584" s="692" t="s">
        <v>536</v>
      </c>
      <c r="C584" s="698"/>
      <c r="D584" s="698"/>
      <c r="E584" s="694"/>
    </row>
    <row r="585" ht="36" customHeight="1" spans="1:5">
      <c r="A585" s="691"/>
      <c r="B585" s="695" t="s">
        <v>537</v>
      </c>
      <c r="C585" s="699"/>
      <c r="D585" s="699"/>
      <c r="E585" s="694"/>
    </row>
    <row r="586" ht="36" customHeight="1" spans="1:5">
      <c r="A586" s="691"/>
      <c r="B586" s="695" t="s">
        <v>538</v>
      </c>
      <c r="C586" s="696"/>
      <c r="D586" s="696"/>
      <c r="E586" s="694"/>
    </row>
    <row r="587" ht="36" customHeight="1" spans="1:5">
      <c r="A587" s="691"/>
      <c r="B587" s="692" t="s">
        <v>539</v>
      </c>
      <c r="C587" s="698">
        <f>SUM(C588:C589)</f>
        <v>25</v>
      </c>
      <c r="D587" s="698">
        <f>SUM(D588:D589)</f>
        <v>24</v>
      </c>
      <c r="E587" s="694">
        <f t="shared" si="9"/>
        <v>-0.04</v>
      </c>
    </row>
    <row r="588" ht="36" customHeight="1" spans="1:5">
      <c r="A588" s="691"/>
      <c r="B588" s="695" t="s">
        <v>540</v>
      </c>
      <c r="C588" s="696">
        <v>25</v>
      </c>
      <c r="D588" s="696">
        <v>24</v>
      </c>
      <c r="E588" s="694">
        <f t="shared" si="9"/>
        <v>-0.04</v>
      </c>
    </row>
    <row r="589" ht="36" customHeight="1" spans="1:5">
      <c r="A589" s="691"/>
      <c r="B589" s="695" t="s">
        <v>541</v>
      </c>
      <c r="C589" s="696"/>
      <c r="D589" s="696"/>
      <c r="E589" s="694"/>
    </row>
    <row r="590" ht="36" customHeight="1" spans="1:5">
      <c r="A590" s="691"/>
      <c r="B590" s="692" t="s">
        <v>542</v>
      </c>
      <c r="C590" s="698">
        <f>SUM(C591:C593)</f>
        <v>4003</v>
      </c>
      <c r="D590" s="698">
        <f>SUM(D591:D593)</f>
        <v>2166</v>
      </c>
      <c r="E590" s="694">
        <f t="shared" si="9"/>
        <v>-0.458905820634524</v>
      </c>
    </row>
    <row r="591" ht="36" customHeight="1" spans="1:5">
      <c r="A591" s="691"/>
      <c r="B591" s="695" t="s">
        <v>543</v>
      </c>
      <c r="C591" s="696"/>
      <c r="D591" s="696"/>
      <c r="E591" s="694"/>
    </row>
    <row r="592" ht="36" customHeight="1" spans="1:5">
      <c r="A592" s="691"/>
      <c r="B592" s="695" t="s">
        <v>544</v>
      </c>
      <c r="C592" s="699">
        <v>2145</v>
      </c>
      <c r="D592" s="699">
        <v>2166</v>
      </c>
      <c r="E592" s="694">
        <f t="shared" si="9"/>
        <v>0.00979020979020979</v>
      </c>
    </row>
    <row r="593" ht="36" customHeight="1" spans="1:5">
      <c r="A593" s="691"/>
      <c r="B593" s="695" t="s">
        <v>545</v>
      </c>
      <c r="C593" s="696">
        <v>1858</v>
      </c>
      <c r="D593" s="696"/>
      <c r="E593" s="694">
        <f t="shared" si="9"/>
        <v>-1</v>
      </c>
    </row>
    <row r="594" ht="36" customHeight="1" spans="1:5">
      <c r="A594" s="691"/>
      <c r="B594" s="692" t="s">
        <v>546</v>
      </c>
      <c r="C594" s="698">
        <f>SUM(C595:C598)</f>
        <v>0</v>
      </c>
      <c r="D594" s="698">
        <f>SUM(D595:D598)</f>
        <v>3508</v>
      </c>
      <c r="E594" s="694"/>
    </row>
    <row r="595" ht="36" customHeight="1" spans="1:5">
      <c r="A595" s="691"/>
      <c r="B595" s="695" t="s">
        <v>547</v>
      </c>
      <c r="C595" s="696"/>
      <c r="D595" s="696"/>
      <c r="E595" s="694"/>
    </row>
    <row r="596" ht="36" customHeight="1" spans="1:5">
      <c r="A596" s="691"/>
      <c r="B596" s="695" t="s">
        <v>548</v>
      </c>
      <c r="C596" s="696"/>
      <c r="D596" s="696"/>
      <c r="E596" s="694"/>
    </row>
    <row r="597" ht="36" customHeight="1" spans="1:5">
      <c r="A597" s="691"/>
      <c r="B597" s="695" t="s">
        <v>549</v>
      </c>
      <c r="C597" s="696"/>
      <c r="D597" s="696"/>
      <c r="E597" s="694"/>
    </row>
    <row r="598" ht="36" customHeight="1" spans="1:5">
      <c r="A598" s="691"/>
      <c r="B598" s="695" t="s">
        <v>550</v>
      </c>
      <c r="C598" s="696"/>
      <c r="D598" s="696">
        <v>3508</v>
      </c>
      <c r="E598" s="694"/>
    </row>
    <row r="599" ht="36" customHeight="1" spans="1:5">
      <c r="A599" s="691"/>
      <c r="B599" s="701" t="s">
        <v>551</v>
      </c>
      <c r="C599" s="698">
        <f>SUM(C600:C606)</f>
        <v>413</v>
      </c>
      <c r="D599" s="698">
        <f>SUM(D600:D606)</f>
        <v>405</v>
      </c>
      <c r="E599" s="694">
        <f t="shared" si="9"/>
        <v>-0.0193704600484262</v>
      </c>
    </row>
    <row r="600" ht="36" customHeight="1" spans="1:5">
      <c r="A600" s="691"/>
      <c r="B600" s="695" t="s">
        <v>129</v>
      </c>
      <c r="C600" s="696">
        <v>283</v>
      </c>
      <c r="D600" s="696">
        <v>259</v>
      </c>
      <c r="E600" s="694">
        <f t="shared" si="9"/>
        <v>-0.0848056537102474</v>
      </c>
    </row>
    <row r="601" ht="36" customHeight="1" spans="1:5">
      <c r="A601" s="691"/>
      <c r="B601" s="695" t="s">
        <v>130</v>
      </c>
      <c r="C601" s="699"/>
      <c r="D601" s="699"/>
      <c r="E601" s="694"/>
    </row>
    <row r="602" ht="36" customHeight="1" spans="1:5">
      <c r="A602" s="691"/>
      <c r="B602" s="695" t="s">
        <v>131</v>
      </c>
      <c r="C602" s="696"/>
      <c r="D602" s="696"/>
      <c r="E602" s="694"/>
    </row>
    <row r="603" ht="36" customHeight="1" spans="1:5">
      <c r="A603" s="691"/>
      <c r="B603" s="695" t="s">
        <v>552</v>
      </c>
      <c r="C603" s="696">
        <v>130</v>
      </c>
      <c r="D603" s="696">
        <v>146</v>
      </c>
      <c r="E603" s="694">
        <f t="shared" si="9"/>
        <v>0.123076923076923</v>
      </c>
    </row>
    <row r="604" ht="36" customHeight="1" spans="1:5">
      <c r="A604" s="691"/>
      <c r="B604" s="695" t="s">
        <v>553</v>
      </c>
      <c r="C604" s="696"/>
      <c r="D604" s="696"/>
      <c r="E604" s="694"/>
    </row>
    <row r="605" ht="36" customHeight="1" spans="1:5">
      <c r="A605" s="691"/>
      <c r="B605" s="695" t="s">
        <v>138</v>
      </c>
      <c r="C605" s="696"/>
      <c r="D605" s="696"/>
      <c r="E605" s="694"/>
    </row>
    <row r="606" ht="36" customHeight="1" spans="1:5">
      <c r="A606" s="691"/>
      <c r="B606" s="695" t="s">
        <v>554</v>
      </c>
      <c r="C606" s="699"/>
      <c r="D606" s="699"/>
      <c r="E606" s="694"/>
    </row>
    <row r="607" ht="36" customHeight="1" spans="1:5">
      <c r="A607" s="691"/>
      <c r="B607" s="692" t="s">
        <v>555</v>
      </c>
      <c r="C607" s="693"/>
      <c r="D607" s="693"/>
      <c r="E607" s="694"/>
    </row>
    <row r="608" ht="36" customHeight="1" spans="1:5">
      <c r="A608" s="691"/>
      <c r="B608" s="695" t="s">
        <v>556</v>
      </c>
      <c r="C608" s="699"/>
      <c r="D608" s="699"/>
      <c r="E608" s="694"/>
    </row>
    <row r="609" ht="36" customHeight="1" spans="1:5">
      <c r="A609" s="691"/>
      <c r="B609" s="695" t="s">
        <v>557</v>
      </c>
      <c r="C609" s="699"/>
      <c r="D609" s="699"/>
      <c r="E609" s="694"/>
    </row>
    <row r="610" ht="36" customHeight="1" spans="1:5">
      <c r="A610" s="691"/>
      <c r="B610" s="692" t="s">
        <v>558</v>
      </c>
      <c r="C610" s="698">
        <f>SUM(C611)</f>
        <v>1094</v>
      </c>
      <c r="D610" s="698">
        <f>SUM(D611)</f>
        <v>1300</v>
      </c>
      <c r="E610" s="694">
        <f t="shared" si="9"/>
        <v>0.188299817184644</v>
      </c>
    </row>
    <row r="611" ht="36" customHeight="1" spans="1:5">
      <c r="A611" s="691"/>
      <c r="B611" s="695" t="s">
        <v>559</v>
      </c>
      <c r="C611" s="696">
        <v>1094</v>
      </c>
      <c r="D611" s="696">
        <v>1300</v>
      </c>
      <c r="E611" s="694">
        <f t="shared" si="9"/>
        <v>0.188299817184644</v>
      </c>
    </row>
    <row r="612" ht="36" customHeight="1" spans="1:5">
      <c r="A612" s="691"/>
      <c r="B612" s="692" t="s">
        <v>97</v>
      </c>
      <c r="C612" s="698">
        <f>C613+C618+C632+C636+C648+C651+C655+C660+C664+C668+C671+C680+C682</f>
        <v>31269</v>
      </c>
      <c r="D612" s="698">
        <f>D613+D618+D632+D636+D648+D651+D655+D660+D664+D668+D671+D680+D682</f>
        <v>34375</v>
      </c>
      <c r="E612" s="694">
        <f t="shared" si="9"/>
        <v>0.0993316063833189</v>
      </c>
    </row>
    <row r="613" ht="36" customHeight="1" spans="1:5">
      <c r="A613" s="691"/>
      <c r="B613" s="692" t="s">
        <v>560</v>
      </c>
      <c r="C613" s="698">
        <f>SUM(C614:C617)</f>
        <v>1263</v>
      </c>
      <c r="D613" s="698">
        <f>SUM(D614:D617)</f>
        <v>1185</v>
      </c>
      <c r="E613" s="694">
        <f t="shared" si="9"/>
        <v>-0.0617577197149644</v>
      </c>
    </row>
    <row r="614" ht="36" customHeight="1" spans="1:5">
      <c r="A614" s="691"/>
      <c r="B614" s="695" t="s">
        <v>129</v>
      </c>
      <c r="C614" s="696">
        <v>985</v>
      </c>
      <c r="D614" s="696">
        <v>880</v>
      </c>
      <c r="E614" s="694">
        <f t="shared" si="9"/>
        <v>-0.106598984771574</v>
      </c>
    </row>
    <row r="615" ht="36" customHeight="1" spans="1:5">
      <c r="A615" s="691"/>
      <c r="B615" s="695" t="s">
        <v>130</v>
      </c>
      <c r="C615" s="699">
        <v>192</v>
      </c>
      <c r="D615" s="699">
        <v>219</v>
      </c>
      <c r="E615" s="694">
        <f t="shared" si="9"/>
        <v>0.140625</v>
      </c>
    </row>
    <row r="616" ht="36" customHeight="1" spans="1:5">
      <c r="A616" s="691"/>
      <c r="B616" s="695" t="s">
        <v>131</v>
      </c>
      <c r="C616" s="696"/>
      <c r="D616" s="696"/>
      <c r="E616" s="694"/>
    </row>
    <row r="617" ht="36" customHeight="1" spans="1:5">
      <c r="A617" s="691"/>
      <c r="B617" s="695" t="s">
        <v>561</v>
      </c>
      <c r="C617" s="696">
        <v>86</v>
      </c>
      <c r="D617" s="696">
        <v>86</v>
      </c>
      <c r="E617" s="694">
        <f t="shared" si="9"/>
        <v>0</v>
      </c>
    </row>
    <row r="618" ht="36" customHeight="1" spans="1:5">
      <c r="A618" s="691"/>
      <c r="B618" s="692" t="s">
        <v>562</v>
      </c>
      <c r="C618" s="693">
        <f>SUM(C619:C631)</f>
        <v>2107</v>
      </c>
      <c r="D618" s="693">
        <f>SUM(D619:D631)</f>
        <v>2228</v>
      </c>
      <c r="E618" s="694">
        <f t="shared" si="9"/>
        <v>0.0574276222116754</v>
      </c>
    </row>
    <row r="619" ht="36" customHeight="1" spans="1:5">
      <c r="A619" s="691"/>
      <c r="B619" s="695" t="s">
        <v>563</v>
      </c>
      <c r="C619" s="696">
        <v>1332</v>
      </c>
      <c r="D619" s="696">
        <v>1526</v>
      </c>
      <c r="E619" s="694">
        <f t="shared" si="9"/>
        <v>0.145645645645646</v>
      </c>
    </row>
    <row r="620" ht="36" customHeight="1" spans="1:5">
      <c r="A620" s="691"/>
      <c r="B620" s="695" t="s">
        <v>564</v>
      </c>
      <c r="C620" s="696">
        <v>607</v>
      </c>
      <c r="D620" s="696">
        <v>544</v>
      </c>
      <c r="E620" s="694">
        <f t="shared" si="9"/>
        <v>-0.103789126853377</v>
      </c>
    </row>
    <row r="621" ht="36" customHeight="1" spans="1:5">
      <c r="A621" s="691"/>
      <c r="B621" s="695" t="s">
        <v>565</v>
      </c>
      <c r="C621" s="699"/>
      <c r="D621" s="699"/>
      <c r="E621" s="694"/>
    </row>
    <row r="622" ht="36" customHeight="1" spans="1:5">
      <c r="A622" s="691"/>
      <c r="B622" s="695" t="s">
        <v>566</v>
      </c>
      <c r="C622" s="696"/>
      <c r="D622" s="696"/>
      <c r="E622" s="694"/>
    </row>
    <row r="623" ht="36" customHeight="1" spans="1:5">
      <c r="A623" s="691"/>
      <c r="B623" s="695" t="s">
        <v>567</v>
      </c>
      <c r="C623" s="696"/>
      <c r="D623" s="696">
        <v>5</v>
      </c>
      <c r="E623" s="694"/>
    </row>
    <row r="624" ht="36" customHeight="1" spans="1:5">
      <c r="A624" s="691"/>
      <c r="B624" s="695" t="s">
        <v>568</v>
      </c>
      <c r="C624" s="699"/>
      <c r="D624" s="699"/>
      <c r="E624" s="694"/>
    </row>
    <row r="625" ht="36" customHeight="1" spans="1:5">
      <c r="A625" s="691"/>
      <c r="B625" s="695" t="s">
        <v>569</v>
      </c>
      <c r="C625" s="696"/>
      <c r="D625" s="696"/>
      <c r="E625" s="694"/>
    </row>
    <row r="626" ht="36" customHeight="1" spans="1:5">
      <c r="A626" s="691"/>
      <c r="B626" s="695" t="s">
        <v>570</v>
      </c>
      <c r="C626" s="696">
        <v>168</v>
      </c>
      <c r="D626" s="696">
        <v>153</v>
      </c>
      <c r="E626" s="694">
        <f t="shared" si="9"/>
        <v>-0.0892857142857143</v>
      </c>
    </row>
    <row r="627" ht="36" customHeight="1" spans="1:5">
      <c r="A627" s="691"/>
      <c r="B627" s="695" t="s">
        <v>571</v>
      </c>
      <c r="C627" s="699"/>
      <c r="D627" s="699"/>
      <c r="E627" s="694"/>
    </row>
    <row r="628" ht="36" customHeight="1" spans="1:5">
      <c r="A628" s="691"/>
      <c r="B628" s="695" t="s">
        <v>572</v>
      </c>
      <c r="C628" s="696"/>
      <c r="D628" s="696"/>
      <c r="E628" s="694"/>
    </row>
    <row r="629" ht="36" customHeight="1" spans="1:5">
      <c r="A629" s="691"/>
      <c r="B629" s="695" t="s">
        <v>573</v>
      </c>
      <c r="C629" s="696"/>
      <c r="D629" s="696"/>
      <c r="E629" s="694"/>
    </row>
    <row r="630" ht="36" customHeight="1" spans="1:5">
      <c r="A630" s="691"/>
      <c r="B630" s="695" t="s">
        <v>574</v>
      </c>
      <c r="C630" s="696"/>
      <c r="D630" s="696"/>
      <c r="E630" s="694"/>
    </row>
    <row r="631" ht="36" customHeight="1" spans="1:5">
      <c r="A631" s="691"/>
      <c r="B631" s="695" t="s">
        <v>575</v>
      </c>
      <c r="C631" s="699"/>
      <c r="D631" s="699"/>
      <c r="E631" s="694"/>
    </row>
    <row r="632" ht="36" customHeight="1" spans="1:5">
      <c r="A632" s="691"/>
      <c r="B632" s="692" t="s">
        <v>576</v>
      </c>
      <c r="C632" s="698">
        <f>SUM(C633:C635)</f>
        <v>1432</v>
      </c>
      <c r="D632" s="698">
        <f>SUM(D633:D635)</f>
        <v>1549</v>
      </c>
      <c r="E632" s="694">
        <f t="shared" si="9"/>
        <v>0.0817039106145251</v>
      </c>
    </row>
    <row r="633" ht="36" customHeight="1" spans="1:5">
      <c r="A633" s="691"/>
      <c r="B633" s="695" t="s">
        <v>577</v>
      </c>
      <c r="C633" s="696">
        <v>1432</v>
      </c>
      <c r="D633" s="696">
        <v>1549</v>
      </c>
      <c r="E633" s="694">
        <f t="shared" si="9"/>
        <v>0.0817039106145251</v>
      </c>
    </row>
    <row r="634" ht="36" customHeight="1" spans="1:5">
      <c r="A634" s="691"/>
      <c r="B634" s="695" t="s">
        <v>578</v>
      </c>
      <c r="C634" s="696"/>
      <c r="D634" s="696"/>
      <c r="E634" s="694"/>
    </row>
    <row r="635" ht="36" customHeight="1" spans="1:5">
      <c r="A635" s="691"/>
      <c r="B635" s="695" t="s">
        <v>579</v>
      </c>
      <c r="C635" s="699"/>
      <c r="D635" s="699"/>
      <c r="E635" s="694"/>
    </row>
    <row r="636" ht="36" customHeight="1" spans="1:5">
      <c r="A636" s="691"/>
      <c r="B636" s="692" t="s">
        <v>580</v>
      </c>
      <c r="C636" s="698">
        <f>SUM(C637:C647)</f>
        <v>4709</v>
      </c>
      <c r="D636" s="698">
        <f>SUM(D637:D647)</f>
        <v>6695</v>
      </c>
      <c r="E636" s="694">
        <f t="shared" si="9"/>
        <v>0.421745593544277</v>
      </c>
    </row>
    <row r="637" ht="36" customHeight="1" spans="1:5">
      <c r="A637" s="691"/>
      <c r="B637" s="695" t="s">
        <v>581</v>
      </c>
      <c r="C637" s="696">
        <v>806</v>
      </c>
      <c r="D637" s="696">
        <v>905</v>
      </c>
      <c r="E637" s="694">
        <f t="shared" si="9"/>
        <v>0.122828784119107</v>
      </c>
    </row>
    <row r="638" ht="36" customHeight="1" spans="1:5">
      <c r="A638" s="691"/>
      <c r="B638" s="695" t="s">
        <v>582</v>
      </c>
      <c r="C638" s="696">
        <v>157</v>
      </c>
      <c r="D638" s="696">
        <v>81</v>
      </c>
      <c r="E638" s="694">
        <f t="shared" si="9"/>
        <v>-0.484076433121019</v>
      </c>
    </row>
    <row r="639" ht="36" customHeight="1" spans="1:5">
      <c r="A639" s="691"/>
      <c r="B639" s="695" t="s">
        <v>583</v>
      </c>
      <c r="C639" s="696">
        <v>814</v>
      </c>
      <c r="D639" s="696">
        <v>773</v>
      </c>
      <c r="E639" s="694">
        <f t="shared" si="9"/>
        <v>-0.0503685503685504</v>
      </c>
    </row>
    <row r="640" ht="36" customHeight="1" spans="1:5">
      <c r="A640" s="691"/>
      <c r="B640" s="695" t="s">
        <v>584</v>
      </c>
      <c r="C640" s="699">
        <v>500</v>
      </c>
      <c r="D640" s="699">
        <v>577</v>
      </c>
      <c r="E640" s="694">
        <f t="shared" si="9"/>
        <v>0.154</v>
      </c>
    </row>
    <row r="641" ht="36" customHeight="1" spans="1:5">
      <c r="A641" s="691"/>
      <c r="B641" s="695" t="s">
        <v>585</v>
      </c>
      <c r="C641" s="696"/>
      <c r="D641" s="696"/>
      <c r="E641" s="694"/>
    </row>
    <row r="642" ht="36" customHeight="1" spans="1:5">
      <c r="A642" s="691"/>
      <c r="B642" s="695" t="s">
        <v>586</v>
      </c>
      <c r="C642" s="699"/>
      <c r="D642" s="699"/>
      <c r="E642" s="694"/>
    </row>
    <row r="643" ht="36" customHeight="1" spans="1:5">
      <c r="A643" s="691"/>
      <c r="B643" s="695" t="s">
        <v>587</v>
      </c>
      <c r="C643" s="699"/>
      <c r="D643" s="699"/>
      <c r="E643" s="694"/>
    </row>
    <row r="644" ht="36" customHeight="1" spans="1:5">
      <c r="A644" s="691"/>
      <c r="B644" s="695" t="s">
        <v>588</v>
      </c>
      <c r="C644" s="696">
        <v>682</v>
      </c>
      <c r="D644" s="696">
        <v>2584</v>
      </c>
      <c r="E644" s="694">
        <f t="shared" si="9"/>
        <v>2.78885630498534</v>
      </c>
    </row>
    <row r="645" ht="36" customHeight="1" spans="1:5">
      <c r="A645" s="691"/>
      <c r="B645" s="695" t="s">
        <v>589</v>
      </c>
      <c r="C645" s="696">
        <v>81</v>
      </c>
      <c r="D645" s="696">
        <v>35</v>
      </c>
      <c r="E645" s="694">
        <f t="shared" ref="E645:E703" si="10">(D645-C645)/C645</f>
        <v>-0.567901234567901</v>
      </c>
    </row>
    <row r="646" ht="36" customHeight="1" spans="1:5">
      <c r="A646" s="691"/>
      <c r="B646" s="695" t="s">
        <v>590</v>
      </c>
      <c r="C646" s="696">
        <v>10</v>
      </c>
      <c r="D646" s="696">
        <v>10</v>
      </c>
      <c r="E646" s="694">
        <f t="shared" si="10"/>
        <v>0</v>
      </c>
    </row>
    <row r="647" ht="36" customHeight="1" spans="1:5">
      <c r="A647" s="691"/>
      <c r="B647" s="695" t="s">
        <v>591</v>
      </c>
      <c r="C647" s="696">
        <v>1659</v>
      </c>
      <c r="D647" s="696">
        <v>1730</v>
      </c>
      <c r="E647" s="694">
        <f t="shared" si="10"/>
        <v>0.0427968655816757</v>
      </c>
    </row>
    <row r="648" ht="36" customHeight="1" spans="1:5">
      <c r="A648" s="691"/>
      <c r="B648" s="692" t="s">
        <v>592</v>
      </c>
      <c r="C648" s="693">
        <f>SUM(C649:C650)</f>
        <v>15</v>
      </c>
      <c r="D648" s="693">
        <f>SUM(D649:D650)</f>
        <v>12</v>
      </c>
      <c r="E648" s="694">
        <f t="shared" si="10"/>
        <v>-0.2</v>
      </c>
    </row>
    <row r="649" ht="36" customHeight="1" spans="1:5">
      <c r="A649" s="691"/>
      <c r="B649" s="695" t="s">
        <v>593</v>
      </c>
      <c r="C649" s="696"/>
      <c r="D649" s="696"/>
      <c r="E649" s="694"/>
    </row>
    <row r="650" ht="36" customHeight="1" spans="1:5">
      <c r="A650" s="691"/>
      <c r="B650" s="695" t="s">
        <v>594</v>
      </c>
      <c r="C650" s="696">
        <v>15</v>
      </c>
      <c r="D650" s="696">
        <v>12</v>
      </c>
      <c r="E650" s="694">
        <f t="shared" si="10"/>
        <v>-0.2</v>
      </c>
    </row>
    <row r="651" ht="36" customHeight="1" spans="1:5">
      <c r="A651" s="691"/>
      <c r="B651" s="692" t="s">
        <v>595</v>
      </c>
      <c r="C651" s="698">
        <f>SUM(C652:C654)</f>
        <v>921</v>
      </c>
      <c r="D651" s="698">
        <f>SUM(D652:D654)</f>
        <v>787</v>
      </c>
      <c r="E651" s="694">
        <f t="shared" si="10"/>
        <v>-0.145494028230185</v>
      </c>
    </row>
    <row r="652" ht="36" customHeight="1" spans="1:5">
      <c r="A652" s="691"/>
      <c r="B652" s="695" t="s">
        <v>596</v>
      </c>
      <c r="C652" s="696">
        <v>29</v>
      </c>
      <c r="D652" s="696">
        <v>13</v>
      </c>
      <c r="E652" s="694">
        <f t="shared" si="10"/>
        <v>-0.551724137931034</v>
      </c>
    </row>
    <row r="653" ht="36" customHeight="1" spans="1:5">
      <c r="A653" s="691"/>
      <c r="B653" s="695" t="s">
        <v>597</v>
      </c>
      <c r="C653" s="696"/>
      <c r="D653" s="696"/>
      <c r="E653" s="694"/>
    </row>
    <row r="654" ht="36" customHeight="1" spans="1:5">
      <c r="A654" s="691"/>
      <c r="B654" s="695" t="s">
        <v>598</v>
      </c>
      <c r="C654" s="696">
        <v>892</v>
      </c>
      <c r="D654" s="696">
        <v>774</v>
      </c>
      <c r="E654" s="694">
        <f t="shared" si="10"/>
        <v>-0.132286995515695</v>
      </c>
    </row>
    <row r="655" ht="36" customHeight="1" spans="1:5">
      <c r="A655" s="691"/>
      <c r="B655" s="692" t="s">
        <v>599</v>
      </c>
      <c r="C655" s="698">
        <f>SUM(C656:C659)</f>
        <v>16013</v>
      </c>
      <c r="D655" s="698">
        <f>SUM(D656:D659)</f>
        <v>16332</v>
      </c>
      <c r="E655" s="694">
        <f t="shared" si="10"/>
        <v>0.0199213139324299</v>
      </c>
    </row>
    <row r="656" ht="36" customHeight="1" spans="1:5">
      <c r="A656" s="691"/>
      <c r="B656" s="695" t="s">
        <v>600</v>
      </c>
      <c r="C656" s="696">
        <v>3713</v>
      </c>
      <c r="D656" s="696">
        <v>3643</v>
      </c>
      <c r="E656" s="694">
        <f t="shared" si="10"/>
        <v>-0.0188526797737678</v>
      </c>
    </row>
    <row r="657" ht="36" customHeight="1" spans="1:5">
      <c r="A657" s="691"/>
      <c r="B657" s="695" t="s">
        <v>601</v>
      </c>
      <c r="C657" s="696">
        <v>6285</v>
      </c>
      <c r="D657" s="696">
        <v>6429</v>
      </c>
      <c r="E657" s="694">
        <f t="shared" si="10"/>
        <v>0.0229116945107399</v>
      </c>
    </row>
    <row r="658" ht="36" customHeight="1" spans="1:5">
      <c r="A658" s="691"/>
      <c r="B658" s="695" t="s">
        <v>602</v>
      </c>
      <c r="C658" s="696">
        <v>6015</v>
      </c>
      <c r="D658" s="696">
        <v>6258</v>
      </c>
      <c r="E658" s="694">
        <f t="shared" si="10"/>
        <v>0.0403990024937656</v>
      </c>
    </row>
    <row r="659" ht="36" customHeight="1" spans="1:5">
      <c r="A659" s="691"/>
      <c r="B659" s="695" t="s">
        <v>603</v>
      </c>
      <c r="C659" s="696"/>
      <c r="D659" s="696">
        <v>2</v>
      </c>
      <c r="E659" s="694"/>
    </row>
    <row r="660" ht="36" customHeight="1" spans="1:5">
      <c r="A660" s="691"/>
      <c r="B660" s="692" t="s">
        <v>604</v>
      </c>
      <c r="C660" s="698">
        <f>SUM(C661:C663)</f>
        <v>3582</v>
      </c>
      <c r="D660" s="698">
        <f>SUM(D661:D663)</f>
        <v>4643</v>
      </c>
      <c r="E660" s="694">
        <f t="shared" si="10"/>
        <v>0.296203238414294</v>
      </c>
    </row>
    <row r="661" ht="36" customHeight="1" spans="1:5">
      <c r="A661" s="691"/>
      <c r="B661" s="695" t="s">
        <v>605</v>
      </c>
      <c r="C661" s="699"/>
      <c r="D661" s="699"/>
      <c r="E661" s="694"/>
    </row>
    <row r="662" ht="36" customHeight="1" spans="1:5">
      <c r="A662" s="691"/>
      <c r="B662" s="695" t="s">
        <v>606</v>
      </c>
      <c r="C662" s="696">
        <v>3582</v>
      </c>
      <c r="D662" s="696">
        <v>4643</v>
      </c>
      <c r="E662" s="694">
        <f t="shared" si="10"/>
        <v>0.296203238414294</v>
      </c>
    </row>
    <row r="663" ht="36" customHeight="1" spans="1:5">
      <c r="A663" s="691"/>
      <c r="B663" s="695" t="s">
        <v>607</v>
      </c>
      <c r="C663" s="696"/>
      <c r="D663" s="696"/>
      <c r="E663" s="694"/>
    </row>
    <row r="664" ht="36" customHeight="1" spans="1:5">
      <c r="A664" s="691"/>
      <c r="B664" s="692" t="s">
        <v>608</v>
      </c>
      <c r="C664" s="698">
        <f>SUM(C665:C667)</f>
        <v>1227</v>
      </c>
      <c r="D664" s="698">
        <f>SUM(D665:D667)</f>
        <v>247</v>
      </c>
      <c r="E664" s="694">
        <f t="shared" si="10"/>
        <v>-0.798696006519967</v>
      </c>
    </row>
    <row r="665" ht="36" customHeight="1" spans="1:5">
      <c r="A665" s="691"/>
      <c r="B665" s="695" t="s">
        <v>609</v>
      </c>
      <c r="C665" s="699">
        <v>1190</v>
      </c>
      <c r="D665" s="699">
        <v>200</v>
      </c>
      <c r="E665" s="694">
        <f t="shared" si="10"/>
        <v>-0.831932773109244</v>
      </c>
    </row>
    <row r="666" ht="36" customHeight="1" spans="1:5">
      <c r="A666" s="691"/>
      <c r="B666" s="695" t="s">
        <v>610</v>
      </c>
      <c r="C666" s="696"/>
      <c r="D666" s="696"/>
      <c r="E666" s="694"/>
    </row>
    <row r="667" ht="36" customHeight="1" spans="1:5">
      <c r="A667" s="691"/>
      <c r="B667" s="695" t="s">
        <v>611</v>
      </c>
      <c r="C667" s="696">
        <v>37</v>
      </c>
      <c r="D667" s="696">
        <v>47</v>
      </c>
      <c r="E667" s="694">
        <f t="shared" si="10"/>
        <v>0.27027027027027</v>
      </c>
    </row>
    <row r="668" ht="36" customHeight="1" spans="1:5">
      <c r="A668" s="691"/>
      <c r="B668" s="692" t="s">
        <v>612</v>
      </c>
      <c r="C668" s="698"/>
      <c r="D668" s="698"/>
      <c r="E668" s="694"/>
    </row>
    <row r="669" ht="36" customHeight="1" spans="1:5">
      <c r="A669" s="691"/>
      <c r="B669" s="695" t="s">
        <v>613</v>
      </c>
      <c r="C669" s="696"/>
      <c r="D669" s="696"/>
      <c r="E669" s="694"/>
    </row>
    <row r="670" ht="36" customHeight="1" spans="1:5">
      <c r="A670" s="691"/>
      <c r="B670" s="695" t="s">
        <v>614</v>
      </c>
      <c r="C670" s="696"/>
      <c r="D670" s="696"/>
      <c r="E670" s="694"/>
    </row>
    <row r="671" ht="36" customHeight="1" spans="1:5">
      <c r="A671" s="691"/>
      <c r="B671" s="692" t="s">
        <v>615</v>
      </c>
      <c r="C671" s="698">
        <f>SUM(C672:C679)</f>
        <v>0</v>
      </c>
      <c r="D671" s="698">
        <f>SUM(D672:D679)</f>
        <v>697</v>
      </c>
      <c r="E671" s="694"/>
    </row>
    <row r="672" ht="36" customHeight="1" spans="1:5">
      <c r="A672" s="691"/>
      <c r="B672" s="695" t="s">
        <v>129</v>
      </c>
      <c r="C672" s="696"/>
      <c r="D672" s="696">
        <v>616</v>
      </c>
      <c r="E672" s="694"/>
    </row>
    <row r="673" ht="36" customHeight="1" spans="1:5">
      <c r="A673" s="691"/>
      <c r="B673" s="695" t="s">
        <v>130</v>
      </c>
      <c r="C673" s="696"/>
      <c r="D673" s="696">
        <v>81</v>
      </c>
      <c r="E673" s="694"/>
    </row>
    <row r="674" ht="36" customHeight="1" spans="1:5">
      <c r="A674" s="691"/>
      <c r="B674" s="695" t="s">
        <v>131</v>
      </c>
      <c r="C674" s="696"/>
      <c r="D674" s="696"/>
      <c r="E674" s="694"/>
    </row>
    <row r="675" ht="36" customHeight="1" spans="1:5">
      <c r="A675" s="691"/>
      <c r="B675" s="695" t="s">
        <v>170</v>
      </c>
      <c r="C675" s="696"/>
      <c r="D675" s="696"/>
      <c r="E675" s="694"/>
    </row>
    <row r="676" ht="36" customHeight="1" spans="1:5">
      <c r="A676" s="691"/>
      <c r="B676" s="695" t="s">
        <v>616</v>
      </c>
      <c r="C676" s="696"/>
      <c r="D676" s="696"/>
      <c r="E676" s="694"/>
    </row>
    <row r="677" ht="36" customHeight="1" spans="1:5">
      <c r="A677" s="691"/>
      <c r="B677" s="695" t="s">
        <v>617</v>
      </c>
      <c r="C677" s="699"/>
      <c r="D677" s="699"/>
      <c r="E677" s="694"/>
    </row>
    <row r="678" ht="36" customHeight="1" spans="1:5">
      <c r="A678" s="691"/>
      <c r="B678" s="695" t="s">
        <v>138</v>
      </c>
      <c r="C678" s="696"/>
      <c r="D678" s="696"/>
      <c r="E678" s="694"/>
    </row>
    <row r="679" ht="36" customHeight="1" spans="1:5">
      <c r="A679" s="691"/>
      <c r="B679" s="695" t="s">
        <v>618</v>
      </c>
      <c r="C679" s="696"/>
      <c r="D679" s="696"/>
      <c r="E679" s="694"/>
    </row>
    <row r="680" ht="36" customHeight="1" spans="1:5">
      <c r="A680" s="691"/>
      <c r="B680" s="692" t="s">
        <v>619</v>
      </c>
      <c r="C680" s="693">
        <f>C681</f>
        <v>0</v>
      </c>
      <c r="D680" s="693">
        <f>D681</f>
        <v>0</v>
      </c>
      <c r="E680" s="694"/>
    </row>
    <row r="681" ht="36" customHeight="1" spans="1:5">
      <c r="A681" s="691"/>
      <c r="B681" s="695" t="s">
        <v>620</v>
      </c>
      <c r="C681" s="696"/>
      <c r="D681" s="696"/>
      <c r="E681" s="694"/>
    </row>
    <row r="682" ht="36" customHeight="1" spans="1:5">
      <c r="A682" s="691"/>
      <c r="B682" s="692" t="s">
        <v>621</v>
      </c>
      <c r="C682" s="698">
        <f>C683</f>
        <v>0</v>
      </c>
      <c r="D682" s="698">
        <f>D683</f>
        <v>0</v>
      </c>
      <c r="E682" s="694"/>
    </row>
    <row r="683" ht="36" customHeight="1" spans="1:5">
      <c r="A683" s="691"/>
      <c r="B683" s="695" t="s">
        <v>622</v>
      </c>
      <c r="C683" s="696"/>
      <c r="D683" s="696"/>
      <c r="E683" s="694"/>
    </row>
    <row r="684" ht="36" customHeight="1" spans="1:5">
      <c r="A684" s="691"/>
      <c r="B684" s="692" t="s">
        <v>98</v>
      </c>
      <c r="C684" s="693">
        <f>C685+C695+C699+C707+C712+C719+C725+C728+C731+C732+C733+C739+C740+C741+C756</f>
        <v>565</v>
      </c>
      <c r="D684" s="693">
        <f>D685+D695+D699+D707+D712+D719+D725+D728+D731+D732+D733+D739+D740+D741+D756</f>
        <v>118</v>
      </c>
      <c r="E684" s="694">
        <f t="shared" si="10"/>
        <v>-0.791150442477876</v>
      </c>
    </row>
    <row r="685" ht="36" customHeight="1" spans="1:5">
      <c r="A685" s="691"/>
      <c r="B685" s="692" t="s">
        <v>623</v>
      </c>
      <c r="C685" s="698">
        <f>SUM(C686:C694)</f>
        <v>216</v>
      </c>
      <c r="D685" s="698">
        <f>SUM(D686:D694)</f>
        <v>102</v>
      </c>
      <c r="E685" s="694">
        <f t="shared" si="10"/>
        <v>-0.527777777777778</v>
      </c>
    </row>
    <row r="686" ht="36" customHeight="1" spans="1:5">
      <c r="A686" s="691"/>
      <c r="B686" s="695" t="s">
        <v>129</v>
      </c>
      <c r="C686" s="696"/>
      <c r="D686" s="696"/>
      <c r="E686" s="694"/>
    </row>
    <row r="687" ht="36" customHeight="1" spans="1:5">
      <c r="A687" s="691"/>
      <c r="B687" s="695" t="s">
        <v>130</v>
      </c>
      <c r="C687" s="696">
        <v>216</v>
      </c>
      <c r="D687" s="696"/>
      <c r="E687" s="694">
        <f t="shared" si="10"/>
        <v>-1</v>
      </c>
    </row>
    <row r="688" ht="36" customHeight="1" spans="1:5">
      <c r="A688" s="691"/>
      <c r="B688" s="695" t="s">
        <v>131</v>
      </c>
      <c r="C688" s="696"/>
      <c r="D688" s="696"/>
      <c r="E688" s="694"/>
    </row>
    <row r="689" ht="36" customHeight="1" spans="1:5">
      <c r="A689" s="691"/>
      <c r="B689" s="695" t="s">
        <v>624</v>
      </c>
      <c r="C689" s="696"/>
      <c r="D689" s="696"/>
      <c r="E689" s="694"/>
    </row>
    <row r="690" ht="36" customHeight="1" spans="1:5">
      <c r="A690" s="691"/>
      <c r="B690" s="695" t="s">
        <v>625</v>
      </c>
      <c r="C690" s="696"/>
      <c r="D690" s="696"/>
      <c r="E690" s="694"/>
    </row>
    <row r="691" ht="36" customHeight="1" spans="1:5">
      <c r="A691" s="691"/>
      <c r="B691" s="695" t="s">
        <v>626</v>
      </c>
      <c r="C691" s="696"/>
      <c r="D691" s="696"/>
      <c r="E691" s="694"/>
    </row>
    <row r="692" ht="36" customHeight="1" spans="1:5">
      <c r="A692" s="691"/>
      <c r="B692" s="695" t="s">
        <v>627</v>
      </c>
      <c r="C692" s="696"/>
      <c r="D692" s="696"/>
      <c r="E692" s="694"/>
    </row>
    <row r="693" ht="36" customHeight="1" spans="1:5">
      <c r="A693" s="691"/>
      <c r="B693" s="695" t="s">
        <v>628</v>
      </c>
      <c r="C693" s="696"/>
      <c r="D693" s="696"/>
      <c r="E693" s="694"/>
    </row>
    <row r="694" ht="36" customHeight="1" spans="1:5">
      <c r="A694" s="691"/>
      <c r="B694" s="695" t="s">
        <v>629</v>
      </c>
      <c r="C694" s="696"/>
      <c r="D694" s="696">
        <v>102</v>
      </c>
      <c r="E694" s="694"/>
    </row>
    <row r="695" ht="36" customHeight="1" spans="1:5">
      <c r="A695" s="691"/>
      <c r="B695" s="692" t="s">
        <v>630</v>
      </c>
      <c r="C695" s="693"/>
      <c r="D695" s="693"/>
      <c r="E695" s="694"/>
    </row>
    <row r="696" ht="36" customHeight="1" spans="1:5">
      <c r="A696" s="691"/>
      <c r="B696" s="695" t="s">
        <v>631</v>
      </c>
      <c r="C696" s="696"/>
      <c r="D696" s="696"/>
      <c r="E696" s="694"/>
    </row>
    <row r="697" ht="36" customHeight="1" spans="1:5">
      <c r="A697" s="691"/>
      <c r="B697" s="695" t="s">
        <v>632</v>
      </c>
      <c r="C697" s="696"/>
      <c r="D697" s="696"/>
      <c r="E697" s="694"/>
    </row>
    <row r="698" ht="36" customHeight="1" spans="1:5">
      <c r="A698" s="691"/>
      <c r="B698" s="695" t="s">
        <v>633</v>
      </c>
      <c r="C698" s="696"/>
      <c r="D698" s="696"/>
      <c r="E698" s="694"/>
    </row>
    <row r="699" ht="36" customHeight="1" spans="1:5">
      <c r="A699" s="691"/>
      <c r="B699" s="692" t="s">
        <v>634</v>
      </c>
      <c r="C699" s="698">
        <f>SUM(C700:C706)</f>
        <v>16</v>
      </c>
      <c r="D699" s="698">
        <f>SUM(D700:D706)</f>
        <v>16</v>
      </c>
      <c r="E699" s="694">
        <f t="shared" si="10"/>
        <v>0</v>
      </c>
    </row>
    <row r="700" ht="36" customHeight="1" spans="1:5">
      <c r="A700" s="691"/>
      <c r="B700" s="695" t="s">
        <v>635</v>
      </c>
      <c r="C700" s="699"/>
      <c r="D700" s="699"/>
      <c r="E700" s="694"/>
    </row>
    <row r="701" ht="36" customHeight="1" spans="1:5">
      <c r="A701" s="691"/>
      <c r="B701" s="695" t="s">
        <v>636</v>
      </c>
      <c r="C701" s="696"/>
      <c r="D701" s="696"/>
      <c r="E701" s="694"/>
    </row>
    <row r="702" ht="36" customHeight="1" spans="1:5">
      <c r="A702" s="691"/>
      <c r="B702" s="695" t="s">
        <v>637</v>
      </c>
      <c r="C702" s="696"/>
      <c r="D702" s="696"/>
      <c r="E702" s="694"/>
    </row>
    <row r="703" ht="36" customHeight="1" spans="1:5">
      <c r="A703" s="691"/>
      <c r="B703" s="695" t="s">
        <v>638</v>
      </c>
      <c r="C703" s="696">
        <v>16</v>
      </c>
      <c r="D703" s="696">
        <v>16</v>
      </c>
      <c r="E703" s="694">
        <f t="shared" si="10"/>
        <v>0</v>
      </c>
    </row>
    <row r="704" ht="36" customHeight="1" spans="1:5">
      <c r="A704" s="691"/>
      <c r="B704" s="695" t="s">
        <v>639</v>
      </c>
      <c r="C704" s="696"/>
      <c r="D704" s="696"/>
      <c r="E704" s="694"/>
    </row>
    <row r="705" ht="36" customHeight="1" spans="1:5">
      <c r="A705" s="691"/>
      <c r="B705" s="695" t="s">
        <v>640</v>
      </c>
      <c r="C705" s="696"/>
      <c r="D705" s="696"/>
      <c r="E705" s="694"/>
    </row>
    <row r="706" ht="36" customHeight="1" spans="1:5">
      <c r="A706" s="691"/>
      <c r="B706" s="695" t="s">
        <v>641</v>
      </c>
      <c r="C706" s="699"/>
      <c r="D706" s="699"/>
      <c r="E706" s="694"/>
    </row>
    <row r="707" ht="36" customHeight="1" spans="1:5">
      <c r="A707" s="691"/>
      <c r="B707" s="692" t="s">
        <v>642</v>
      </c>
      <c r="C707" s="698"/>
      <c r="D707" s="698"/>
      <c r="E707" s="694"/>
    </row>
    <row r="708" ht="36" customHeight="1" spans="1:5">
      <c r="A708" s="691"/>
      <c r="B708" s="695" t="s">
        <v>643</v>
      </c>
      <c r="C708" s="696"/>
      <c r="D708" s="696"/>
      <c r="E708" s="694"/>
    </row>
    <row r="709" ht="36" customHeight="1" spans="1:5">
      <c r="A709" s="691"/>
      <c r="B709" s="695" t="s">
        <v>644</v>
      </c>
      <c r="C709" s="696"/>
      <c r="D709" s="696"/>
      <c r="E709" s="694"/>
    </row>
    <row r="710" ht="36" customHeight="1" spans="1:5">
      <c r="A710" s="691"/>
      <c r="B710" s="695" t="s">
        <v>645</v>
      </c>
      <c r="C710" s="696"/>
      <c r="D710" s="696"/>
      <c r="E710" s="694"/>
    </row>
    <row r="711" ht="36" customHeight="1" spans="1:5">
      <c r="A711" s="691"/>
      <c r="B711" s="695" t="s">
        <v>646</v>
      </c>
      <c r="C711" s="696"/>
      <c r="D711" s="696"/>
      <c r="E711" s="694"/>
    </row>
    <row r="712" ht="36" customHeight="1" spans="1:5">
      <c r="A712" s="691"/>
      <c r="B712" s="692" t="s">
        <v>647</v>
      </c>
      <c r="C712" s="693">
        <f>SUM(C713:C718)</f>
        <v>179</v>
      </c>
      <c r="D712" s="693"/>
      <c r="E712" s="694">
        <f t="shared" ref="E712:E772" si="11">(D712-C712)/C712</f>
        <v>-1</v>
      </c>
    </row>
    <row r="713" ht="36" customHeight="1" spans="1:5">
      <c r="A713" s="691"/>
      <c r="B713" s="695" t="s">
        <v>648</v>
      </c>
      <c r="C713" s="696">
        <v>179</v>
      </c>
      <c r="D713" s="696"/>
      <c r="E713" s="694">
        <f t="shared" si="11"/>
        <v>-1</v>
      </c>
    </row>
    <row r="714" ht="36" customHeight="1" spans="1:5">
      <c r="A714" s="691"/>
      <c r="B714" s="695" t="s">
        <v>649</v>
      </c>
      <c r="C714" s="699"/>
      <c r="D714" s="699"/>
      <c r="E714" s="694"/>
    </row>
    <row r="715" ht="36" customHeight="1" spans="1:5">
      <c r="A715" s="691"/>
      <c r="B715" s="695" t="s">
        <v>650</v>
      </c>
      <c r="C715" s="699"/>
      <c r="D715" s="699"/>
      <c r="E715" s="694"/>
    </row>
    <row r="716" ht="36" customHeight="1" spans="1:5">
      <c r="A716" s="691"/>
      <c r="B716" s="695" t="s">
        <v>651</v>
      </c>
      <c r="C716" s="696"/>
      <c r="D716" s="696"/>
      <c r="E716" s="694"/>
    </row>
    <row r="717" ht="36" customHeight="1" spans="1:5">
      <c r="A717" s="691"/>
      <c r="B717" s="695" t="s">
        <v>652</v>
      </c>
      <c r="C717" s="696"/>
      <c r="D717" s="696"/>
      <c r="E717" s="694"/>
    </row>
    <row r="718" ht="36" customHeight="1" spans="1:5">
      <c r="A718" s="691"/>
      <c r="B718" s="695" t="s">
        <v>653</v>
      </c>
      <c r="C718" s="696"/>
      <c r="D718" s="696"/>
      <c r="E718" s="694"/>
    </row>
    <row r="719" ht="36" customHeight="1" spans="1:5">
      <c r="A719" s="691"/>
      <c r="B719" s="692" t="s">
        <v>654</v>
      </c>
      <c r="C719" s="698"/>
      <c r="D719" s="698"/>
      <c r="E719" s="694"/>
    </row>
    <row r="720" ht="36" customHeight="1" spans="1:5">
      <c r="A720" s="691"/>
      <c r="B720" s="695" t="s">
        <v>655</v>
      </c>
      <c r="C720" s="696"/>
      <c r="D720" s="696"/>
      <c r="E720" s="694"/>
    </row>
    <row r="721" ht="36" customHeight="1" spans="1:5">
      <c r="A721" s="691"/>
      <c r="B721" s="695" t="s">
        <v>656</v>
      </c>
      <c r="C721" s="696"/>
      <c r="D721" s="696"/>
      <c r="E721" s="694"/>
    </row>
    <row r="722" ht="36" customHeight="1" spans="1:5">
      <c r="A722" s="691"/>
      <c r="B722" s="695" t="s">
        <v>657</v>
      </c>
      <c r="C722" s="696"/>
      <c r="D722" s="696"/>
      <c r="E722" s="694"/>
    </row>
    <row r="723" ht="36" customHeight="1" spans="1:5">
      <c r="A723" s="691"/>
      <c r="B723" s="695" t="s">
        <v>658</v>
      </c>
      <c r="C723" s="696"/>
      <c r="D723" s="696"/>
      <c r="E723" s="694"/>
    </row>
    <row r="724" ht="36" customHeight="1" spans="1:5">
      <c r="A724" s="691"/>
      <c r="B724" s="695" t="s">
        <v>659</v>
      </c>
      <c r="C724" s="699"/>
      <c r="D724" s="699"/>
      <c r="E724" s="694"/>
    </row>
    <row r="725" ht="36" customHeight="1" spans="1:5">
      <c r="A725" s="691"/>
      <c r="B725" s="692" t="s">
        <v>660</v>
      </c>
      <c r="C725" s="698"/>
      <c r="D725" s="698"/>
      <c r="E725" s="694"/>
    </row>
    <row r="726" ht="36" customHeight="1" spans="1:5">
      <c r="A726" s="691"/>
      <c r="B726" s="695" t="s">
        <v>661</v>
      </c>
      <c r="C726" s="696"/>
      <c r="D726" s="696"/>
      <c r="E726" s="694"/>
    </row>
    <row r="727" ht="36" customHeight="1" spans="1:5">
      <c r="A727" s="691"/>
      <c r="B727" s="695" t="s">
        <v>662</v>
      </c>
      <c r="C727" s="696"/>
      <c r="D727" s="696"/>
      <c r="E727" s="694"/>
    </row>
    <row r="728" ht="36" customHeight="1" spans="1:5">
      <c r="A728" s="691"/>
      <c r="B728" s="692" t="s">
        <v>663</v>
      </c>
      <c r="C728" s="693"/>
      <c r="D728" s="693"/>
      <c r="E728" s="694"/>
    </row>
    <row r="729" ht="36" customHeight="1" spans="1:5">
      <c r="A729" s="691"/>
      <c r="B729" s="695" t="s">
        <v>664</v>
      </c>
      <c r="C729" s="696"/>
      <c r="D729" s="696"/>
      <c r="E729" s="694"/>
    </row>
    <row r="730" ht="36" customHeight="1" spans="1:5">
      <c r="A730" s="691"/>
      <c r="B730" s="695" t="s">
        <v>665</v>
      </c>
      <c r="C730" s="696"/>
      <c r="D730" s="696"/>
      <c r="E730" s="694"/>
    </row>
    <row r="731" ht="36" customHeight="1" spans="1:5">
      <c r="A731" s="691"/>
      <c r="B731" s="692" t="s">
        <v>666</v>
      </c>
      <c r="C731" s="698"/>
      <c r="D731" s="698"/>
      <c r="E731" s="694"/>
    </row>
    <row r="732" ht="36" customHeight="1" spans="1:5">
      <c r="A732" s="691"/>
      <c r="B732" s="692" t="s">
        <v>667</v>
      </c>
      <c r="C732" s="698"/>
      <c r="D732" s="698"/>
      <c r="E732" s="694"/>
    </row>
    <row r="733" ht="36" customHeight="1" spans="1:5">
      <c r="A733" s="691"/>
      <c r="B733" s="692" t="s">
        <v>668</v>
      </c>
      <c r="C733" s="698">
        <f>SUM(C734:C738)</f>
        <v>154</v>
      </c>
      <c r="D733" s="698"/>
      <c r="E733" s="694">
        <f t="shared" si="11"/>
        <v>-1</v>
      </c>
    </row>
    <row r="734" ht="36" customHeight="1" spans="1:5">
      <c r="A734" s="691"/>
      <c r="B734" s="695" t="s">
        <v>669</v>
      </c>
      <c r="C734" s="696">
        <v>154</v>
      </c>
      <c r="D734" s="696"/>
      <c r="E734" s="694">
        <f t="shared" si="11"/>
        <v>-1</v>
      </c>
    </row>
    <row r="735" ht="36" customHeight="1" spans="1:5">
      <c r="A735" s="691"/>
      <c r="B735" s="695" t="s">
        <v>670</v>
      </c>
      <c r="C735" s="696"/>
      <c r="D735" s="696"/>
      <c r="E735" s="694"/>
    </row>
    <row r="736" ht="36" customHeight="1" spans="1:5">
      <c r="A736" s="691"/>
      <c r="B736" s="695" t="s">
        <v>671</v>
      </c>
      <c r="C736" s="696"/>
      <c r="D736" s="696"/>
      <c r="E736" s="694"/>
    </row>
    <row r="737" ht="36" customHeight="1" spans="1:5">
      <c r="A737" s="691"/>
      <c r="B737" s="695" t="s">
        <v>672</v>
      </c>
      <c r="C737" s="699"/>
      <c r="D737" s="699"/>
      <c r="E737" s="694"/>
    </row>
    <row r="738" ht="36" customHeight="1" spans="1:5">
      <c r="A738" s="691"/>
      <c r="B738" s="695" t="s">
        <v>673</v>
      </c>
      <c r="C738" s="696"/>
      <c r="D738" s="696"/>
      <c r="E738" s="694"/>
    </row>
    <row r="739" ht="36" customHeight="1" spans="1:5">
      <c r="A739" s="691"/>
      <c r="B739" s="692" t="s">
        <v>674</v>
      </c>
      <c r="C739" s="698"/>
      <c r="D739" s="698"/>
      <c r="E739" s="694"/>
    </row>
    <row r="740" ht="36" customHeight="1" spans="1:5">
      <c r="A740" s="691"/>
      <c r="B740" s="692" t="s">
        <v>675</v>
      </c>
      <c r="C740" s="698"/>
      <c r="D740" s="698"/>
      <c r="E740" s="694"/>
    </row>
    <row r="741" ht="36" customHeight="1" spans="1:5">
      <c r="A741" s="691"/>
      <c r="B741" s="692" t="s">
        <v>676</v>
      </c>
      <c r="C741" s="698"/>
      <c r="D741" s="698"/>
      <c r="E741" s="694"/>
    </row>
    <row r="742" ht="36" customHeight="1" spans="1:5">
      <c r="A742" s="691"/>
      <c r="B742" s="695" t="s">
        <v>129</v>
      </c>
      <c r="C742" s="696"/>
      <c r="D742" s="696"/>
      <c r="E742" s="694"/>
    </row>
    <row r="743" ht="36" customHeight="1" spans="1:5">
      <c r="A743" s="691"/>
      <c r="B743" s="695" t="s">
        <v>130</v>
      </c>
      <c r="C743" s="699"/>
      <c r="D743" s="699"/>
      <c r="E743" s="694"/>
    </row>
    <row r="744" ht="36" customHeight="1" spans="1:5">
      <c r="A744" s="691"/>
      <c r="B744" s="695" t="s">
        <v>131</v>
      </c>
      <c r="C744" s="696"/>
      <c r="D744" s="696"/>
      <c r="E744" s="694"/>
    </row>
    <row r="745" ht="36" customHeight="1" spans="1:5">
      <c r="A745" s="691"/>
      <c r="B745" s="695" t="s">
        <v>677</v>
      </c>
      <c r="C745" s="696"/>
      <c r="D745" s="696"/>
      <c r="E745" s="694"/>
    </row>
    <row r="746" ht="36" customHeight="1" spans="1:5">
      <c r="A746" s="691"/>
      <c r="B746" s="695" t="s">
        <v>678</v>
      </c>
      <c r="C746" s="696"/>
      <c r="D746" s="696"/>
      <c r="E746" s="694"/>
    </row>
    <row r="747" ht="36" customHeight="1" spans="1:5">
      <c r="A747" s="691"/>
      <c r="B747" s="695" t="s">
        <v>679</v>
      </c>
      <c r="C747" s="696"/>
      <c r="D747" s="696"/>
      <c r="E747" s="694"/>
    </row>
    <row r="748" ht="36" customHeight="1" spans="1:5">
      <c r="A748" s="691"/>
      <c r="B748" s="695" t="s">
        <v>680</v>
      </c>
      <c r="C748" s="696"/>
      <c r="D748" s="696"/>
      <c r="E748" s="694"/>
    </row>
    <row r="749" ht="36" customHeight="1" spans="1:5">
      <c r="A749" s="691"/>
      <c r="B749" s="695" t="s">
        <v>681</v>
      </c>
      <c r="C749" s="699"/>
      <c r="D749" s="699"/>
      <c r="E749" s="694"/>
    </row>
    <row r="750" ht="36" customHeight="1" spans="1:5">
      <c r="A750" s="691"/>
      <c r="B750" s="695" t="s">
        <v>682</v>
      </c>
      <c r="C750" s="696"/>
      <c r="D750" s="696"/>
      <c r="E750" s="694"/>
    </row>
    <row r="751" ht="36" customHeight="1" spans="1:5">
      <c r="A751" s="691"/>
      <c r="B751" s="695" t="s">
        <v>683</v>
      </c>
      <c r="C751" s="696"/>
      <c r="D751" s="696"/>
      <c r="E751" s="694"/>
    </row>
    <row r="752" ht="36" customHeight="1" spans="1:5">
      <c r="A752" s="691"/>
      <c r="B752" s="695" t="s">
        <v>170</v>
      </c>
      <c r="C752" s="696"/>
      <c r="D752" s="696"/>
      <c r="E752" s="694"/>
    </row>
    <row r="753" ht="36" customHeight="1" spans="1:5">
      <c r="A753" s="691"/>
      <c r="B753" s="695" t="s">
        <v>684</v>
      </c>
      <c r="C753" s="696"/>
      <c r="D753" s="696"/>
      <c r="E753" s="694"/>
    </row>
    <row r="754" ht="36" customHeight="1" spans="1:5">
      <c r="A754" s="691"/>
      <c r="B754" s="695" t="s">
        <v>138</v>
      </c>
      <c r="C754" s="696"/>
      <c r="D754" s="696"/>
      <c r="E754" s="694"/>
    </row>
    <row r="755" ht="36" customHeight="1" spans="1:5">
      <c r="A755" s="691"/>
      <c r="B755" s="695" t="s">
        <v>685</v>
      </c>
      <c r="C755" s="699"/>
      <c r="D755" s="699"/>
      <c r="E755" s="694"/>
    </row>
    <row r="756" ht="36" customHeight="1" spans="1:5">
      <c r="A756" s="691"/>
      <c r="B756" s="692" t="s">
        <v>686</v>
      </c>
      <c r="C756" s="698"/>
      <c r="D756" s="698"/>
      <c r="E756" s="694"/>
    </row>
    <row r="757" ht="36" customHeight="1" spans="1:5">
      <c r="A757" s="691"/>
      <c r="B757" s="692" t="s">
        <v>99</v>
      </c>
      <c r="C757" s="698">
        <f>C758+C769+C770+C773+C774+C775</f>
        <v>39237</v>
      </c>
      <c r="D757" s="698">
        <f>D758+D769+D770+D773+D774+D775</f>
        <v>34225</v>
      </c>
      <c r="E757" s="694">
        <f t="shared" si="11"/>
        <v>-0.127736575171394</v>
      </c>
    </row>
    <row r="758" ht="36" customHeight="1" spans="1:5">
      <c r="A758" s="691"/>
      <c r="B758" s="692" t="s">
        <v>687</v>
      </c>
      <c r="C758" s="693">
        <f>SUM(C759:C768)</f>
        <v>6909</v>
      </c>
      <c r="D758" s="693">
        <f>SUM(D759:D768)</f>
        <v>5548</v>
      </c>
      <c r="E758" s="694">
        <f t="shared" si="11"/>
        <v>-0.196989434071501</v>
      </c>
    </row>
    <row r="759" ht="36" customHeight="1" spans="1:5">
      <c r="A759" s="691"/>
      <c r="B759" s="695" t="s">
        <v>129</v>
      </c>
      <c r="C759" s="696">
        <v>3170</v>
      </c>
      <c r="D759" s="696">
        <v>3253</v>
      </c>
      <c r="E759" s="694">
        <f t="shared" si="11"/>
        <v>0.0261829652996845</v>
      </c>
    </row>
    <row r="760" ht="36" customHeight="1" spans="1:5">
      <c r="A760" s="691"/>
      <c r="B760" s="695" t="s">
        <v>130</v>
      </c>
      <c r="C760" s="696">
        <v>306</v>
      </c>
      <c r="D760" s="696">
        <v>355</v>
      </c>
      <c r="E760" s="694">
        <f t="shared" si="11"/>
        <v>0.160130718954248</v>
      </c>
    </row>
    <row r="761" ht="36" customHeight="1" spans="1:5">
      <c r="A761" s="691"/>
      <c r="B761" s="695" t="s">
        <v>131</v>
      </c>
      <c r="C761" s="696"/>
      <c r="D761" s="696"/>
      <c r="E761" s="694"/>
    </row>
    <row r="762" ht="36" customHeight="1" spans="1:5">
      <c r="A762" s="691"/>
      <c r="B762" s="695" t="s">
        <v>688</v>
      </c>
      <c r="C762" s="696">
        <v>2528</v>
      </c>
      <c r="D762" s="696">
        <v>967</v>
      </c>
      <c r="E762" s="694">
        <f t="shared" si="11"/>
        <v>-0.61748417721519</v>
      </c>
    </row>
    <row r="763" ht="36" customHeight="1" spans="1:5">
      <c r="A763" s="691"/>
      <c r="B763" s="695" t="s">
        <v>689</v>
      </c>
      <c r="C763" s="699"/>
      <c r="D763" s="699"/>
      <c r="E763" s="694"/>
    </row>
    <row r="764" ht="36" customHeight="1" spans="1:5">
      <c r="A764" s="691"/>
      <c r="B764" s="695" t="s">
        <v>690</v>
      </c>
      <c r="C764" s="696"/>
      <c r="D764" s="696"/>
      <c r="E764" s="694"/>
    </row>
    <row r="765" ht="36" customHeight="1" spans="1:5">
      <c r="A765" s="691"/>
      <c r="B765" s="695" t="s">
        <v>691</v>
      </c>
      <c r="C765" s="696"/>
      <c r="D765" s="696"/>
      <c r="E765" s="694"/>
    </row>
    <row r="766" ht="36" customHeight="1" spans="1:5">
      <c r="A766" s="691"/>
      <c r="B766" s="695" t="s">
        <v>692</v>
      </c>
      <c r="C766" s="696"/>
      <c r="D766" s="696"/>
      <c r="E766" s="694"/>
    </row>
    <row r="767" ht="36" customHeight="1" spans="1:5">
      <c r="A767" s="691"/>
      <c r="B767" s="695" t="s">
        <v>693</v>
      </c>
      <c r="C767" s="696"/>
      <c r="D767" s="696"/>
      <c r="E767" s="694"/>
    </row>
    <row r="768" ht="36" customHeight="1" spans="1:5">
      <c r="A768" s="691"/>
      <c r="B768" s="695" t="s">
        <v>694</v>
      </c>
      <c r="C768" s="696">
        <v>905</v>
      </c>
      <c r="D768" s="696">
        <v>973</v>
      </c>
      <c r="E768" s="694">
        <f t="shared" si="11"/>
        <v>0.0751381215469613</v>
      </c>
    </row>
    <row r="769" ht="36" customHeight="1" spans="1:5">
      <c r="A769" s="691"/>
      <c r="B769" s="692" t="s">
        <v>695</v>
      </c>
      <c r="C769" s="698"/>
      <c r="D769" s="698"/>
      <c r="E769" s="694"/>
    </row>
    <row r="770" ht="36" customHeight="1" spans="1:5">
      <c r="A770" s="691"/>
      <c r="B770" s="692" t="s">
        <v>696</v>
      </c>
      <c r="C770" s="698">
        <f>SUM(C771:C772)</f>
        <v>9879</v>
      </c>
      <c r="D770" s="698">
        <f>SUM(D771:D772)</f>
        <v>1867</v>
      </c>
      <c r="E770" s="694">
        <f t="shared" si="11"/>
        <v>-0.811013260451463</v>
      </c>
    </row>
    <row r="771" ht="36" customHeight="1" spans="1:5">
      <c r="A771" s="691"/>
      <c r="B771" s="695" t="s">
        <v>697</v>
      </c>
      <c r="C771" s="699"/>
      <c r="D771" s="699"/>
      <c r="E771" s="694"/>
    </row>
    <row r="772" ht="36" customHeight="1" spans="1:5">
      <c r="A772" s="691"/>
      <c r="B772" s="695" t="s">
        <v>698</v>
      </c>
      <c r="C772" s="696">
        <v>9879</v>
      </c>
      <c r="D772" s="696">
        <v>1867</v>
      </c>
      <c r="E772" s="694">
        <f t="shared" si="11"/>
        <v>-0.811013260451463</v>
      </c>
    </row>
    <row r="773" ht="36" customHeight="1" spans="1:5">
      <c r="A773" s="691"/>
      <c r="B773" s="692" t="s">
        <v>699</v>
      </c>
      <c r="C773" s="698">
        <v>20949</v>
      </c>
      <c r="D773" s="698">
        <v>18705</v>
      </c>
      <c r="E773" s="694">
        <f t="shared" ref="E773:E834" si="12">(D773-C773)/C773</f>
        <v>-0.107117284834598</v>
      </c>
    </row>
    <row r="774" ht="36" customHeight="1" spans="1:5">
      <c r="A774" s="691"/>
      <c r="B774" s="692" t="s">
        <v>700</v>
      </c>
      <c r="C774" s="698"/>
      <c r="D774" s="698"/>
      <c r="E774" s="694"/>
    </row>
    <row r="775" ht="36" customHeight="1" spans="1:5">
      <c r="A775" s="691"/>
      <c r="B775" s="692" t="s">
        <v>701</v>
      </c>
      <c r="C775" s="698">
        <v>1500</v>
      </c>
      <c r="D775" s="698">
        <v>8105</v>
      </c>
      <c r="E775" s="694">
        <f t="shared" si="12"/>
        <v>4.40333333333333</v>
      </c>
    </row>
    <row r="776" ht="36" customHeight="1" spans="1:5">
      <c r="A776" s="691"/>
      <c r="B776" s="692" t="s">
        <v>100</v>
      </c>
      <c r="C776" s="698">
        <f>C777+C803+C828+C856+C867+C874+C881</f>
        <v>11637</v>
      </c>
      <c r="D776" s="698">
        <f>D777+D803+D828+D856+D867+D874+D881</f>
        <v>10339</v>
      </c>
      <c r="E776" s="694">
        <f t="shared" si="12"/>
        <v>-0.111540775113861</v>
      </c>
    </row>
    <row r="777" ht="36" customHeight="1" spans="1:5">
      <c r="A777" s="691"/>
      <c r="B777" s="692" t="s">
        <v>702</v>
      </c>
      <c r="C777" s="698">
        <f>SUM(C778:C802)</f>
        <v>4200</v>
      </c>
      <c r="D777" s="698">
        <f>SUM(D778:D802)</f>
        <v>1871</v>
      </c>
      <c r="E777" s="694">
        <f t="shared" si="12"/>
        <v>-0.55452380952381</v>
      </c>
    </row>
    <row r="778" ht="36" customHeight="1" spans="1:5">
      <c r="A778" s="691"/>
      <c r="B778" s="695" t="s">
        <v>129</v>
      </c>
      <c r="C778" s="696">
        <v>2125</v>
      </c>
      <c r="D778" s="696">
        <v>825</v>
      </c>
      <c r="E778" s="694">
        <f t="shared" si="12"/>
        <v>-0.611764705882353</v>
      </c>
    </row>
    <row r="779" ht="36" customHeight="1" spans="1:5">
      <c r="A779" s="691"/>
      <c r="B779" s="695" t="s">
        <v>130</v>
      </c>
      <c r="C779" s="696">
        <v>3</v>
      </c>
      <c r="D779" s="696"/>
      <c r="E779" s="694">
        <f t="shared" si="12"/>
        <v>-1</v>
      </c>
    </row>
    <row r="780" ht="36" customHeight="1" spans="1:5">
      <c r="A780" s="691"/>
      <c r="B780" s="695" t="s">
        <v>131</v>
      </c>
      <c r="C780" s="696"/>
      <c r="D780" s="696"/>
      <c r="E780" s="694"/>
    </row>
    <row r="781" ht="36" customHeight="1" spans="1:5">
      <c r="A781" s="691"/>
      <c r="B781" s="695" t="s">
        <v>138</v>
      </c>
      <c r="C781" s="696">
        <v>466</v>
      </c>
      <c r="D781" s="696">
        <v>622</v>
      </c>
      <c r="E781" s="694">
        <f t="shared" si="12"/>
        <v>0.334763948497854</v>
      </c>
    </row>
    <row r="782" ht="36" customHeight="1" spans="1:5">
      <c r="A782" s="691"/>
      <c r="B782" s="695" t="s">
        <v>703</v>
      </c>
      <c r="C782" s="696"/>
      <c r="D782" s="696"/>
      <c r="E782" s="694"/>
    </row>
    <row r="783" ht="36" customHeight="1" spans="1:5">
      <c r="A783" s="691"/>
      <c r="B783" s="695" t="s">
        <v>704</v>
      </c>
      <c r="C783" s="696">
        <v>80</v>
      </c>
      <c r="D783" s="696"/>
      <c r="E783" s="694">
        <f t="shared" si="12"/>
        <v>-1</v>
      </c>
    </row>
    <row r="784" ht="36" customHeight="1" spans="1:5">
      <c r="A784" s="691"/>
      <c r="B784" s="695" t="s">
        <v>705</v>
      </c>
      <c r="C784" s="696">
        <v>57</v>
      </c>
      <c r="D784" s="696">
        <v>40</v>
      </c>
      <c r="E784" s="694">
        <f t="shared" si="12"/>
        <v>-0.298245614035088</v>
      </c>
    </row>
    <row r="785" ht="36" customHeight="1" spans="1:5">
      <c r="A785" s="691"/>
      <c r="B785" s="695" t="s">
        <v>706</v>
      </c>
      <c r="C785" s="696">
        <v>4</v>
      </c>
      <c r="D785" s="696">
        <v>4</v>
      </c>
      <c r="E785" s="694">
        <f t="shared" si="12"/>
        <v>0</v>
      </c>
    </row>
    <row r="786" ht="36" customHeight="1" spans="1:5">
      <c r="A786" s="691"/>
      <c r="B786" s="695" t="s">
        <v>707</v>
      </c>
      <c r="C786" s="696">
        <v>85</v>
      </c>
      <c r="D786" s="696">
        <v>21</v>
      </c>
      <c r="E786" s="694">
        <f t="shared" si="12"/>
        <v>-0.752941176470588</v>
      </c>
    </row>
    <row r="787" ht="36" customHeight="1" spans="1:5">
      <c r="A787" s="691"/>
      <c r="B787" s="695" t="s">
        <v>708</v>
      </c>
      <c r="C787" s="699"/>
      <c r="D787" s="699"/>
      <c r="E787" s="694"/>
    </row>
    <row r="788" ht="36" customHeight="1" spans="1:5">
      <c r="A788" s="691"/>
      <c r="B788" s="695" t="s">
        <v>709</v>
      </c>
      <c r="C788" s="699"/>
      <c r="D788" s="699"/>
      <c r="E788" s="694"/>
    </row>
    <row r="789" ht="36" customHeight="1" spans="1:5">
      <c r="A789" s="691"/>
      <c r="B789" s="695" t="s">
        <v>710</v>
      </c>
      <c r="C789" s="696"/>
      <c r="D789" s="696"/>
      <c r="E789" s="694"/>
    </row>
    <row r="790" ht="36" customHeight="1" spans="1:5">
      <c r="A790" s="691"/>
      <c r="B790" s="695" t="s">
        <v>711</v>
      </c>
      <c r="C790" s="696">
        <v>204</v>
      </c>
      <c r="D790" s="696">
        <v>10</v>
      </c>
      <c r="E790" s="694">
        <f t="shared" si="12"/>
        <v>-0.950980392156863</v>
      </c>
    </row>
    <row r="791" ht="36" customHeight="1" spans="1:5">
      <c r="A791" s="691"/>
      <c r="B791" s="695" t="s">
        <v>712</v>
      </c>
      <c r="C791" s="696"/>
      <c r="D791" s="696"/>
      <c r="E791" s="694"/>
    </row>
    <row r="792" ht="36" customHeight="1" spans="1:5">
      <c r="A792" s="691"/>
      <c r="B792" s="695" t="s">
        <v>713</v>
      </c>
      <c r="C792" s="696"/>
      <c r="D792" s="696"/>
      <c r="E792" s="694"/>
    </row>
    <row r="793" ht="36" customHeight="1" spans="1:5">
      <c r="A793" s="691"/>
      <c r="B793" s="695" t="s">
        <v>714</v>
      </c>
      <c r="C793" s="696"/>
      <c r="D793" s="696">
        <v>316</v>
      </c>
      <c r="E793" s="694"/>
    </row>
    <row r="794" ht="36" customHeight="1" spans="1:5">
      <c r="A794" s="691"/>
      <c r="B794" s="695" t="s">
        <v>715</v>
      </c>
      <c r="C794" s="696"/>
      <c r="D794" s="696"/>
      <c r="E794" s="694"/>
    </row>
    <row r="795" ht="36" customHeight="1" spans="1:5">
      <c r="A795" s="691"/>
      <c r="B795" s="695" t="s">
        <v>716</v>
      </c>
      <c r="C795" s="696">
        <v>40</v>
      </c>
      <c r="D795" s="696"/>
      <c r="E795" s="694">
        <f t="shared" si="12"/>
        <v>-1</v>
      </c>
    </row>
    <row r="796" ht="36" customHeight="1" spans="1:5">
      <c r="A796" s="691"/>
      <c r="B796" s="695" t="s">
        <v>717</v>
      </c>
      <c r="C796" s="696">
        <v>1000</v>
      </c>
      <c r="D796" s="696"/>
      <c r="E796" s="694">
        <f t="shared" si="12"/>
        <v>-1</v>
      </c>
    </row>
    <row r="797" ht="36" customHeight="1" spans="1:5">
      <c r="A797" s="691"/>
      <c r="B797" s="695" t="s">
        <v>718</v>
      </c>
      <c r="C797" s="696"/>
      <c r="D797" s="696"/>
      <c r="E797" s="694"/>
    </row>
    <row r="798" ht="36" customHeight="1" spans="1:5">
      <c r="A798" s="691"/>
      <c r="B798" s="695" t="s">
        <v>719</v>
      </c>
      <c r="C798" s="696"/>
      <c r="D798" s="696"/>
      <c r="E798" s="694"/>
    </row>
    <row r="799" ht="36" customHeight="1" spans="1:5">
      <c r="A799" s="691"/>
      <c r="B799" s="695" t="s">
        <v>720</v>
      </c>
      <c r="C799" s="696"/>
      <c r="D799" s="696"/>
      <c r="E799" s="694"/>
    </row>
    <row r="800" ht="36" customHeight="1" spans="1:5">
      <c r="A800" s="691"/>
      <c r="B800" s="695" t="s">
        <v>721</v>
      </c>
      <c r="C800" s="696">
        <v>105</v>
      </c>
      <c r="D800" s="696"/>
      <c r="E800" s="694">
        <f t="shared" si="12"/>
        <v>-1</v>
      </c>
    </row>
    <row r="801" ht="36" customHeight="1" spans="1:5">
      <c r="A801" s="691"/>
      <c r="B801" s="695" t="s">
        <v>722</v>
      </c>
      <c r="C801" s="696"/>
      <c r="D801" s="696"/>
      <c r="E801" s="694"/>
    </row>
    <row r="802" ht="36" customHeight="1" spans="1:5">
      <c r="A802" s="691"/>
      <c r="B802" s="695" t="s">
        <v>723</v>
      </c>
      <c r="C802" s="699">
        <v>31</v>
      </c>
      <c r="D802" s="699">
        <v>33</v>
      </c>
      <c r="E802" s="694">
        <f t="shared" si="12"/>
        <v>0.0645161290322581</v>
      </c>
    </row>
    <row r="803" ht="36" customHeight="1" spans="1:5">
      <c r="A803" s="691"/>
      <c r="B803" s="692" t="s">
        <v>724</v>
      </c>
      <c r="C803" s="698">
        <f>SUM(C804:C827)</f>
        <v>2955</v>
      </c>
      <c r="D803" s="698">
        <f>SUM(D804:D827)</f>
        <v>3468</v>
      </c>
      <c r="E803" s="694">
        <f t="shared" si="12"/>
        <v>0.173604060913706</v>
      </c>
    </row>
    <row r="804" ht="36" customHeight="1" spans="1:5">
      <c r="A804" s="691"/>
      <c r="B804" s="695" t="s">
        <v>129</v>
      </c>
      <c r="C804" s="696"/>
      <c r="D804" s="696"/>
      <c r="E804" s="694"/>
    </row>
    <row r="805" ht="36" customHeight="1" spans="1:5">
      <c r="A805" s="691"/>
      <c r="B805" s="695" t="s">
        <v>130</v>
      </c>
      <c r="C805" s="696"/>
      <c r="D805" s="696"/>
      <c r="E805" s="694"/>
    </row>
    <row r="806" ht="36" customHeight="1" spans="1:5">
      <c r="A806" s="691"/>
      <c r="B806" s="695" t="s">
        <v>131</v>
      </c>
      <c r="C806" s="696"/>
      <c r="D806" s="696"/>
      <c r="E806" s="694"/>
    </row>
    <row r="807" ht="36" customHeight="1" spans="1:5">
      <c r="A807" s="691"/>
      <c r="B807" s="695" t="s">
        <v>725</v>
      </c>
      <c r="C807" s="696">
        <v>366</v>
      </c>
      <c r="D807" s="696">
        <v>225</v>
      </c>
      <c r="E807" s="694">
        <f t="shared" si="12"/>
        <v>-0.385245901639344</v>
      </c>
    </row>
    <row r="808" ht="36" customHeight="1" spans="1:5">
      <c r="A808" s="691"/>
      <c r="B808" s="695" t="s">
        <v>726</v>
      </c>
      <c r="C808" s="699">
        <v>15</v>
      </c>
      <c r="D808" s="699">
        <v>657</v>
      </c>
      <c r="E808" s="694">
        <f t="shared" si="12"/>
        <v>42.8</v>
      </c>
    </row>
    <row r="809" ht="36" customHeight="1" spans="1:5">
      <c r="A809" s="691"/>
      <c r="B809" s="695" t="s">
        <v>727</v>
      </c>
      <c r="C809" s="699"/>
      <c r="D809" s="699"/>
      <c r="E809" s="694"/>
    </row>
    <row r="810" ht="36" customHeight="1" spans="1:5">
      <c r="A810" s="691"/>
      <c r="B810" s="695" t="s">
        <v>728</v>
      </c>
      <c r="C810" s="696"/>
      <c r="D810" s="696">
        <v>2026</v>
      </c>
      <c r="E810" s="694"/>
    </row>
    <row r="811" ht="36" customHeight="1" spans="1:5">
      <c r="A811" s="691"/>
      <c r="B811" s="695" t="s">
        <v>729</v>
      </c>
      <c r="C811" s="696"/>
      <c r="D811" s="696"/>
      <c r="E811" s="694"/>
    </row>
    <row r="812" ht="36" customHeight="1" spans="1:5">
      <c r="A812" s="691"/>
      <c r="B812" s="695" t="s">
        <v>730</v>
      </c>
      <c r="C812" s="696"/>
      <c r="D812" s="696"/>
      <c r="E812" s="694"/>
    </row>
    <row r="813" ht="36" customHeight="1" spans="1:5">
      <c r="A813" s="691"/>
      <c r="B813" s="695" t="s">
        <v>731</v>
      </c>
      <c r="C813" s="696"/>
      <c r="D813" s="696">
        <v>125</v>
      </c>
      <c r="E813" s="694"/>
    </row>
    <row r="814" ht="36" customHeight="1" spans="1:5">
      <c r="A814" s="691"/>
      <c r="B814" s="695" t="s">
        <v>732</v>
      </c>
      <c r="C814" s="696"/>
      <c r="D814" s="696"/>
      <c r="E814" s="694"/>
    </row>
    <row r="815" ht="36" customHeight="1" spans="1:5">
      <c r="A815" s="691"/>
      <c r="B815" s="695" t="s">
        <v>733</v>
      </c>
      <c r="C815" s="696">
        <v>5</v>
      </c>
      <c r="D815" s="696"/>
      <c r="E815" s="694">
        <f t="shared" si="12"/>
        <v>-1</v>
      </c>
    </row>
    <row r="816" ht="36" customHeight="1" spans="1:5">
      <c r="A816" s="691"/>
      <c r="B816" s="695" t="s">
        <v>734</v>
      </c>
      <c r="C816" s="696"/>
      <c r="D816" s="696"/>
      <c r="E816" s="694"/>
    </row>
    <row r="817" ht="36" customHeight="1" spans="1:5">
      <c r="A817" s="691"/>
      <c r="B817" s="695" t="s">
        <v>735</v>
      </c>
      <c r="C817" s="696"/>
      <c r="D817" s="696"/>
      <c r="E817" s="694"/>
    </row>
    <row r="818" ht="36" customHeight="1" spans="1:5">
      <c r="A818" s="691"/>
      <c r="B818" s="695" t="s">
        <v>736</v>
      </c>
      <c r="C818" s="696"/>
      <c r="D818" s="696"/>
      <c r="E818" s="694"/>
    </row>
    <row r="819" ht="36" customHeight="1" spans="1:5">
      <c r="A819" s="691"/>
      <c r="B819" s="695" t="s">
        <v>737</v>
      </c>
      <c r="C819" s="696"/>
      <c r="D819" s="696"/>
      <c r="E819" s="694"/>
    </row>
    <row r="820" ht="36" customHeight="1" spans="1:5">
      <c r="A820" s="691"/>
      <c r="B820" s="695" t="s">
        <v>738</v>
      </c>
      <c r="C820" s="696"/>
      <c r="D820" s="696"/>
      <c r="E820" s="694"/>
    </row>
    <row r="821" ht="36" customHeight="1" spans="1:5">
      <c r="A821" s="691"/>
      <c r="B821" s="695" t="s">
        <v>739</v>
      </c>
      <c r="C821" s="696"/>
      <c r="D821" s="696"/>
      <c r="E821" s="694"/>
    </row>
    <row r="822" ht="36" customHeight="1" spans="1:5">
      <c r="A822" s="691"/>
      <c r="B822" s="695" t="s">
        <v>740</v>
      </c>
      <c r="C822" s="696"/>
      <c r="D822" s="696"/>
      <c r="E822" s="694"/>
    </row>
    <row r="823" ht="36" customHeight="1" spans="1:5">
      <c r="A823" s="691"/>
      <c r="B823" s="695" t="s">
        <v>741</v>
      </c>
      <c r="C823" s="696">
        <v>2050</v>
      </c>
      <c r="D823" s="696"/>
      <c r="E823" s="694">
        <f t="shared" si="12"/>
        <v>-1</v>
      </c>
    </row>
    <row r="824" ht="36" customHeight="1" spans="1:5">
      <c r="A824" s="691"/>
      <c r="B824" s="695" t="s">
        <v>742</v>
      </c>
      <c r="C824" s="696"/>
      <c r="D824" s="696"/>
      <c r="E824" s="694"/>
    </row>
    <row r="825" ht="36" customHeight="1" spans="1:5">
      <c r="A825" s="691"/>
      <c r="B825" s="695" t="s">
        <v>743</v>
      </c>
      <c r="C825" s="696"/>
      <c r="D825" s="696"/>
      <c r="E825" s="694"/>
    </row>
    <row r="826" ht="36" customHeight="1" spans="1:5">
      <c r="A826" s="691"/>
      <c r="B826" s="695" t="s">
        <v>709</v>
      </c>
      <c r="C826" s="696"/>
      <c r="D826" s="696"/>
      <c r="E826" s="694"/>
    </row>
    <row r="827" ht="36" customHeight="1" spans="1:5">
      <c r="A827" s="691"/>
      <c r="B827" s="695" t="s">
        <v>744</v>
      </c>
      <c r="C827" s="696">
        <v>519</v>
      </c>
      <c r="D827" s="696">
        <v>435</v>
      </c>
      <c r="E827" s="694">
        <f t="shared" si="12"/>
        <v>-0.161849710982659</v>
      </c>
    </row>
    <row r="828" ht="36" customHeight="1" spans="1:5">
      <c r="A828" s="691"/>
      <c r="B828" s="692" t="s">
        <v>745</v>
      </c>
      <c r="C828" s="698">
        <f>SUM(C829:C855)</f>
        <v>3236</v>
      </c>
      <c r="D828" s="698">
        <f>SUM(D829:D855)</f>
        <v>4165</v>
      </c>
      <c r="E828" s="694">
        <f t="shared" si="12"/>
        <v>0.28708281829419</v>
      </c>
    </row>
    <row r="829" ht="36" customHeight="1" spans="1:5">
      <c r="A829" s="691"/>
      <c r="B829" s="695" t="s">
        <v>129</v>
      </c>
      <c r="C829" s="696">
        <v>313</v>
      </c>
      <c r="D829" s="696">
        <v>489</v>
      </c>
      <c r="E829" s="694">
        <f t="shared" si="12"/>
        <v>0.562300319488818</v>
      </c>
    </row>
    <row r="830" ht="36" customHeight="1" spans="1:5">
      <c r="A830" s="691"/>
      <c r="B830" s="695" t="s">
        <v>130</v>
      </c>
      <c r="C830" s="696">
        <v>37</v>
      </c>
      <c r="D830" s="696">
        <v>45</v>
      </c>
      <c r="E830" s="694">
        <f t="shared" si="12"/>
        <v>0.216216216216216</v>
      </c>
    </row>
    <row r="831" ht="36" customHeight="1" spans="1:5">
      <c r="A831" s="691"/>
      <c r="B831" s="695" t="s">
        <v>131</v>
      </c>
      <c r="C831" s="696"/>
      <c r="D831" s="696"/>
      <c r="E831" s="694"/>
    </row>
    <row r="832" ht="36" customHeight="1" spans="1:5">
      <c r="A832" s="691"/>
      <c r="B832" s="695" t="s">
        <v>746</v>
      </c>
      <c r="C832" s="696"/>
      <c r="D832" s="696"/>
      <c r="E832" s="694"/>
    </row>
    <row r="833" ht="36" customHeight="1" spans="1:5">
      <c r="A833" s="691"/>
      <c r="B833" s="695" t="s">
        <v>747</v>
      </c>
      <c r="C833" s="696">
        <v>802</v>
      </c>
      <c r="D833" s="696"/>
      <c r="E833" s="694">
        <f t="shared" si="12"/>
        <v>-1</v>
      </c>
    </row>
    <row r="834" ht="36" customHeight="1" spans="1:5">
      <c r="A834" s="691"/>
      <c r="B834" s="695" t="s">
        <v>748</v>
      </c>
      <c r="C834" s="696">
        <v>111</v>
      </c>
      <c r="D834" s="696">
        <v>1197</v>
      </c>
      <c r="E834" s="694">
        <f t="shared" si="12"/>
        <v>9.78378378378378</v>
      </c>
    </row>
    <row r="835" ht="36" customHeight="1" spans="1:5">
      <c r="A835" s="691"/>
      <c r="B835" s="695" t="s">
        <v>749</v>
      </c>
      <c r="C835" s="699"/>
      <c r="D835" s="699"/>
      <c r="E835" s="694"/>
    </row>
    <row r="836" ht="36" customHeight="1" spans="1:5">
      <c r="A836" s="691"/>
      <c r="B836" s="695" t="s">
        <v>750</v>
      </c>
      <c r="C836" s="696"/>
      <c r="D836" s="696"/>
      <c r="E836" s="694"/>
    </row>
    <row r="837" ht="36" customHeight="1" spans="1:5">
      <c r="A837" s="691"/>
      <c r="B837" s="695" t="s">
        <v>751</v>
      </c>
      <c r="C837" s="696"/>
      <c r="D837" s="696"/>
      <c r="E837" s="694"/>
    </row>
    <row r="838" ht="36" customHeight="1" spans="1:5">
      <c r="A838" s="691"/>
      <c r="B838" s="695" t="s">
        <v>752</v>
      </c>
      <c r="C838" s="696">
        <v>146</v>
      </c>
      <c r="D838" s="696">
        <v>70</v>
      </c>
      <c r="E838" s="694">
        <f t="shared" ref="E838:E894" si="13">(D838-C838)/C838</f>
        <v>-0.520547945205479</v>
      </c>
    </row>
    <row r="839" ht="36" customHeight="1" spans="1:5">
      <c r="A839" s="691"/>
      <c r="B839" s="695" t="s">
        <v>753</v>
      </c>
      <c r="C839" s="696">
        <v>248</v>
      </c>
      <c r="D839" s="696">
        <v>575</v>
      </c>
      <c r="E839" s="694">
        <f t="shared" si="13"/>
        <v>1.31854838709677</v>
      </c>
    </row>
    <row r="840" ht="36" customHeight="1" spans="1:5">
      <c r="A840" s="691"/>
      <c r="B840" s="695" t="s">
        <v>754</v>
      </c>
      <c r="C840" s="696">
        <v>252</v>
      </c>
      <c r="D840" s="696"/>
      <c r="E840" s="694">
        <f t="shared" si="13"/>
        <v>-1</v>
      </c>
    </row>
    <row r="841" ht="36" customHeight="1" spans="1:5">
      <c r="A841" s="691"/>
      <c r="B841" s="695" t="s">
        <v>755</v>
      </c>
      <c r="C841" s="696"/>
      <c r="D841" s="696"/>
      <c r="E841" s="694"/>
    </row>
    <row r="842" ht="36" customHeight="1" spans="1:5">
      <c r="A842" s="691"/>
      <c r="B842" s="695" t="s">
        <v>756</v>
      </c>
      <c r="C842" s="696">
        <v>162</v>
      </c>
      <c r="D842" s="696">
        <v>80</v>
      </c>
      <c r="E842" s="694">
        <f t="shared" si="13"/>
        <v>-0.506172839506173</v>
      </c>
    </row>
    <row r="843" ht="36" customHeight="1" spans="1:5">
      <c r="A843" s="691"/>
      <c r="B843" s="695" t="s">
        <v>757</v>
      </c>
      <c r="C843" s="696">
        <v>36</v>
      </c>
      <c r="D843" s="696">
        <v>32</v>
      </c>
      <c r="E843" s="694">
        <f t="shared" si="13"/>
        <v>-0.111111111111111</v>
      </c>
    </row>
    <row r="844" ht="36" customHeight="1" spans="1:5">
      <c r="A844" s="691"/>
      <c r="B844" s="695" t="s">
        <v>758</v>
      </c>
      <c r="C844" s="696">
        <v>19</v>
      </c>
      <c r="D844" s="696"/>
      <c r="E844" s="694">
        <f t="shared" si="13"/>
        <v>-1</v>
      </c>
    </row>
    <row r="845" ht="36" customHeight="1" spans="1:5">
      <c r="A845" s="691"/>
      <c r="B845" s="695" t="s">
        <v>759</v>
      </c>
      <c r="C845" s="696"/>
      <c r="D845" s="696"/>
      <c r="E845" s="694"/>
    </row>
    <row r="846" ht="36" customHeight="1" spans="1:5">
      <c r="A846" s="691"/>
      <c r="B846" s="695" t="s">
        <v>760</v>
      </c>
      <c r="C846" s="696"/>
      <c r="D846" s="696"/>
      <c r="E846" s="694"/>
    </row>
    <row r="847" ht="36" customHeight="1" spans="1:5">
      <c r="A847" s="691"/>
      <c r="B847" s="695" t="s">
        <v>761</v>
      </c>
      <c r="C847" s="696"/>
      <c r="D847" s="696"/>
      <c r="E847" s="694"/>
    </row>
    <row r="848" ht="36" customHeight="1" spans="1:5">
      <c r="A848" s="691"/>
      <c r="B848" s="695" t="s">
        <v>762</v>
      </c>
      <c r="C848" s="696"/>
      <c r="D848" s="696">
        <v>6</v>
      </c>
      <c r="E848" s="694"/>
    </row>
    <row r="849" ht="36" customHeight="1" spans="1:5">
      <c r="A849" s="691"/>
      <c r="B849" s="695" t="s">
        <v>763</v>
      </c>
      <c r="C849" s="696"/>
      <c r="D849" s="696"/>
      <c r="E849" s="694"/>
    </row>
    <row r="850" ht="36" customHeight="1" spans="1:5">
      <c r="A850" s="691"/>
      <c r="B850" s="695" t="s">
        <v>737</v>
      </c>
      <c r="C850" s="696"/>
      <c r="D850" s="696"/>
      <c r="E850" s="694"/>
    </row>
    <row r="851" ht="36" customHeight="1" spans="1:5">
      <c r="A851" s="691"/>
      <c r="B851" s="695" t="s">
        <v>764</v>
      </c>
      <c r="C851" s="696"/>
      <c r="D851" s="696">
        <v>1171</v>
      </c>
      <c r="E851" s="694"/>
    </row>
    <row r="852" ht="36" customHeight="1" spans="1:5">
      <c r="A852" s="691"/>
      <c r="B852" s="695" t="s">
        <v>765</v>
      </c>
      <c r="C852" s="696"/>
      <c r="D852" s="696">
        <v>500</v>
      </c>
      <c r="E852" s="694"/>
    </row>
    <row r="853" ht="36" customHeight="1" spans="1:5">
      <c r="A853" s="691"/>
      <c r="B853" s="695" t="s">
        <v>766</v>
      </c>
      <c r="C853" s="696"/>
      <c r="D853" s="696"/>
      <c r="E853" s="694"/>
    </row>
    <row r="854" ht="36" customHeight="1" spans="1:5">
      <c r="A854" s="691"/>
      <c r="B854" s="695" t="s">
        <v>767</v>
      </c>
      <c r="C854" s="696"/>
      <c r="D854" s="696"/>
      <c r="E854" s="694"/>
    </row>
    <row r="855" ht="36" customHeight="1" spans="1:5">
      <c r="A855" s="691"/>
      <c r="B855" s="695" t="s">
        <v>768</v>
      </c>
      <c r="C855" s="696">
        <v>1110</v>
      </c>
      <c r="D855" s="696"/>
      <c r="E855" s="694">
        <f t="shared" si="13"/>
        <v>-1</v>
      </c>
    </row>
    <row r="856" ht="36" customHeight="1" spans="1:5">
      <c r="A856" s="691"/>
      <c r="B856" s="692" t="s">
        <v>769</v>
      </c>
      <c r="C856" s="698">
        <f>SUM(C857:C866)</f>
        <v>200</v>
      </c>
      <c r="D856" s="698">
        <f>SUM(D857:D866)</f>
        <v>200</v>
      </c>
      <c r="E856" s="694">
        <f t="shared" si="13"/>
        <v>0</v>
      </c>
    </row>
    <row r="857" ht="36" customHeight="1" spans="1:5">
      <c r="A857" s="691"/>
      <c r="B857" s="695" t="s">
        <v>129</v>
      </c>
      <c r="C857" s="696"/>
      <c r="D857" s="696"/>
      <c r="E857" s="694"/>
    </row>
    <row r="858" ht="36" customHeight="1" spans="1:5">
      <c r="A858" s="691"/>
      <c r="B858" s="695" t="s">
        <v>130</v>
      </c>
      <c r="C858" s="696"/>
      <c r="D858" s="696"/>
      <c r="E858" s="694"/>
    </row>
    <row r="859" ht="36" customHeight="1" spans="1:5">
      <c r="A859" s="691"/>
      <c r="B859" s="695" t="s">
        <v>131</v>
      </c>
      <c r="C859" s="696"/>
      <c r="D859" s="696"/>
      <c r="E859" s="694"/>
    </row>
    <row r="860" ht="36" customHeight="1" spans="1:5">
      <c r="A860" s="691"/>
      <c r="B860" s="695" t="s">
        <v>770</v>
      </c>
      <c r="C860" s="696"/>
      <c r="D860" s="696"/>
      <c r="E860" s="694"/>
    </row>
    <row r="861" ht="36" customHeight="1" spans="1:5">
      <c r="A861" s="691"/>
      <c r="B861" s="695" t="s">
        <v>771</v>
      </c>
      <c r="C861" s="696"/>
      <c r="D861" s="696"/>
      <c r="E861" s="694"/>
    </row>
    <row r="862" ht="36" customHeight="1" spans="1:5">
      <c r="A862" s="691"/>
      <c r="B862" s="695" t="s">
        <v>772</v>
      </c>
      <c r="C862" s="696"/>
      <c r="D862" s="696"/>
      <c r="E862" s="694"/>
    </row>
    <row r="863" ht="36" customHeight="1" spans="1:5">
      <c r="A863" s="691"/>
      <c r="B863" s="695" t="s">
        <v>773</v>
      </c>
      <c r="C863" s="696"/>
      <c r="D863" s="696"/>
      <c r="E863" s="694"/>
    </row>
    <row r="864" ht="36" customHeight="1" spans="1:5">
      <c r="A864" s="691"/>
      <c r="B864" s="695" t="s">
        <v>774</v>
      </c>
      <c r="C864" s="696"/>
      <c r="D864" s="696"/>
      <c r="E864" s="694"/>
    </row>
    <row r="865" ht="36" customHeight="1" spans="1:5">
      <c r="A865" s="691"/>
      <c r="B865" s="695" t="s">
        <v>775</v>
      </c>
      <c r="C865" s="696"/>
      <c r="D865" s="696"/>
      <c r="E865" s="694"/>
    </row>
    <row r="866" ht="36" customHeight="1" spans="1:5">
      <c r="A866" s="691"/>
      <c r="B866" s="695" t="s">
        <v>776</v>
      </c>
      <c r="C866" s="696">
        <v>200</v>
      </c>
      <c r="D866" s="696">
        <v>200</v>
      </c>
      <c r="E866" s="694">
        <f t="shared" si="13"/>
        <v>0</v>
      </c>
    </row>
    <row r="867" ht="36" customHeight="1" spans="1:5">
      <c r="A867" s="691"/>
      <c r="B867" s="692" t="s">
        <v>777</v>
      </c>
      <c r="C867" s="698"/>
      <c r="D867" s="698"/>
      <c r="E867" s="694"/>
    </row>
    <row r="868" ht="36" customHeight="1" spans="1:5">
      <c r="A868" s="691"/>
      <c r="B868" s="695" t="s">
        <v>778</v>
      </c>
      <c r="C868" s="696"/>
      <c r="D868" s="696"/>
      <c r="E868" s="694"/>
    </row>
    <row r="869" ht="36" customHeight="1" spans="1:5">
      <c r="A869" s="691"/>
      <c r="B869" s="695" t="s">
        <v>779</v>
      </c>
      <c r="C869" s="696"/>
      <c r="D869" s="696"/>
      <c r="E869" s="694"/>
    </row>
    <row r="870" ht="36" customHeight="1" spans="1:5">
      <c r="A870" s="691"/>
      <c r="B870" s="695" t="s">
        <v>780</v>
      </c>
      <c r="C870" s="696"/>
      <c r="D870" s="696"/>
      <c r="E870" s="694"/>
    </row>
    <row r="871" ht="36" customHeight="1" spans="1:5">
      <c r="A871" s="691"/>
      <c r="B871" s="695" t="s">
        <v>781</v>
      </c>
      <c r="C871" s="696"/>
      <c r="D871" s="696"/>
      <c r="E871" s="694"/>
    </row>
    <row r="872" ht="36" customHeight="1" spans="1:5">
      <c r="A872" s="691"/>
      <c r="B872" s="695" t="s">
        <v>782</v>
      </c>
      <c r="C872" s="696"/>
      <c r="D872" s="696"/>
      <c r="E872" s="694"/>
    </row>
    <row r="873" ht="36" customHeight="1" spans="1:5">
      <c r="A873" s="691"/>
      <c r="B873" s="695" t="s">
        <v>783</v>
      </c>
      <c r="C873" s="696"/>
      <c r="D873" s="696"/>
      <c r="E873" s="694"/>
    </row>
    <row r="874" ht="36" customHeight="1" spans="1:5">
      <c r="A874" s="691"/>
      <c r="B874" s="692" t="s">
        <v>784</v>
      </c>
      <c r="C874" s="698">
        <f>SUM(C875:C880)</f>
        <v>40</v>
      </c>
      <c r="D874" s="698"/>
      <c r="E874" s="694">
        <f t="shared" si="13"/>
        <v>-1</v>
      </c>
    </row>
    <row r="875" ht="36" customHeight="1" spans="1:5">
      <c r="A875" s="691"/>
      <c r="B875" s="695" t="s">
        <v>785</v>
      </c>
      <c r="C875" s="696"/>
      <c r="D875" s="696"/>
      <c r="E875" s="694"/>
    </row>
    <row r="876" ht="36" customHeight="1" spans="1:5">
      <c r="A876" s="691"/>
      <c r="B876" s="695" t="s">
        <v>786</v>
      </c>
      <c r="C876" s="699"/>
      <c r="D876" s="699"/>
      <c r="E876" s="694"/>
    </row>
    <row r="877" ht="36" customHeight="1" spans="1:5">
      <c r="A877" s="691"/>
      <c r="B877" s="695" t="s">
        <v>787</v>
      </c>
      <c r="C877" s="696">
        <v>40</v>
      </c>
      <c r="D877" s="696"/>
      <c r="E877" s="694">
        <f t="shared" si="13"/>
        <v>-1</v>
      </c>
    </row>
    <row r="878" ht="36" customHeight="1" spans="1:5">
      <c r="A878" s="691"/>
      <c r="B878" s="695" t="s">
        <v>788</v>
      </c>
      <c r="C878" s="696"/>
      <c r="D878" s="696"/>
      <c r="E878" s="694"/>
    </row>
    <row r="879" ht="36" customHeight="1" spans="1:5">
      <c r="A879" s="691"/>
      <c r="B879" s="695" t="s">
        <v>789</v>
      </c>
      <c r="C879" s="696"/>
      <c r="D879" s="696"/>
      <c r="E879" s="694"/>
    </row>
    <row r="880" ht="36" customHeight="1" spans="1:5">
      <c r="A880" s="691"/>
      <c r="B880" s="695" t="s">
        <v>790</v>
      </c>
      <c r="C880" s="696"/>
      <c r="D880" s="696"/>
      <c r="E880" s="694"/>
    </row>
    <row r="881" ht="36" customHeight="1" spans="1:5">
      <c r="A881" s="691"/>
      <c r="B881" s="692" t="s">
        <v>791</v>
      </c>
      <c r="C881" s="698">
        <f>SUM(C882:C883)</f>
        <v>1006</v>
      </c>
      <c r="D881" s="698">
        <f>SUM(D882:D883)</f>
        <v>635</v>
      </c>
      <c r="E881" s="694">
        <f t="shared" si="13"/>
        <v>-0.368787276341948</v>
      </c>
    </row>
    <row r="882" ht="36" customHeight="1" spans="1:5">
      <c r="A882" s="691"/>
      <c r="B882" s="695" t="s">
        <v>792</v>
      </c>
      <c r="C882" s="696"/>
      <c r="D882" s="696"/>
      <c r="E882" s="694"/>
    </row>
    <row r="883" ht="36" customHeight="1" spans="1:5">
      <c r="A883" s="691"/>
      <c r="B883" s="695" t="s">
        <v>793</v>
      </c>
      <c r="C883" s="696">
        <v>1006</v>
      </c>
      <c r="D883" s="696">
        <v>635</v>
      </c>
      <c r="E883" s="694">
        <f t="shared" si="13"/>
        <v>-0.368787276341948</v>
      </c>
    </row>
    <row r="884" ht="36" customHeight="1" spans="1:5">
      <c r="A884" s="691"/>
      <c r="B884" s="692" t="s">
        <v>101</v>
      </c>
      <c r="C884" s="693">
        <f>C885+C908+C918+C928+C933+C940+C945</f>
        <v>13426</v>
      </c>
      <c r="D884" s="693">
        <f>D885+D908+D918+D928+D933+D940+D945</f>
        <v>907</v>
      </c>
      <c r="E884" s="694">
        <f t="shared" si="13"/>
        <v>-0.932444510650976</v>
      </c>
    </row>
    <row r="885" ht="36" customHeight="1" spans="1:5">
      <c r="A885" s="691"/>
      <c r="B885" s="692" t="s">
        <v>794</v>
      </c>
      <c r="C885" s="698">
        <f>SUM(C886:C907)</f>
        <v>13426</v>
      </c>
      <c r="D885" s="698">
        <f>SUM(D886:D907)</f>
        <v>907</v>
      </c>
      <c r="E885" s="694">
        <f t="shared" si="13"/>
        <v>-0.932444510650976</v>
      </c>
    </row>
    <row r="886" ht="36" customHeight="1" spans="1:5">
      <c r="A886" s="691"/>
      <c r="B886" s="695" t="s">
        <v>129</v>
      </c>
      <c r="C886" s="696">
        <v>439</v>
      </c>
      <c r="D886" s="696">
        <v>455</v>
      </c>
      <c r="E886" s="694">
        <f t="shared" si="13"/>
        <v>0.0364464692482916</v>
      </c>
    </row>
    <row r="887" ht="36" customHeight="1" spans="1:5">
      <c r="A887" s="691"/>
      <c r="B887" s="695" t="s">
        <v>130</v>
      </c>
      <c r="C887" s="696">
        <v>7</v>
      </c>
      <c r="D887" s="696">
        <v>5</v>
      </c>
      <c r="E887" s="694">
        <f t="shared" si="13"/>
        <v>-0.285714285714286</v>
      </c>
    </row>
    <row r="888" ht="36" customHeight="1" spans="1:5">
      <c r="A888" s="691"/>
      <c r="B888" s="695" t="s">
        <v>131</v>
      </c>
      <c r="C888" s="696"/>
      <c r="D888" s="696"/>
      <c r="E888" s="694"/>
    </row>
    <row r="889" ht="36" customHeight="1" spans="1:5">
      <c r="A889" s="691"/>
      <c r="B889" s="695" t="s">
        <v>795</v>
      </c>
      <c r="C889" s="696"/>
      <c r="D889" s="696"/>
      <c r="E889" s="694"/>
    </row>
    <row r="890" ht="36" customHeight="1" spans="1:5">
      <c r="A890" s="691"/>
      <c r="B890" s="695" t="s">
        <v>796</v>
      </c>
      <c r="C890" s="696">
        <v>158</v>
      </c>
      <c r="D890" s="696">
        <v>158</v>
      </c>
      <c r="E890" s="694">
        <f t="shared" si="13"/>
        <v>0</v>
      </c>
    </row>
    <row r="891" ht="36" customHeight="1" spans="1:5">
      <c r="A891" s="691"/>
      <c r="B891" s="695" t="s">
        <v>797</v>
      </c>
      <c r="C891" s="696"/>
      <c r="D891" s="696"/>
      <c r="E891" s="694"/>
    </row>
    <row r="892" ht="36" customHeight="1" spans="1:5">
      <c r="A892" s="691"/>
      <c r="B892" s="695" t="s">
        <v>798</v>
      </c>
      <c r="C892" s="696">
        <v>1</v>
      </c>
      <c r="D892" s="696">
        <v>1</v>
      </c>
      <c r="E892" s="694">
        <f t="shared" si="13"/>
        <v>0</v>
      </c>
    </row>
    <row r="893" ht="36" customHeight="1" spans="1:5">
      <c r="A893" s="691"/>
      <c r="B893" s="695" t="s">
        <v>799</v>
      </c>
      <c r="C893" s="696"/>
      <c r="D893" s="696"/>
      <c r="E893" s="694"/>
    </row>
    <row r="894" ht="36" customHeight="1" spans="1:5">
      <c r="A894" s="691"/>
      <c r="B894" s="695" t="s">
        <v>800</v>
      </c>
      <c r="C894" s="696">
        <v>15</v>
      </c>
      <c r="D894" s="696">
        <v>12</v>
      </c>
      <c r="E894" s="694">
        <f t="shared" si="13"/>
        <v>-0.2</v>
      </c>
    </row>
    <row r="895" ht="36" customHeight="1" spans="1:5">
      <c r="A895" s="691"/>
      <c r="B895" s="695" t="s">
        <v>801</v>
      </c>
      <c r="C895" s="699"/>
      <c r="D895" s="699"/>
      <c r="E895" s="694"/>
    </row>
    <row r="896" ht="36" customHeight="1" spans="1:5">
      <c r="A896" s="691"/>
      <c r="B896" s="695" t="s">
        <v>802</v>
      </c>
      <c r="C896" s="696"/>
      <c r="D896" s="696"/>
      <c r="E896" s="694"/>
    </row>
    <row r="897" ht="36" customHeight="1" spans="1:5">
      <c r="A897" s="691"/>
      <c r="B897" s="695" t="s">
        <v>803</v>
      </c>
      <c r="C897" s="696"/>
      <c r="D897" s="696"/>
      <c r="E897" s="694"/>
    </row>
    <row r="898" ht="36" customHeight="1" spans="1:5">
      <c r="A898" s="691"/>
      <c r="B898" s="695" t="s">
        <v>804</v>
      </c>
      <c r="C898" s="696"/>
      <c r="D898" s="696"/>
      <c r="E898" s="694"/>
    </row>
    <row r="899" ht="36" customHeight="1" spans="1:5">
      <c r="A899" s="691"/>
      <c r="B899" s="695" t="s">
        <v>805</v>
      </c>
      <c r="C899" s="696"/>
      <c r="D899" s="696"/>
      <c r="E899" s="694"/>
    </row>
    <row r="900" ht="36" customHeight="1" spans="1:5">
      <c r="A900" s="691"/>
      <c r="B900" s="695" t="s">
        <v>806</v>
      </c>
      <c r="C900" s="696"/>
      <c r="D900" s="696"/>
      <c r="E900" s="694"/>
    </row>
    <row r="901" ht="36" customHeight="1" spans="1:5">
      <c r="A901" s="691"/>
      <c r="B901" s="695" t="s">
        <v>807</v>
      </c>
      <c r="C901" s="699"/>
      <c r="D901" s="699"/>
      <c r="E901" s="694"/>
    </row>
    <row r="902" ht="36" customHeight="1" spans="1:5">
      <c r="A902" s="691"/>
      <c r="B902" s="695" t="s">
        <v>808</v>
      </c>
      <c r="C902" s="696"/>
      <c r="D902" s="696"/>
      <c r="E902" s="694"/>
    </row>
    <row r="903" ht="36" customHeight="1" spans="1:5">
      <c r="A903" s="691"/>
      <c r="B903" s="695" t="s">
        <v>809</v>
      </c>
      <c r="C903" s="696"/>
      <c r="D903" s="696"/>
      <c r="E903" s="694"/>
    </row>
    <row r="904" ht="36" customHeight="1" spans="1:5">
      <c r="A904" s="691"/>
      <c r="B904" s="695" t="s">
        <v>810</v>
      </c>
      <c r="C904" s="696"/>
      <c r="D904" s="696"/>
      <c r="E904" s="694"/>
    </row>
    <row r="905" ht="36" customHeight="1" spans="1:5">
      <c r="A905" s="691"/>
      <c r="B905" s="695" t="s">
        <v>811</v>
      </c>
      <c r="C905" s="696"/>
      <c r="D905" s="696"/>
      <c r="E905" s="694"/>
    </row>
    <row r="906" ht="36" customHeight="1" spans="1:5">
      <c r="A906" s="691"/>
      <c r="B906" s="695" t="s">
        <v>812</v>
      </c>
      <c r="C906" s="696"/>
      <c r="D906" s="696"/>
      <c r="E906" s="694"/>
    </row>
    <row r="907" ht="36" customHeight="1" spans="1:5">
      <c r="A907" s="691"/>
      <c r="B907" s="695" t="s">
        <v>813</v>
      </c>
      <c r="C907" s="696">
        <v>12806</v>
      </c>
      <c r="D907" s="696">
        <v>276</v>
      </c>
      <c r="E907" s="694">
        <f t="shared" ref="E907" si="14">(D907-C907)/C907</f>
        <v>-0.978447602686241</v>
      </c>
    </row>
    <row r="908" ht="36" customHeight="1" spans="1:5">
      <c r="A908" s="691"/>
      <c r="B908" s="692" t="s">
        <v>814</v>
      </c>
      <c r="C908" s="693"/>
      <c r="D908" s="693"/>
      <c r="E908" s="694"/>
    </row>
    <row r="909" ht="36" customHeight="1" spans="1:5">
      <c r="A909" s="691"/>
      <c r="B909" s="695" t="s">
        <v>129</v>
      </c>
      <c r="C909" s="696"/>
      <c r="D909" s="696"/>
      <c r="E909" s="694"/>
    </row>
    <row r="910" ht="36" customHeight="1" spans="1:5">
      <c r="A910" s="691"/>
      <c r="B910" s="695" t="s">
        <v>130</v>
      </c>
      <c r="C910" s="696"/>
      <c r="D910" s="696"/>
      <c r="E910" s="694"/>
    </row>
    <row r="911" ht="36" customHeight="1" spans="1:5">
      <c r="A911" s="691"/>
      <c r="B911" s="695" t="s">
        <v>131</v>
      </c>
      <c r="C911" s="696"/>
      <c r="D911" s="696"/>
      <c r="E911" s="694"/>
    </row>
    <row r="912" ht="36" customHeight="1" spans="1:5">
      <c r="A912" s="691"/>
      <c r="B912" s="695" t="s">
        <v>815</v>
      </c>
      <c r="C912" s="696"/>
      <c r="D912" s="696"/>
      <c r="E912" s="694"/>
    </row>
    <row r="913" ht="36" customHeight="1" spans="1:5">
      <c r="A913" s="691"/>
      <c r="B913" s="695" t="s">
        <v>816</v>
      </c>
      <c r="C913" s="696"/>
      <c r="D913" s="696"/>
      <c r="E913" s="694"/>
    </row>
    <row r="914" ht="36" customHeight="1" spans="1:5">
      <c r="A914" s="691"/>
      <c r="B914" s="695" t="s">
        <v>817</v>
      </c>
      <c r="C914" s="696"/>
      <c r="D914" s="696"/>
      <c r="E914" s="694"/>
    </row>
    <row r="915" ht="36" customHeight="1" spans="1:5">
      <c r="A915" s="691"/>
      <c r="B915" s="695" t="s">
        <v>818</v>
      </c>
      <c r="C915" s="699"/>
      <c r="D915" s="699"/>
      <c r="E915" s="694"/>
    </row>
    <row r="916" ht="36" customHeight="1" spans="1:5">
      <c r="A916" s="691"/>
      <c r="B916" s="695" t="s">
        <v>819</v>
      </c>
      <c r="C916" s="696"/>
      <c r="D916" s="696"/>
      <c r="E916" s="694"/>
    </row>
    <row r="917" ht="36" customHeight="1" spans="1:5">
      <c r="A917" s="691"/>
      <c r="B917" s="695" t="s">
        <v>820</v>
      </c>
      <c r="C917" s="696"/>
      <c r="D917" s="696"/>
      <c r="E917" s="694"/>
    </row>
    <row r="918" ht="36" customHeight="1" spans="1:5">
      <c r="A918" s="691"/>
      <c r="B918" s="692" t="s">
        <v>821</v>
      </c>
      <c r="C918" s="698"/>
      <c r="D918" s="698"/>
      <c r="E918" s="694"/>
    </row>
    <row r="919" ht="36" customHeight="1" spans="1:5">
      <c r="A919" s="691"/>
      <c r="B919" s="695" t="s">
        <v>129</v>
      </c>
      <c r="C919" s="699"/>
      <c r="D919" s="699"/>
      <c r="E919" s="694"/>
    </row>
    <row r="920" ht="36" customHeight="1" spans="1:5">
      <c r="A920" s="691"/>
      <c r="B920" s="695" t="s">
        <v>130</v>
      </c>
      <c r="C920" s="696"/>
      <c r="D920" s="696"/>
      <c r="E920" s="694"/>
    </row>
    <row r="921" ht="36" customHeight="1" spans="1:5">
      <c r="A921" s="691"/>
      <c r="B921" s="695" t="s">
        <v>131</v>
      </c>
      <c r="C921" s="696"/>
      <c r="D921" s="696"/>
      <c r="E921" s="694"/>
    </row>
    <row r="922" ht="36" customHeight="1" spans="1:5">
      <c r="A922" s="691"/>
      <c r="B922" s="695" t="s">
        <v>822</v>
      </c>
      <c r="C922" s="699"/>
      <c r="D922" s="699"/>
      <c r="E922" s="694"/>
    </row>
    <row r="923" ht="36" customHeight="1" spans="1:5">
      <c r="A923" s="691"/>
      <c r="B923" s="695" t="s">
        <v>823</v>
      </c>
      <c r="C923" s="699"/>
      <c r="D923" s="699"/>
      <c r="E923" s="694"/>
    </row>
    <row r="924" ht="36" customHeight="1" spans="1:5">
      <c r="A924" s="691"/>
      <c r="B924" s="695" t="s">
        <v>824</v>
      </c>
      <c r="C924" s="696"/>
      <c r="D924" s="696"/>
      <c r="E924" s="694"/>
    </row>
    <row r="925" ht="36" customHeight="1" spans="1:5">
      <c r="A925" s="691"/>
      <c r="B925" s="695" t="s">
        <v>825</v>
      </c>
      <c r="C925" s="696"/>
      <c r="D925" s="696"/>
      <c r="E925" s="694"/>
    </row>
    <row r="926" ht="36" customHeight="1" spans="1:5">
      <c r="A926" s="691"/>
      <c r="B926" s="695" t="s">
        <v>826</v>
      </c>
      <c r="C926" s="696"/>
      <c r="D926" s="696"/>
      <c r="E926" s="694"/>
    </row>
    <row r="927" ht="36" customHeight="1" spans="1:5">
      <c r="A927" s="691"/>
      <c r="B927" s="695" t="s">
        <v>827</v>
      </c>
      <c r="C927" s="696"/>
      <c r="D927" s="696"/>
      <c r="E927" s="694"/>
    </row>
    <row r="928" ht="36" customHeight="1" spans="1:5">
      <c r="A928" s="691"/>
      <c r="B928" s="692" t="s">
        <v>828</v>
      </c>
      <c r="C928" s="698"/>
      <c r="D928" s="698"/>
      <c r="E928" s="694"/>
    </row>
    <row r="929" ht="36" customHeight="1" spans="1:5">
      <c r="A929" s="691"/>
      <c r="B929" s="695" t="s">
        <v>829</v>
      </c>
      <c r="C929" s="696"/>
      <c r="D929" s="696"/>
      <c r="E929" s="694"/>
    </row>
    <row r="930" ht="36" customHeight="1" spans="1:5">
      <c r="A930" s="691"/>
      <c r="B930" s="695" t="s">
        <v>830</v>
      </c>
      <c r="C930" s="696"/>
      <c r="D930" s="696"/>
      <c r="E930" s="694"/>
    </row>
    <row r="931" ht="36" customHeight="1" spans="1:5">
      <c r="A931" s="691"/>
      <c r="B931" s="695" t="s">
        <v>831</v>
      </c>
      <c r="C931" s="696"/>
      <c r="D931" s="696"/>
      <c r="E931" s="694"/>
    </row>
    <row r="932" ht="36" customHeight="1" spans="1:5">
      <c r="A932" s="691"/>
      <c r="B932" s="695" t="s">
        <v>832</v>
      </c>
      <c r="C932" s="696"/>
      <c r="D932" s="696"/>
      <c r="E932" s="694"/>
    </row>
    <row r="933" ht="36" customHeight="1" spans="1:5">
      <c r="A933" s="691"/>
      <c r="B933" s="692" t="s">
        <v>833</v>
      </c>
      <c r="C933" s="698"/>
      <c r="D933" s="698"/>
      <c r="E933" s="694"/>
    </row>
    <row r="934" ht="36" customHeight="1" spans="1:5">
      <c r="A934" s="691"/>
      <c r="B934" s="695" t="s">
        <v>129</v>
      </c>
      <c r="C934" s="696"/>
      <c r="D934" s="696"/>
      <c r="E934" s="694"/>
    </row>
    <row r="935" ht="36" customHeight="1" spans="1:5">
      <c r="A935" s="691"/>
      <c r="B935" s="695" t="s">
        <v>130</v>
      </c>
      <c r="C935" s="696"/>
      <c r="D935" s="696"/>
      <c r="E935" s="694"/>
    </row>
    <row r="936" ht="36" customHeight="1" spans="1:5">
      <c r="A936" s="691"/>
      <c r="B936" s="695" t="s">
        <v>131</v>
      </c>
      <c r="C936" s="696"/>
      <c r="D936" s="696"/>
      <c r="E936" s="694"/>
    </row>
    <row r="937" ht="36" customHeight="1" spans="1:5">
      <c r="A937" s="691"/>
      <c r="B937" s="695" t="s">
        <v>819</v>
      </c>
      <c r="C937" s="696"/>
      <c r="D937" s="696"/>
      <c r="E937" s="694"/>
    </row>
    <row r="938" ht="36" customHeight="1" spans="1:5">
      <c r="A938" s="691"/>
      <c r="B938" s="695" t="s">
        <v>834</v>
      </c>
      <c r="C938" s="696"/>
      <c r="D938" s="696"/>
      <c r="E938" s="694"/>
    </row>
    <row r="939" ht="36" customHeight="1" spans="1:5">
      <c r="A939" s="691"/>
      <c r="B939" s="695" t="s">
        <v>835</v>
      </c>
      <c r="C939" s="696"/>
      <c r="D939" s="696"/>
      <c r="E939" s="694"/>
    </row>
    <row r="940" ht="36" customHeight="1" spans="1:5">
      <c r="A940" s="691"/>
      <c r="B940" s="692" t="s">
        <v>836</v>
      </c>
      <c r="C940" s="698"/>
      <c r="D940" s="698"/>
      <c r="E940" s="694"/>
    </row>
    <row r="941" ht="36" customHeight="1" spans="1:5">
      <c r="A941" s="691"/>
      <c r="B941" s="695" t="s">
        <v>837</v>
      </c>
      <c r="C941" s="696"/>
      <c r="D941" s="696"/>
      <c r="E941" s="694"/>
    </row>
    <row r="942" ht="36" customHeight="1" spans="1:5">
      <c r="A942" s="691"/>
      <c r="B942" s="695" t="s">
        <v>838</v>
      </c>
      <c r="C942" s="696"/>
      <c r="D942" s="696"/>
      <c r="E942" s="694"/>
    </row>
    <row r="943" ht="36" customHeight="1" spans="1:5">
      <c r="A943" s="691"/>
      <c r="B943" s="695" t="s">
        <v>839</v>
      </c>
      <c r="C943" s="696"/>
      <c r="D943" s="696"/>
      <c r="E943" s="694"/>
    </row>
    <row r="944" ht="36" customHeight="1" spans="1:5">
      <c r="A944" s="691"/>
      <c r="B944" s="695" t="s">
        <v>840</v>
      </c>
      <c r="C944" s="696"/>
      <c r="D944" s="696"/>
      <c r="E944" s="694"/>
    </row>
    <row r="945" ht="36" customHeight="1" spans="1:5">
      <c r="A945" s="691"/>
      <c r="B945" s="692" t="s">
        <v>841</v>
      </c>
      <c r="C945" s="698"/>
      <c r="D945" s="698"/>
      <c r="E945" s="694"/>
    </row>
    <row r="946" ht="36" customHeight="1" spans="1:5">
      <c r="A946" s="691"/>
      <c r="B946" s="695" t="s">
        <v>842</v>
      </c>
      <c r="C946" s="699"/>
      <c r="D946" s="699"/>
      <c r="E946" s="694"/>
    </row>
    <row r="947" ht="36" customHeight="1" spans="1:5">
      <c r="A947" s="691"/>
      <c r="B947" s="695" t="s">
        <v>843</v>
      </c>
      <c r="C947" s="696"/>
      <c r="D947" s="696"/>
      <c r="E947" s="694"/>
    </row>
    <row r="948" ht="36" customHeight="1" spans="1:5">
      <c r="A948" s="691"/>
      <c r="B948" s="692" t="s">
        <v>102</v>
      </c>
      <c r="C948" s="698"/>
      <c r="D948" s="698"/>
      <c r="E948" s="694"/>
    </row>
    <row r="949" ht="36" customHeight="1" spans="1:5">
      <c r="A949" s="691"/>
      <c r="B949" s="692" t="s">
        <v>844</v>
      </c>
      <c r="C949" s="698"/>
      <c r="D949" s="698"/>
      <c r="E949" s="694"/>
    </row>
    <row r="950" ht="36" customHeight="1" spans="1:5">
      <c r="A950" s="691"/>
      <c r="B950" s="695" t="s">
        <v>129</v>
      </c>
      <c r="C950" s="696"/>
      <c r="D950" s="696"/>
      <c r="E950" s="694"/>
    </row>
    <row r="951" ht="36" customHeight="1" spans="1:5">
      <c r="A951" s="691"/>
      <c r="B951" s="695" t="s">
        <v>130</v>
      </c>
      <c r="C951" s="696"/>
      <c r="D951" s="696"/>
      <c r="E951" s="694"/>
    </row>
    <row r="952" ht="36" customHeight="1" spans="1:5">
      <c r="A952" s="691"/>
      <c r="B952" s="695" t="s">
        <v>131</v>
      </c>
      <c r="C952" s="696"/>
      <c r="D952" s="696"/>
      <c r="E952" s="694"/>
    </row>
    <row r="953" ht="36" customHeight="1" spans="1:5">
      <c r="A953" s="691"/>
      <c r="B953" s="695" t="s">
        <v>845</v>
      </c>
      <c r="C953" s="696"/>
      <c r="D953" s="696"/>
      <c r="E953" s="694"/>
    </row>
    <row r="954" ht="36" customHeight="1" spans="1:5">
      <c r="A954" s="691"/>
      <c r="B954" s="695" t="s">
        <v>846</v>
      </c>
      <c r="C954" s="696"/>
      <c r="D954" s="696"/>
      <c r="E954" s="694"/>
    </row>
    <row r="955" ht="36" customHeight="1" spans="1:5">
      <c r="A955" s="691"/>
      <c r="B955" s="695" t="s">
        <v>847</v>
      </c>
      <c r="C955" s="696"/>
      <c r="D955" s="696"/>
      <c r="E955" s="694"/>
    </row>
    <row r="956" ht="36" customHeight="1" spans="1:5">
      <c r="A956" s="691"/>
      <c r="B956" s="695" t="s">
        <v>848</v>
      </c>
      <c r="C956" s="699"/>
      <c r="D956" s="699"/>
      <c r="E956" s="694"/>
    </row>
    <row r="957" ht="36" customHeight="1" spans="1:5">
      <c r="A957" s="691"/>
      <c r="B957" s="695" t="s">
        <v>849</v>
      </c>
      <c r="C957" s="696"/>
      <c r="D957" s="696"/>
      <c r="E957" s="694"/>
    </row>
    <row r="958" ht="36" customHeight="1" spans="1:5">
      <c r="A958" s="691"/>
      <c r="B958" s="695" t="s">
        <v>850</v>
      </c>
      <c r="C958" s="696"/>
      <c r="D958" s="696"/>
      <c r="E958" s="694"/>
    </row>
    <row r="959" ht="36" customHeight="1" spans="1:5">
      <c r="A959" s="691"/>
      <c r="B959" s="692" t="s">
        <v>851</v>
      </c>
      <c r="C959" s="698"/>
      <c r="D959" s="698"/>
      <c r="E959" s="694"/>
    </row>
    <row r="960" ht="36" customHeight="1" spans="1:5">
      <c r="A960" s="691"/>
      <c r="B960" s="695" t="s">
        <v>129</v>
      </c>
      <c r="C960" s="696"/>
      <c r="D960" s="696"/>
      <c r="E960" s="694"/>
    </row>
    <row r="961" ht="36" customHeight="1" spans="1:5">
      <c r="A961" s="691"/>
      <c r="B961" s="695" t="s">
        <v>130</v>
      </c>
      <c r="C961" s="696"/>
      <c r="D961" s="696"/>
      <c r="E961" s="694"/>
    </row>
    <row r="962" ht="36" customHeight="1" spans="1:5">
      <c r="A962" s="691"/>
      <c r="B962" s="695" t="s">
        <v>131</v>
      </c>
      <c r="C962" s="696"/>
      <c r="D962" s="696"/>
      <c r="E962" s="694"/>
    </row>
    <row r="963" ht="36" customHeight="1" spans="1:5">
      <c r="A963" s="691"/>
      <c r="B963" s="695" t="s">
        <v>852</v>
      </c>
      <c r="C963" s="696"/>
      <c r="D963" s="696"/>
      <c r="E963" s="694"/>
    </row>
    <row r="964" ht="36" customHeight="1" spans="1:5">
      <c r="A964" s="691"/>
      <c r="B964" s="695" t="s">
        <v>853</v>
      </c>
      <c r="C964" s="696"/>
      <c r="D964" s="696"/>
      <c r="E964" s="694"/>
    </row>
    <row r="965" ht="36" customHeight="1" spans="1:5">
      <c r="A965" s="691"/>
      <c r="B965" s="695" t="s">
        <v>854</v>
      </c>
      <c r="C965" s="696"/>
      <c r="D965" s="696"/>
      <c r="E965" s="694"/>
    </row>
    <row r="966" ht="36" customHeight="1" spans="1:5">
      <c r="A966" s="691"/>
      <c r="B966" s="695" t="s">
        <v>855</v>
      </c>
      <c r="C966" s="699"/>
      <c r="D966" s="699"/>
      <c r="E966" s="694"/>
    </row>
    <row r="967" ht="36" customHeight="1" spans="1:5">
      <c r="A967" s="691"/>
      <c r="B967" s="695" t="s">
        <v>856</v>
      </c>
      <c r="C967" s="696"/>
      <c r="D967" s="696"/>
      <c r="E967" s="694"/>
    </row>
    <row r="968" ht="36" customHeight="1" spans="1:5">
      <c r="A968" s="691"/>
      <c r="B968" s="695" t="s">
        <v>857</v>
      </c>
      <c r="C968" s="696"/>
      <c r="D968" s="696"/>
      <c r="E968" s="694"/>
    </row>
    <row r="969" ht="36" customHeight="1" spans="1:5">
      <c r="A969" s="691"/>
      <c r="B969" s="695" t="s">
        <v>858</v>
      </c>
      <c r="C969" s="696"/>
      <c r="D969" s="696"/>
      <c r="E969" s="694"/>
    </row>
    <row r="970" ht="36" customHeight="1" spans="1:5">
      <c r="A970" s="691"/>
      <c r="B970" s="695" t="s">
        <v>859</v>
      </c>
      <c r="C970" s="696"/>
      <c r="D970" s="696"/>
      <c r="E970" s="694"/>
    </row>
    <row r="971" ht="36" customHeight="1" spans="1:5">
      <c r="A971" s="691"/>
      <c r="B971" s="695" t="s">
        <v>860</v>
      </c>
      <c r="C971" s="699"/>
      <c r="D971" s="699"/>
      <c r="E971" s="694"/>
    </row>
    <row r="972" ht="36" customHeight="1" spans="1:5">
      <c r="A972" s="691"/>
      <c r="B972" s="695" t="s">
        <v>861</v>
      </c>
      <c r="C972" s="696"/>
      <c r="D972" s="696"/>
      <c r="E972" s="694"/>
    </row>
    <row r="973" ht="36" customHeight="1" spans="1:5">
      <c r="A973" s="691"/>
      <c r="B973" s="695" t="s">
        <v>862</v>
      </c>
      <c r="C973" s="696"/>
      <c r="D973" s="696"/>
      <c r="E973" s="694"/>
    </row>
    <row r="974" ht="36" customHeight="1" spans="1:5">
      <c r="A974" s="691"/>
      <c r="B974" s="695" t="s">
        <v>863</v>
      </c>
      <c r="C974" s="696"/>
      <c r="D974" s="696"/>
      <c r="E974" s="694"/>
    </row>
    <row r="975" ht="36" customHeight="1" spans="1:5">
      <c r="A975" s="691"/>
      <c r="B975" s="692" t="s">
        <v>864</v>
      </c>
      <c r="C975" s="698"/>
      <c r="D975" s="698"/>
      <c r="E975" s="694"/>
    </row>
    <row r="976" ht="36" customHeight="1" spans="1:5">
      <c r="A976" s="691"/>
      <c r="B976" s="695" t="s">
        <v>129</v>
      </c>
      <c r="C976" s="696"/>
      <c r="D976" s="696"/>
      <c r="E976" s="694"/>
    </row>
    <row r="977" ht="36" customHeight="1" spans="1:5">
      <c r="A977" s="691"/>
      <c r="B977" s="695" t="s">
        <v>130</v>
      </c>
      <c r="C977" s="696"/>
      <c r="D977" s="696"/>
      <c r="E977" s="694"/>
    </row>
    <row r="978" ht="36" customHeight="1" spans="1:5">
      <c r="A978" s="691"/>
      <c r="B978" s="695" t="s">
        <v>131</v>
      </c>
      <c r="C978" s="699"/>
      <c r="D978" s="699"/>
      <c r="E978" s="694"/>
    </row>
    <row r="979" ht="36" customHeight="1" spans="1:5">
      <c r="A979" s="691"/>
      <c r="B979" s="695" t="s">
        <v>865</v>
      </c>
      <c r="C979" s="696"/>
      <c r="D979" s="696"/>
      <c r="E979" s="694"/>
    </row>
    <row r="980" ht="36" customHeight="1" spans="1:5">
      <c r="A980" s="691"/>
      <c r="B980" s="692" t="s">
        <v>866</v>
      </c>
      <c r="C980" s="698"/>
      <c r="D980" s="698"/>
      <c r="E980" s="694"/>
    </row>
    <row r="981" ht="36" customHeight="1" spans="1:5">
      <c r="A981" s="691"/>
      <c r="B981" s="695" t="s">
        <v>129</v>
      </c>
      <c r="C981" s="696"/>
      <c r="D981" s="696"/>
      <c r="E981" s="694"/>
    </row>
    <row r="982" ht="36" customHeight="1" spans="1:5">
      <c r="A982" s="691"/>
      <c r="B982" s="695" t="s">
        <v>130</v>
      </c>
      <c r="C982" s="696"/>
      <c r="D982" s="696"/>
      <c r="E982" s="694"/>
    </row>
    <row r="983" ht="36" customHeight="1" spans="1:5">
      <c r="A983" s="691"/>
      <c r="B983" s="695" t="s">
        <v>131</v>
      </c>
      <c r="C983" s="699"/>
      <c r="D983" s="699"/>
      <c r="E983" s="694"/>
    </row>
    <row r="984" ht="36" customHeight="1" spans="1:5">
      <c r="A984" s="691"/>
      <c r="B984" s="695" t="s">
        <v>867</v>
      </c>
      <c r="C984" s="696"/>
      <c r="D984" s="696"/>
      <c r="E984" s="694"/>
    </row>
    <row r="985" ht="36" customHeight="1" spans="1:5">
      <c r="A985" s="691"/>
      <c r="B985" s="695" t="s">
        <v>868</v>
      </c>
      <c r="C985" s="696"/>
      <c r="D985" s="696"/>
      <c r="E985" s="694"/>
    </row>
    <row r="986" ht="36" customHeight="1" spans="1:5">
      <c r="A986" s="691"/>
      <c r="B986" s="695" t="s">
        <v>869</v>
      </c>
      <c r="C986" s="699"/>
      <c r="D986" s="699"/>
      <c r="E986" s="694"/>
    </row>
    <row r="987" ht="36" customHeight="1" spans="1:5">
      <c r="A987" s="691"/>
      <c r="B987" s="695" t="s">
        <v>870</v>
      </c>
      <c r="C987" s="699"/>
      <c r="D987" s="699"/>
      <c r="E987" s="694"/>
    </row>
    <row r="988" ht="36" customHeight="1" spans="1:5">
      <c r="A988" s="691"/>
      <c r="B988" s="695" t="s">
        <v>871</v>
      </c>
      <c r="C988" s="696"/>
      <c r="D988" s="696"/>
      <c r="E988" s="694"/>
    </row>
    <row r="989" ht="36" customHeight="1" spans="1:5">
      <c r="A989" s="691"/>
      <c r="B989" s="695" t="s">
        <v>872</v>
      </c>
      <c r="C989" s="696"/>
      <c r="D989" s="696"/>
      <c r="E989" s="694"/>
    </row>
    <row r="990" ht="36" customHeight="1" spans="1:5">
      <c r="A990" s="691"/>
      <c r="B990" s="695" t="s">
        <v>873</v>
      </c>
      <c r="C990" s="696"/>
      <c r="D990" s="696"/>
      <c r="E990" s="694"/>
    </row>
    <row r="991" ht="36" customHeight="1" spans="1:5">
      <c r="A991" s="691"/>
      <c r="B991" s="695" t="s">
        <v>819</v>
      </c>
      <c r="C991" s="696"/>
      <c r="D991" s="696"/>
      <c r="E991" s="694"/>
    </row>
    <row r="992" ht="36" customHeight="1" spans="1:5">
      <c r="A992" s="691"/>
      <c r="B992" s="695" t="s">
        <v>874</v>
      </c>
      <c r="C992" s="696"/>
      <c r="D992" s="696"/>
      <c r="E992" s="694"/>
    </row>
    <row r="993" ht="36" customHeight="1" spans="1:5">
      <c r="A993" s="691"/>
      <c r="B993" s="695" t="s">
        <v>875</v>
      </c>
      <c r="C993" s="696"/>
      <c r="D993" s="696"/>
      <c r="E993" s="694"/>
    </row>
    <row r="994" ht="36" customHeight="1" spans="1:5">
      <c r="A994" s="691"/>
      <c r="B994" s="692" t="s">
        <v>876</v>
      </c>
      <c r="C994" s="698"/>
      <c r="D994" s="698"/>
      <c r="E994" s="694"/>
    </row>
    <row r="995" ht="36" customHeight="1" spans="1:5">
      <c r="A995" s="691"/>
      <c r="B995" s="695" t="s">
        <v>129</v>
      </c>
      <c r="C995" s="696"/>
      <c r="D995" s="696"/>
      <c r="E995" s="694"/>
    </row>
    <row r="996" ht="36" customHeight="1" spans="1:5">
      <c r="A996" s="691"/>
      <c r="B996" s="695" t="s">
        <v>130</v>
      </c>
      <c r="C996" s="696"/>
      <c r="D996" s="696"/>
      <c r="E996" s="694"/>
    </row>
    <row r="997" ht="36" customHeight="1" spans="1:5">
      <c r="A997" s="691"/>
      <c r="B997" s="695" t="s">
        <v>131</v>
      </c>
      <c r="C997" s="699"/>
      <c r="D997" s="699"/>
      <c r="E997" s="694"/>
    </row>
    <row r="998" ht="36" customHeight="1" spans="1:5">
      <c r="A998" s="691"/>
      <c r="B998" s="695" t="s">
        <v>877</v>
      </c>
      <c r="C998" s="696"/>
      <c r="D998" s="696"/>
      <c r="E998" s="694"/>
    </row>
    <row r="999" ht="36" customHeight="1" spans="1:5">
      <c r="A999" s="691"/>
      <c r="B999" s="695" t="s">
        <v>878</v>
      </c>
      <c r="C999" s="696"/>
      <c r="D999" s="696"/>
      <c r="E999" s="694"/>
    </row>
    <row r="1000" ht="36" customHeight="1" spans="1:5">
      <c r="A1000" s="691"/>
      <c r="B1000" s="695" t="s">
        <v>879</v>
      </c>
      <c r="C1000" s="696"/>
      <c r="D1000" s="696"/>
      <c r="E1000" s="694"/>
    </row>
    <row r="1001" ht="36" customHeight="1" spans="1:5">
      <c r="A1001" s="691"/>
      <c r="B1001" s="692" t="s">
        <v>880</v>
      </c>
      <c r="C1001" s="698"/>
      <c r="D1001" s="698"/>
      <c r="E1001" s="694"/>
    </row>
    <row r="1002" ht="36" customHeight="1" spans="1:5">
      <c r="A1002" s="691"/>
      <c r="B1002" s="695" t="s">
        <v>129</v>
      </c>
      <c r="C1002" s="696"/>
      <c r="D1002" s="696"/>
      <c r="E1002" s="694"/>
    </row>
    <row r="1003" ht="36" customHeight="1" spans="1:5">
      <c r="A1003" s="691"/>
      <c r="B1003" s="695" t="s">
        <v>130</v>
      </c>
      <c r="C1003" s="696"/>
      <c r="D1003" s="696"/>
      <c r="E1003" s="694"/>
    </row>
    <row r="1004" ht="36" customHeight="1" spans="1:5">
      <c r="A1004" s="691"/>
      <c r="B1004" s="695" t="s">
        <v>131</v>
      </c>
      <c r="C1004" s="696"/>
      <c r="D1004" s="696"/>
      <c r="E1004" s="694"/>
    </row>
    <row r="1005" ht="36" customHeight="1" spans="1:5">
      <c r="A1005" s="691"/>
      <c r="B1005" s="695" t="s">
        <v>881</v>
      </c>
      <c r="C1005" s="696"/>
      <c r="D1005" s="696"/>
      <c r="E1005" s="694"/>
    </row>
    <row r="1006" ht="36" customHeight="1" spans="1:5">
      <c r="A1006" s="691"/>
      <c r="B1006" s="695" t="s">
        <v>882</v>
      </c>
      <c r="C1006" s="696"/>
      <c r="D1006" s="696"/>
      <c r="E1006" s="694"/>
    </row>
    <row r="1007" ht="36" customHeight="1" spans="1:5">
      <c r="A1007" s="691"/>
      <c r="B1007" s="695" t="s">
        <v>883</v>
      </c>
      <c r="C1007" s="696"/>
      <c r="D1007" s="696"/>
      <c r="E1007" s="694"/>
    </row>
    <row r="1008" ht="36" customHeight="1" spans="1:5">
      <c r="A1008" s="691"/>
      <c r="B1008" s="692" t="s">
        <v>884</v>
      </c>
      <c r="C1008" s="698"/>
      <c r="D1008" s="698"/>
      <c r="E1008" s="694"/>
    </row>
    <row r="1009" ht="36" customHeight="1" spans="1:5">
      <c r="A1009" s="691"/>
      <c r="B1009" s="695" t="s">
        <v>885</v>
      </c>
      <c r="C1009" s="696"/>
      <c r="D1009" s="696"/>
      <c r="E1009" s="694"/>
    </row>
    <row r="1010" ht="36" customHeight="1" spans="1:5">
      <c r="A1010" s="691"/>
      <c r="B1010" s="695" t="s">
        <v>886</v>
      </c>
      <c r="C1010" s="696"/>
      <c r="D1010" s="696"/>
      <c r="E1010" s="694"/>
    </row>
    <row r="1011" ht="36" customHeight="1" spans="1:5">
      <c r="A1011" s="691"/>
      <c r="B1011" s="695" t="s">
        <v>887</v>
      </c>
      <c r="C1011" s="696"/>
      <c r="D1011" s="696"/>
      <c r="E1011" s="694"/>
    </row>
    <row r="1012" ht="36" customHeight="1" spans="1:5">
      <c r="A1012" s="691"/>
      <c r="B1012" s="695" t="s">
        <v>888</v>
      </c>
      <c r="C1012" s="696"/>
      <c r="D1012" s="696"/>
      <c r="E1012" s="694"/>
    </row>
    <row r="1013" ht="36" customHeight="1" spans="1:5">
      <c r="A1013" s="691"/>
      <c r="B1013" s="695" t="s">
        <v>889</v>
      </c>
      <c r="C1013" s="699"/>
      <c r="D1013" s="699"/>
      <c r="E1013" s="694"/>
    </row>
    <row r="1014" ht="36" customHeight="1" spans="1:5">
      <c r="A1014" s="691"/>
      <c r="B1014" s="692" t="s">
        <v>103</v>
      </c>
      <c r="C1014" s="698"/>
      <c r="D1014" s="698"/>
      <c r="E1014" s="694"/>
    </row>
    <row r="1015" ht="36" customHeight="1" spans="1:5">
      <c r="A1015" s="691"/>
      <c r="B1015" s="692" t="s">
        <v>890</v>
      </c>
      <c r="C1015" s="698"/>
      <c r="D1015" s="698"/>
      <c r="E1015" s="694"/>
    </row>
    <row r="1016" ht="36" customHeight="1" spans="1:5">
      <c r="A1016" s="691"/>
      <c r="B1016" s="695" t="s">
        <v>129</v>
      </c>
      <c r="C1016" s="696"/>
      <c r="D1016" s="696"/>
      <c r="E1016" s="694"/>
    </row>
    <row r="1017" ht="36" customHeight="1" spans="1:5">
      <c r="A1017" s="691"/>
      <c r="B1017" s="695" t="s">
        <v>130</v>
      </c>
      <c r="C1017" s="696"/>
      <c r="D1017" s="696"/>
      <c r="E1017" s="694"/>
    </row>
    <row r="1018" ht="36" customHeight="1" spans="1:5">
      <c r="A1018" s="691"/>
      <c r="B1018" s="695" t="s">
        <v>131</v>
      </c>
      <c r="C1018" s="699"/>
      <c r="D1018" s="699"/>
      <c r="E1018" s="694"/>
    </row>
    <row r="1019" ht="36" customHeight="1" spans="1:5">
      <c r="A1019" s="691"/>
      <c r="B1019" s="695" t="s">
        <v>891</v>
      </c>
      <c r="C1019" s="696"/>
      <c r="D1019" s="696"/>
      <c r="E1019" s="694"/>
    </row>
    <row r="1020" ht="36" customHeight="1" spans="1:5">
      <c r="A1020" s="691"/>
      <c r="B1020" s="695" t="s">
        <v>892</v>
      </c>
      <c r="C1020" s="696"/>
      <c r="D1020" s="696"/>
      <c r="E1020" s="694"/>
    </row>
    <row r="1021" ht="36" customHeight="1" spans="1:5">
      <c r="A1021" s="691"/>
      <c r="B1021" s="695" t="s">
        <v>893</v>
      </c>
      <c r="C1021" s="696"/>
      <c r="D1021" s="696"/>
      <c r="E1021" s="694"/>
    </row>
    <row r="1022" ht="36" customHeight="1" spans="1:5">
      <c r="A1022" s="691"/>
      <c r="B1022" s="695" t="s">
        <v>894</v>
      </c>
      <c r="C1022" s="696"/>
      <c r="D1022" s="696"/>
      <c r="E1022" s="694"/>
    </row>
    <row r="1023" ht="36" customHeight="1" spans="1:5">
      <c r="A1023" s="691"/>
      <c r="B1023" s="695" t="s">
        <v>138</v>
      </c>
      <c r="C1023" s="696"/>
      <c r="D1023" s="696"/>
      <c r="E1023" s="694"/>
    </row>
    <row r="1024" ht="36" customHeight="1" spans="1:5">
      <c r="A1024" s="691"/>
      <c r="B1024" s="695" t="s">
        <v>895</v>
      </c>
      <c r="C1024" s="696"/>
      <c r="D1024" s="696"/>
      <c r="E1024" s="694"/>
    </row>
    <row r="1025" ht="36" customHeight="1" spans="1:5">
      <c r="A1025" s="691"/>
      <c r="B1025" s="692" t="s">
        <v>896</v>
      </c>
      <c r="C1025" s="698"/>
      <c r="D1025" s="698"/>
      <c r="E1025" s="694"/>
    </row>
    <row r="1026" ht="36" customHeight="1" spans="1:5">
      <c r="A1026" s="691"/>
      <c r="B1026" s="695" t="s">
        <v>129</v>
      </c>
      <c r="C1026" s="696"/>
      <c r="D1026" s="696"/>
      <c r="E1026" s="694"/>
    </row>
    <row r="1027" ht="36" customHeight="1" spans="1:5">
      <c r="A1027" s="691"/>
      <c r="B1027" s="695" t="s">
        <v>130</v>
      </c>
      <c r="C1027" s="696"/>
      <c r="D1027" s="696"/>
      <c r="E1027" s="694"/>
    </row>
    <row r="1028" ht="36" customHeight="1" spans="1:5">
      <c r="A1028" s="691"/>
      <c r="B1028" s="695" t="s">
        <v>131</v>
      </c>
      <c r="C1028" s="696"/>
      <c r="D1028" s="696"/>
      <c r="E1028" s="694"/>
    </row>
    <row r="1029" ht="36" customHeight="1" spans="1:5">
      <c r="A1029" s="691"/>
      <c r="B1029" s="695" t="s">
        <v>897</v>
      </c>
      <c r="C1029" s="696"/>
      <c r="D1029" s="696"/>
      <c r="E1029" s="694"/>
    </row>
    <row r="1030" ht="36" customHeight="1" spans="1:5">
      <c r="A1030" s="691"/>
      <c r="B1030" s="695" t="s">
        <v>898</v>
      </c>
      <c r="C1030" s="696"/>
      <c r="D1030" s="696"/>
      <c r="E1030" s="694"/>
    </row>
    <row r="1031" ht="36" customHeight="1" spans="1:5">
      <c r="A1031" s="691"/>
      <c r="B1031" s="692" t="s">
        <v>899</v>
      </c>
      <c r="C1031" s="698"/>
      <c r="D1031" s="698"/>
      <c r="E1031" s="694"/>
    </row>
    <row r="1032" ht="36" customHeight="1" spans="1:5">
      <c r="A1032" s="691"/>
      <c r="B1032" s="695" t="s">
        <v>900</v>
      </c>
      <c r="C1032" s="699"/>
      <c r="D1032" s="699"/>
      <c r="E1032" s="694"/>
    </row>
    <row r="1033" ht="36" customHeight="1" spans="1:5">
      <c r="A1033" s="691"/>
      <c r="B1033" s="695" t="s">
        <v>901</v>
      </c>
      <c r="C1033" s="696"/>
      <c r="D1033" s="696"/>
      <c r="E1033" s="694"/>
    </row>
    <row r="1034" ht="36" customHeight="1" spans="1:5">
      <c r="A1034" s="691"/>
      <c r="B1034" s="692" t="s">
        <v>104</v>
      </c>
      <c r="C1034" s="698"/>
      <c r="D1034" s="698"/>
      <c r="E1034" s="694"/>
    </row>
    <row r="1035" ht="36" customHeight="1" spans="1:5">
      <c r="A1035" s="691"/>
      <c r="B1035" s="692" t="s">
        <v>902</v>
      </c>
      <c r="C1035" s="698"/>
      <c r="D1035" s="698"/>
      <c r="E1035" s="694"/>
    </row>
    <row r="1036" ht="36" customHeight="1" spans="1:5">
      <c r="A1036" s="691"/>
      <c r="B1036" s="702" t="s">
        <v>129</v>
      </c>
      <c r="C1036" s="696"/>
      <c r="D1036" s="696"/>
      <c r="E1036" s="694"/>
    </row>
    <row r="1037" ht="36" customHeight="1" spans="1:5">
      <c r="A1037" s="691"/>
      <c r="B1037" s="695" t="s">
        <v>130</v>
      </c>
      <c r="C1037" s="696"/>
      <c r="D1037" s="696"/>
      <c r="E1037" s="694"/>
    </row>
    <row r="1038" ht="36" customHeight="1" spans="1:5">
      <c r="A1038" s="691"/>
      <c r="B1038" s="695" t="s">
        <v>131</v>
      </c>
      <c r="C1038" s="696"/>
      <c r="D1038" s="696"/>
      <c r="E1038" s="694"/>
    </row>
    <row r="1039" ht="36" customHeight="1" spans="1:5">
      <c r="A1039" s="691"/>
      <c r="B1039" s="695" t="s">
        <v>903</v>
      </c>
      <c r="C1039" s="696"/>
      <c r="D1039" s="696"/>
      <c r="E1039" s="694"/>
    </row>
    <row r="1040" ht="36" customHeight="1" spans="1:5">
      <c r="A1040" s="691"/>
      <c r="B1040" s="695" t="s">
        <v>138</v>
      </c>
      <c r="C1040" s="696"/>
      <c r="D1040" s="696"/>
      <c r="E1040" s="694"/>
    </row>
    <row r="1041" ht="36" customHeight="1" spans="1:5">
      <c r="A1041" s="691"/>
      <c r="B1041" s="695" t="s">
        <v>904</v>
      </c>
      <c r="C1041" s="699"/>
      <c r="D1041" s="699"/>
      <c r="E1041" s="694"/>
    </row>
    <row r="1042" ht="36" customHeight="1" spans="1:5">
      <c r="A1042" s="691"/>
      <c r="B1042" s="692" t="s">
        <v>905</v>
      </c>
      <c r="C1042" s="693"/>
      <c r="D1042" s="693"/>
      <c r="E1042" s="694"/>
    </row>
    <row r="1043" ht="36" customHeight="1" spans="1:5">
      <c r="A1043" s="691"/>
      <c r="B1043" s="695" t="s">
        <v>906</v>
      </c>
      <c r="C1043" s="699"/>
      <c r="D1043" s="699"/>
      <c r="E1043" s="694"/>
    </row>
    <row r="1044" ht="36" customHeight="1" spans="1:5">
      <c r="A1044" s="691"/>
      <c r="B1044" s="695" t="s">
        <v>907</v>
      </c>
      <c r="C1044" s="699"/>
      <c r="D1044" s="699"/>
      <c r="E1044" s="694"/>
    </row>
    <row r="1045" ht="36" customHeight="1" spans="1:5">
      <c r="A1045" s="691"/>
      <c r="B1045" s="695" t="s">
        <v>908</v>
      </c>
      <c r="C1045" s="699"/>
      <c r="D1045" s="699"/>
      <c r="E1045" s="694"/>
    </row>
    <row r="1046" ht="36" customHeight="1" spans="1:5">
      <c r="A1046" s="691"/>
      <c r="B1046" s="695" t="s">
        <v>909</v>
      </c>
      <c r="C1046" s="699"/>
      <c r="D1046" s="699"/>
      <c r="E1046" s="694"/>
    </row>
    <row r="1047" ht="36" customHeight="1" spans="1:5">
      <c r="A1047" s="691"/>
      <c r="B1047" s="695" t="s">
        <v>910</v>
      </c>
      <c r="C1047" s="699"/>
      <c r="D1047" s="699"/>
      <c r="E1047" s="694"/>
    </row>
    <row r="1048" ht="36" customHeight="1" spans="1:5">
      <c r="A1048" s="691"/>
      <c r="B1048" s="695" t="s">
        <v>911</v>
      </c>
      <c r="C1048" s="699"/>
      <c r="D1048" s="699"/>
      <c r="E1048" s="694"/>
    </row>
    <row r="1049" ht="36" customHeight="1" spans="1:5">
      <c r="A1049" s="691"/>
      <c r="B1049" s="695" t="s">
        <v>912</v>
      </c>
      <c r="C1049" s="699"/>
      <c r="D1049" s="699"/>
      <c r="E1049" s="694"/>
    </row>
    <row r="1050" ht="36" customHeight="1" spans="1:5">
      <c r="A1050" s="691"/>
      <c r="B1050" s="695" t="s">
        <v>913</v>
      </c>
      <c r="C1050" s="699"/>
      <c r="D1050" s="699"/>
      <c r="E1050" s="694"/>
    </row>
    <row r="1051" ht="36" customHeight="1" spans="1:5">
      <c r="A1051" s="691"/>
      <c r="B1051" s="695" t="s">
        <v>914</v>
      </c>
      <c r="C1051" s="699"/>
      <c r="D1051" s="699"/>
      <c r="E1051" s="694"/>
    </row>
    <row r="1052" ht="36" customHeight="1" spans="1:5">
      <c r="A1052" s="691"/>
      <c r="B1052" s="692" t="s">
        <v>915</v>
      </c>
      <c r="C1052" s="698"/>
      <c r="D1052" s="698"/>
      <c r="E1052" s="694"/>
    </row>
    <row r="1053" ht="36" customHeight="1" spans="1:5">
      <c r="A1053" s="691"/>
      <c r="B1053" s="695" t="s">
        <v>916</v>
      </c>
      <c r="C1053" s="696"/>
      <c r="D1053" s="696"/>
      <c r="E1053" s="694"/>
    </row>
    <row r="1054" ht="36" customHeight="1" spans="1:5">
      <c r="A1054" s="691"/>
      <c r="B1054" s="695" t="s">
        <v>917</v>
      </c>
      <c r="C1054" s="696"/>
      <c r="D1054" s="696"/>
      <c r="E1054" s="694"/>
    </row>
    <row r="1055" ht="36" customHeight="1" spans="1:5">
      <c r="A1055" s="691"/>
      <c r="B1055" s="695" t="s">
        <v>918</v>
      </c>
      <c r="C1055" s="696"/>
      <c r="D1055" s="696"/>
      <c r="E1055" s="694"/>
    </row>
    <row r="1056" ht="36" customHeight="1" spans="1:5">
      <c r="A1056" s="691"/>
      <c r="B1056" s="695" t="s">
        <v>919</v>
      </c>
      <c r="C1056" s="696"/>
      <c r="D1056" s="696"/>
      <c r="E1056" s="694"/>
    </row>
    <row r="1057" ht="36" customHeight="1" spans="1:5">
      <c r="A1057" s="691"/>
      <c r="B1057" s="695" t="s">
        <v>920</v>
      </c>
      <c r="C1057" s="696"/>
      <c r="D1057" s="696"/>
      <c r="E1057" s="694"/>
    </row>
    <row r="1058" ht="36" customHeight="1" spans="1:5">
      <c r="A1058" s="691"/>
      <c r="B1058" s="692" t="s">
        <v>921</v>
      </c>
      <c r="C1058" s="698"/>
      <c r="D1058" s="698"/>
      <c r="E1058" s="694"/>
    </row>
    <row r="1059" ht="36" customHeight="1" spans="1:5">
      <c r="A1059" s="691"/>
      <c r="B1059" s="695" t="s">
        <v>922</v>
      </c>
      <c r="C1059" s="696"/>
      <c r="D1059" s="696"/>
      <c r="E1059" s="694"/>
    </row>
    <row r="1060" ht="36" customHeight="1" spans="1:5">
      <c r="A1060" s="691"/>
      <c r="B1060" s="695" t="s">
        <v>923</v>
      </c>
      <c r="C1060" s="696"/>
      <c r="D1060" s="696"/>
      <c r="E1060" s="694"/>
    </row>
    <row r="1061" ht="36" customHeight="1" spans="1:5">
      <c r="A1061" s="691"/>
      <c r="B1061" s="692" t="s">
        <v>924</v>
      </c>
      <c r="C1061" s="693"/>
      <c r="D1061" s="693"/>
      <c r="E1061" s="694"/>
    </row>
    <row r="1062" ht="36" customHeight="1" spans="1:5">
      <c r="A1062" s="691"/>
      <c r="B1062" s="692" t="s">
        <v>105</v>
      </c>
      <c r="C1062" s="698"/>
      <c r="D1062" s="698"/>
      <c r="E1062" s="694"/>
    </row>
    <row r="1063" ht="36" customHeight="1" spans="1:5">
      <c r="A1063" s="691"/>
      <c r="B1063" s="692" t="s">
        <v>925</v>
      </c>
      <c r="C1063" s="698"/>
      <c r="D1063" s="698"/>
      <c r="E1063" s="694"/>
    </row>
    <row r="1064" ht="36" customHeight="1" spans="1:5">
      <c r="A1064" s="691"/>
      <c r="B1064" s="692" t="s">
        <v>926</v>
      </c>
      <c r="C1064" s="698"/>
      <c r="D1064" s="698"/>
      <c r="E1064" s="694"/>
    </row>
    <row r="1065" ht="36" customHeight="1" spans="1:5">
      <c r="A1065" s="691"/>
      <c r="B1065" s="692" t="s">
        <v>927</v>
      </c>
      <c r="C1065" s="698"/>
      <c r="D1065" s="698"/>
      <c r="E1065" s="694"/>
    </row>
    <row r="1066" ht="36" customHeight="1" spans="1:5">
      <c r="A1066" s="691"/>
      <c r="B1066" s="692" t="s">
        <v>928</v>
      </c>
      <c r="C1066" s="698"/>
      <c r="D1066" s="698"/>
      <c r="E1066" s="694"/>
    </row>
    <row r="1067" ht="36" customHeight="1" spans="1:5">
      <c r="A1067" s="691"/>
      <c r="B1067" s="692" t="s">
        <v>929</v>
      </c>
      <c r="C1067" s="698"/>
      <c r="D1067" s="698"/>
      <c r="E1067" s="694"/>
    </row>
    <row r="1068" ht="36" customHeight="1" spans="1:5">
      <c r="A1068" s="691"/>
      <c r="B1068" s="692" t="s">
        <v>930</v>
      </c>
      <c r="C1068" s="693"/>
      <c r="D1068" s="693"/>
      <c r="E1068" s="694"/>
    </row>
    <row r="1069" ht="36" customHeight="1" spans="1:5">
      <c r="A1069" s="691"/>
      <c r="B1069" s="692" t="s">
        <v>931</v>
      </c>
      <c r="C1069" s="698"/>
      <c r="D1069" s="698"/>
      <c r="E1069" s="694"/>
    </row>
    <row r="1070" ht="36" customHeight="1" spans="1:5">
      <c r="A1070" s="691"/>
      <c r="B1070" s="692" t="s">
        <v>932</v>
      </c>
      <c r="C1070" s="698"/>
      <c r="D1070" s="698"/>
      <c r="E1070" s="694"/>
    </row>
    <row r="1071" ht="36" customHeight="1" spans="1:5">
      <c r="A1071" s="691"/>
      <c r="B1071" s="692" t="s">
        <v>933</v>
      </c>
      <c r="C1071" s="698"/>
      <c r="D1071" s="698"/>
      <c r="E1071" s="694"/>
    </row>
    <row r="1072" ht="36" customHeight="1" spans="1:5">
      <c r="A1072" s="691"/>
      <c r="B1072" s="692" t="s">
        <v>106</v>
      </c>
      <c r="C1072" s="698">
        <f>C1073+C1100+C1115</f>
        <v>2217</v>
      </c>
      <c r="D1072" s="698">
        <f>D1073+D1100+D1115</f>
        <v>1498</v>
      </c>
      <c r="E1072" s="694">
        <f t="shared" ref="E1072:E1075" si="15">(D1072-C1072)/C1072</f>
        <v>-0.324312133513757</v>
      </c>
    </row>
    <row r="1073" ht="36" customHeight="1" spans="1:5">
      <c r="A1073" s="691"/>
      <c r="B1073" s="692" t="s">
        <v>934</v>
      </c>
      <c r="C1073" s="698">
        <f>SUM(C1074:C1099)</f>
        <v>2175</v>
      </c>
      <c r="D1073" s="698">
        <f>SUM(D1074:D1099)</f>
        <v>1425</v>
      </c>
      <c r="E1073" s="694">
        <f t="shared" si="15"/>
        <v>-0.344827586206897</v>
      </c>
    </row>
    <row r="1074" ht="36" customHeight="1" spans="1:5">
      <c r="A1074" s="691"/>
      <c r="B1074" s="695" t="s">
        <v>129</v>
      </c>
      <c r="C1074" s="696">
        <v>1008</v>
      </c>
      <c r="D1074" s="696">
        <v>902</v>
      </c>
      <c r="E1074" s="694">
        <f t="shared" si="15"/>
        <v>-0.10515873015873</v>
      </c>
    </row>
    <row r="1075" ht="36" customHeight="1" spans="1:5">
      <c r="A1075" s="691"/>
      <c r="B1075" s="695" t="s">
        <v>130</v>
      </c>
      <c r="C1075" s="699">
        <v>1167</v>
      </c>
      <c r="D1075" s="699">
        <v>236</v>
      </c>
      <c r="E1075" s="694">
        <f t="shared" si="15"/>
        <v>-0.79777206512425</v>
      </c>
    </row>
    <row r="1076" ht="36" customHeight="1" spans="1:5">
      <c r="A1076" s="691"/>
      <c r="B1076" s="695" t="s">
        <v>131</v>
      </c>
      <c r="C1076" s="699"/>
      <c r="D1076" s="699"/>
      <c r="E1076" s="694"/>
    </row>
    <row r="1077" ht="36" customHeight="1" spans="1:5">
      <c r="A1077" s="691"/>
      <c r="B1077" s="695" t="s">
        <v>935</v>
      </c>
      <c r="C1077" s="696"/>
      <c r="D1077" s="696"/>
      <c r="E1077" s="694"/>
    </row>
    <row r="1078" ht="36" customHeight="1" spans="1:5">
      <c r="A1078" s="691"/>
      <c r="B1078" s="695" t="s">
        <v>936</v>
      </c>
      <c r="C1078" s="696"/>
      <c r="D1078" s="696"/>
      <c r="E1078" s="694"/>
    </row>
    <row r="1079" ht="36" customHeight="1" spans="1:5">
      <c r="A1079" s="691"/>
      <c r="B1079" s="695" t="s">
        <v>937</v>
      </c>
      <c r="C1079" s="696"/>
      <c r="D1079" s="696"/>
      <c r="E1079" s="694"/>
    </row>
    <row r="1080" ht="36" customHeight="1" spans="1:5">
      <c r="A1080" s="691"/>
      <c r="B1080" s="695" t="s">
        <v>938</v>
      </c>
      <c r="C1080" s="696"/>
      <c r="D1080" s="696">
        <v>12</v>
      </c>
      <c r="E1080" s="694"/>
    </row>
    <row r="1081" ht="36" customHeight="1" spans="1:5">
      <c r="A1081" s="691"/>
      <c r="B1081" s="695" t="s">
        <v>939</v>
      </c>
      <c r="C1081" s="696"/>
      <c r="D1081" s="696">
        <v>275</v>
      </c>
      <c r="E1081" s="694"/>
    </row>
    <row r="1082" ht="36" customHeight="1" spans="1:5">
      <c r="A1082" s="691"/>
      <c r="B1082" s="695" t="s">
        <v>940</v>
      </c>
      <c r="C1082" s="696"/>
      <c r="D1082" s="696"/>
      <c r="E1082" s="694"/>
    </row>
    <row r="1083" ht="36" customHeight="1" spans="1:5">
      <c r="A1083" s="691"/>
      <c r="B1083" s="695" t="s">
        <v>941</v>
      </c>
      <c r="C1083" s="696"/>
      <c r="D1083" s="696"/>
      <c r="E1083" s="694"/>
    </row>
    <row r="1084" ht="36" customHeight="1" spans="1:5">
      <c r="A1084" s="691"/>
      <c r="B1084" s="695" t="s">
        <v>942</v>
      </c>
      <c r="C1084" s="699"/>
      <c r="D1084" s="699"/>
      <c r="E1084" s="694"/>
    </row>
    <row r="1085" ht="36" customHeight="1" spans="1:5">
      <c r="A1085" s="691"/>
      <c r="B1085" s="695" t="s">
        <v>943</v>
      </c>
      <c r="C1085" s="696"/>
      <c r="D1085" s="696"/>
      <c r="E1085" s="694"/>
    </row>
    <row r="1086" ht="36" customHeight="1" spans="1:5">
      <c r="A1086" s="691"/>
      <c r="B1086" s="695" t="s">
        <v>944</v>
      </c>
      <c r="C1086" s="696"/>
      <c r="D1086" s="696"/>
      <c r="E1086" s="694"/>
    </row>
    <row r="1087" ht="36" customHeight="1" spans="1:5">
      <c r="A1087" s="691"/>
      <c r="B1087" s="695" t="s">
        <v>945</v>
      </c>
      <c r="C1087" s="696"/>
      <c r="D1087" s="696"/>
      <c r="E1087" s="694"/>
    </row>
    <row r="1088" ht="36" customHeight="1" spans="1:5">
      <c r="A1088" s="691"/>
      <c r="B1088" s="695" t="s">
        <v>946</v>
      </c>
      <c r="C1088" s="696"/>
      <c r="D1088" s="696"/>
      <c r="E1088" s="694"/>
    </row>
    <row r="1089" ht="36" customHeight="1" spans="1:5">
      <c r="A1089" s="691"/>
      <c r="B1089" s="695" t="s">
        <v>947</v>
      </c>
      <c r="C1089" s="696"/>
      <c r="D1089" s="696"/>
      <c r="E1089" s="694"/>
    </row>
    <row r="1090" ht="36" customHeight="1" spans="1:5">
      <c r="A1090" s="691"/>
      <c r="B1090" s="695" t="s">
        <v>948</v>
      </c>
      <c r="C1090" s="696"/>
      <c r="D1090" s="696"/>
      <c r="E1090" s="694"/>
    </row>
    <row r="1091" ht="36" customHeight="1" spans="1:5">
      <c r="A1091" s="691"/>
      <c r="B1091" s="695" t="s">
        <v>949</v>
      </c>
      <c r="C1091" s="696"/>
      <c r="D1091" s="696"/>
      <c r="E1091" s="694"/>
    </row>
    <row r="1092" ht="36" customHeight="1" spans="1:5">
      <c r="A1092" s="691"/>
      <c r="B1092" s="695" t="s">
        <v>950</v>
      </c>
      <c r="C1092" s="696"/>
      <c r="D1092" s="696"/>
      <c r="E1092" s="694"/>
    </row>
    <row r="1093" ht="36" customHeight="1" spans="1:5">
      <c r="A1093" s="691"/>
      <c r="B1093" s="695" t="s">
        <v>951</v>
      </c>
      <c r="C1093" s="696"/>
      <c r="D1093" s="696"/>
      <c r="E1093" s="694"/>
    </row>
    <row r="1094" ht="36" customHeight="1" spans="1:5">
      <c r="A1094" s="691"/>
      <c r="B1094" s="695" t="s">
        <v>952</v>
      </c>
      <c r="C1094" s="696"/>
      <c r="D1094" s="696"/>
      <c r="E1094" s="694"/>
    </row>
    <row r="1095" ht="36" customHeight="1" spans="1:5">
      <c r="A1095" s="691"/>
      <c r="B1095" s="695" t="s">
        <v>953</v>
      </c>
      <c r="C1095" s="696"/>
      <c r="D1095" s="696"/>
      <c r="E1095" s="694"/>
    </row>
    <row r="1096" ht="36" customHeight="1" spans="1:5">
      <c r="A1096" s="691"/>
      <c r="B1096" s="695" t="s">
        <v>954</v>
      </c>
      <c r="C1096" s="696"/>
      <c r="D1096" s="696"/>
      <c r="E1096" s="694"/>
    </row>
    <row r="1097" ht="36" customHeight="1" spans="1:5">
      <c r="A1097" s="691"/>
      <c r="B1097" s="695" t="s">
        <v>955</v>
      </c>
      <c r="C1097" s="696"/>
      <c r="D1097" s="696"/>
      <c r="E1097" s="694"/>
    </row>
    <row r="1098" ht="36" customHeight="1" spans="1:5">
      <c r="A1098" s="691"/>
      <c r="B1098" s="695" t="s">
        <v>138</v>
      </c>
      <c r="C1098" s="696"/>
      <c r="D1098" s="696"/>
      <c r="E1098" s="694"/>
    </row>
    <row r="1099" ht="36" customHeight="1" spans="1:5">
      <c r="A1099" s="691"/>
      <c r="B1099" s="695" t="s">
        <v>956</v>
      </c>
      <c r="C1099" s="696"/>
      <c r="D1099" s="696"/>
      <c r="E1099" s="694"/>
    </row>
    <row r="1100" ht="36" customHeight="1" spans="1:5">
      <c r="A1100" s="691"/>
      <c r="B1100" s="692" t="s">
        <v>957</v>
      </c>
      <c r="C1100" s="698">
        <f>SUM(C1101:C1114)</f>
        <v>42</v>
      </c>
      <c r="D1100" s="698">
        <f>SUM(D1101:D1114)</f>
        <v>73</v>
      </c>
      <c r="E1100" s="694">
        <f t="shared" ref="E1100:E1148" si="16">(D1100-C1100)/C1100</f>
        <v>0.738095238095238</v>
      </c>
    </row>
    <row r="1101" ht="36" customHeight="1" spans="1:5">
      <c r="A1101" s="691"/>
      <c r="B1101" s="695" t="s">
        <v>129</v>
      </c>
      <c r="C1101" s="696"/>
      <c r="D1101" s="696"/>
      <c r="E1101" s="694"/>
    </row>
    <row r="1102" ht="36" customHeight="1" spans="1:5">
      <c r="A1102" s="691"/>
      <c r="B1102" s="695" t="s">
        <v>130</v>
      </c>
      <c r="C1102" s="696"/>
      <c r="D1102" s="696"/>
      <c r="E1102" s="694"/>
    </row>
    <row r="1103" ht="36" customHeight="1" spans="1:5">
      <c r="A1103" s="691"/>
      <c r="B1103" s="695" t="s">
        <v>131</v>
      </c>
      <c r="C1103" s="696"/>
      <c r="D1103" s="696"/>
      <c r="E1103" s="694"/>
    </row>
    <row r="1104" ht="36" customHeight="1" spans="1:5">
      <c r="A1104" s="691"/>
      <c r="B1104" s="695" t="s">
        <v>958</v>
      </c>
      <c r="C1104" s="696"/>
      <c r="D1104" s="696"/>
      <c r="E1104" s="694"/>
    </row>
    <row r="1105" ht="36" customHeight="1" spans="1:5">
      <c r="A1105" s="691"/>
      <c r="B1105" s="695" t="s">
        <v>959</v>
      </c>
      <c r="C1105" s="696"/>
      <c r="D1105" s="696"/>
      <c r="E1105" s="694"/>
    </row>
    <row r="1106" ht="36" customHeight="1" spans="1:5">
      <c r="A1106" s="691"/>
      <c r="B1106" s="695" t="s">
        <v>960</v>
      </c>
      <c r="C1106" s="696"/>
      <c r="D1106" s="696"/>
      <c r="E1106" s="694"/>
    </row>
    <row r="1107" ht="36" customHeight="1" spans="1:5">
      <c r="A1107" s="691"/>
      <c r="B1107" s="695" t="s">
        <v>961</v>
      </c>
      <c r="C1107" s="699"/>
      <c r="D1107" s="699"/>
      <c r="E1107" s="694"/>
    </row>
    <row r="1108" ht="36" customHeight="1" spans="1:5">
      <c r="A1108" s="691"/>
      <c r="B1108" s="695" t="s">
        <v>962</v>
      </c>
      <c r="C1108" s="699">
        <v>42</v>
      </c>
      <c r="D1108" s="699">
        <v>73</v>
      </c>
      <c r="E1108" s="694">
        <f t="shared" si="16"/>
        <v>0.738095238095238</v>
      </c>
    </row>
    <row r="1109" ht="36" customHeight="1" spans="1:5">
      <c r="A1109" s="691"/>
      <c r="B1109" s="695" t="s">
        <v>963</v>
      </c>
      <c r="C1109" s="696"/>
      <c r="D1109" s="696"/>
      <c r="E1109" s="694"/>
    </row>
    <row r="1110" ht="36" customHeight="1" spans="1:5">
      <c r="A1110" s="691"/>
      <c r="B1110" s="695" t="s">
        <v>964</v>
      </c>
      <c r="C1110" s="696"/>
      <c r="D1110" s="696"/>
      <c r="E1110" s="694"/>
    </row>
    <row r="1111" ht="36" customHeight="1" spans="1:5">
      <c r="A1111" s="691"/>
      <c r="B1111" s="695" t="s">
        <v>965</v>
      </c>
      <c r="C1111" s="696"/>
      <c r="D1111" s="696"/>
      <c r="E1111" s="694"/>
    </row>
    <row r="1112" ht="36" customHeight="1" spans="1:5">
      <c r="A1112" s="691"/>
      <c r="B1112" s="695" t="s">
        <v>966</v>
      </c>
      <c r="C1112" s="696"/>
      <c r="D1112" s="696"/>
      <c r="E1112" s="694"/>
    </row>
    <row r="1113" ht="36" customHeight="1" spans="1:5">
      <c r="A1113" s="691"/>
      <c r="B1113" s="695" t="s">
        <v>967</v>
      </c>
      <c r="C1113" s="696"/>
      <c r="D1113" s="696"/>
      <c r="E1113" s="694"/>
    </row>
    <row r="1114" ht="36" customHeight="1" spans="1:5">
      <c r="A1114" s="691"/>
      <c r="B1114" s="695" t="s">
        <v>968</v>
      </c>
      <c r="C1114" s="696"/>
      <c r="D1114" s="696"/>
      <c r="E1114" s="694"/>
    </row>
    <row r="1115" ht="36" customHeight="1" spans="1:5">
      <c r="A1115" s="691"/>
      <c r="B1115" s="692" t="s">
        <v>969</v>
      </c>
      <c r="C1115" s="698"/>
      <c r="D1115" s="698"/>
      <c r="E1115" s="694"/>
    </row>
    <row r="1116" ht="36" customHeight="1" spans="1:5">
      <c r="A1116" s="691"/>
      <c r="B1116" s="692" t="s">
        <v>107</v>
      </c>
      <c r="C1116" s="698">
        <f>C1117+C1128+C1132</f>
        <v>13210</v>
      </c>
      <c r="D1116" s="698">
        <f>D1117+D1128+D1132</f>
        <v>13264</v>
      </c>
      <c r="E1116" s="694">
        <f t="shared" si="16"/>
        <v>0.00408781226343679</v>
      </c>
    </row>
    <row r="1117" ht="36" customHeight="1" spans="1:5">
      <c r="A1117" s="691"/>
      <c r="B1117" s="692" t="s">
        <v>970</v>
      </c>
      <c r="C1117" s="698">
        <f>SUM(C1118:C1127)</f>
        <v>22</v>
      </c>
      <c r="D1117" s="698">
        <f>SUM(D1118:D1127)</f>
        <v>20</v>
      </c>
      <c r="E1117" s="694">
        <f t="shared" si="16"/>
        <v>-0.0909090909090909</v>
      </c>
    </row>
    <row r="1118" ht="36" customHeight="1" spans="1:5">
      <c r="A1118" s="691"/>
      <c r="B1118" s="695" t="s">
        <v>971</v>
      </c>
      <c r="C1118" s="696"/>
      <c r="D1118" s="696">
        <v>20</v>
      </c>
      <c r="E1118" s="694"/>
    </row>
    <row r="1119" ht="36" customHeight="1" spans="1:5">
      <c r="A1119" s="691"/>
      <c r="B1119" s="695" t="s">
        <v>972</v>
      </c>
      <c r="C1119" s="696"/>
      <c r="D1119" s="696"/>
      <c r="E1119" s="694"/>
    </row>
    <row r="1120" ht="36" customHeight="1" spans="1:5">
      <c r="A1120" s="691"/>
      <c r="B1120" s="695" t="s">
        <v>973</v>
      </c>
      <c r="C1120" s="696"/>
      <c r="D1120" s="696"/>
      <c r="E1120" s="694"/>
    </row>
    <row r="1121" ht="36" customHeight="1" spans="1:5">
      <c r="A1121" s="691"/>
      <c r="B1121" s="695" t="s">
        <v>974</v>
      </c>
      <c r="C1121" s="696"/>
      <c r="D1121" s="696"/>
      <c r="E1121" s="694"/>
    </row>
    <row r="1122" ht="36" customHeight="1" spans="1:5">
      <c r="A1122" s="691"/>
      <c r="B1122" s="695" t="s">
        <v>975</v>
      </c>
      <c r="C1122" s="696"/>
      <c r="D1122" s="696"/>
      <c r="E1122" s="694"/>
    </row>
    <row r="1123" ht="36" customHeight="1" spans="1:5">
      <c r="A1123" s="691"/>
      <c r="B1123" s="695" t="s">
        <v>976</v>
      </c>
      <c r="C1123" s="696"/>
      <c r="D1123" s="696"/>
      <c r="E1123" s="694"/>
    </row>
    <row r="1124" ht="36" customHeight="1" spans="1:5">
      <c r="A1124" s="691"/>
      <c r="B1124" s="695" t="s">
        <v>977</v>
      </c>
      <c r="C1124" s="696">
        <v>22</v>
      </c>
      <c r="D1124" s="696"/>
      <c r="E1124" s="694">
        <f t="shared" si="16"/>
        <v>-1</v>
      </c>
    </row>
    <row r="1125" ht="36" customHeight="1" spans="1:5">
      <c r="A1125" s="691"/>
      <c r="B1125" s="695" t="s">
        <v>978</v>
      </c>
      <c r="C1125" s="696"/>
      <c r="D1125" s="696"/>
      <c r="E1125" s="694"/>
    </row>
    <row r="1126" ht="36" customHeight="1" spans="1:5">
      <c r="A1126" s="691"/>
      <c r="B1126" s="695" t="s">
        <v>979</v>
      </c>
      <c r="C1126" s="696"/>
      <c r="D1126" s="696"/>
      <c r="E1126" s="694"/>
    </row>
    <row r="1127" ht="36" customHeight="1" spans="1:5">
      <c r="A1127" s="691"/>
      <c r="B1127" s="695" t="s">
        <v>980</v>
      </c>
      <c r="C1127" s="696"/>
      <c r="D1127" s="696"/>
      <c r="E1127" s="694"/>
    </row>
    <row r="1128" ht="36" customHeight="1" spans="1:5">
      <c r="A1128" s="691"/>
      <c r="B1128" s="692" t="s">
        <v>981</v>
      </c>
      <c r="C1128" s="698">
        <f>SUM(C1129:C1131)</f>
        <v>13188</v>
      </c>
      <c r="D1128" s="698">
        <f>SUM(D1129:D1131)</f>
        <v>13244</v>
      </c>
      <c r="E1128" s="694">
        <f t="shared" si="16"/>
        <v>0.00424628450106157</v>
      </c>
    </row>
    <row r="1129" ht="36" customHeight="1" spans="1:5">
      <c r="A1129" s="691"/>
      <c r="B1129" s="695" t="s">
        <v>982</v>
      </c>
      <c r="C1129" s="696">
        <v>13188</v>
      </c>
      <c r="D1129" s="696">
        <v>13244</v>
      </c>
      <c r="E1129" s="694">
        <f t="shared" si="16"/>
        <v>0.00424628450106157</v>
      </c>
    </row>
    <row r="1130" ht="36" customHeight="1" spans="1:5">
      <c r="A1130" s="691"/>
      <c r="B1130" s="695" t="s">
        <v>983</v>
      </c>
      <c r="C1130" s="699"/>
      <c r="D1130" s="699"/>
      <c r="E1130" s="694"/>
    </row>
    <row r="1131" ht="36" customHeight="1" spans="1:5">
      <c r="A1131" s="691"/>
      <c r="B1131" s="695" t="s">
        <v>984</v>
      </c>
      <c r="C1131" s="696"/>
      <c r="D1131" s="696"/>
      <c r="E1131" s="694"/>
    </row>
    <row r="1132" ht="36" customHeight="1" spans="1:5">
      <c r="A1132" s="691"/>
      <c r="B1132" s="692" t="s">
        <v>985</v>
      </c>
      <c r="C1132" s="698"/>
      <c r="D1132" s="698"/>
      <c r="E1132" s="694"/>
    </row>
    <row r="1133" ht="36" customHeight="1" spans="1:5">
      <c r="A1133" s="691"/>
      <c r="B1133" s="695" t="s">
        <v>986</v>
      </c>
      <c r="C1133" s="696"/>
      <c r="D1133" s="696"/>
      <c r="E1133" s="694"/>
    </row>
    <row r="1134" ht="36" customHeight="1" spans="1:5">
      <c r="A1134" s="691"/>
      <c r="B1134" s="695" t="s">
        <v>987</v>
      </c>
      <c r="C1134" s="696"/>
      <c r="D1134" s="696"/>
      <c r="E1134" s="694"/>
    </row>
    <row r="1135" ht="36" customHeight="1" spans="1:5">
      <c r="A1135" s="691"/>
      <c r="B1135" s="695" t="s">
        <v>988</v>
      </c>
      <c r="C1135" s="696"/>
      <c r="D1135" s="696"/>
      <c r="E1135" s="694"/>
    </row>
    <row r="1136" ht="36" customHeight="1" spans="1:5">
      <c r="A1136" s="691"/>
      <c r="B1136" s="692" t="s">
        <v>108</v>
      </c>
      <c r="C1136" s="698">
        <f>C1137+C1152+C1166+C1171+C1177</f>
        <v>2326</v>
      </c>
      <c r="D1136" s="698">
        <f>D1137+D1152+D1166+D1171+D1177</f>
        <v>1282</v>
      </c>
      <c r="E1136" s="694">
        <f t="shared" si="16"/>
        <v>-0.44883920894239</v>
      </c>
    </row>
    <row r="1137" ht="36" customHeight="1" spans="1:5">
      <c r="A1137" s="691"/>
      <c r="B1137" s="692" t="s">
        <v>989</v>
      </c>
      <c r="C1137" s="698">
        <f>SUM(C1138:C1151)</f>
        <v>106</v>
      </c>
      <c r="D1137" s="698">
        <f>SUM(D1138:D1151)</f>
        <v>108</v>
      </c>
      <c r="E1137" s="694">
        <f t="shared" si="16"/>
        <v>0.0188679245283019</v>
      </c>
    </row>
    <row r="1138" ht="36" customHeight="1" spans="1:5">
      <c r="A1138" s="691"/>
      <c r="B1138" s="695" t="s">
        <v>129</v>
      </c>
      <c r="C1138" s="696"/>
      <c r="D1138" s="696"/>
      <c r="E1138" s="694"/>
    </row>
    <row r="1139" ht="36" customHeight="1" spans="1:5">
      <c r="A1139" s="691"/>
      <c r="B1139" s="695" t="s">
        <v>130</v>
      </c>
      <c r="C1139" s="696"/>
      <c r="D1139" s="696"/>
      <c r="E1139" s="694"/>
    </row>
    <row r="1140" ht="36" customHeight="1" spans="1:5">
      <c r="A1140" s="691"/>
      <c r="B1140" s="695" t="s">
        <v>131</v>
      </c>
      <c r="C1140" s="696"/>
      <c r="D1140" s="696"/>
      <c r="E1140" s="694"/>
    </row>
    <row r="1141" ht="36" customHeight="1" spans="1:5">
      <c r="A1141" s="691"/>
      <c r="B1141" s="695" t="s">
        <v>990</v>
      </c>
      <c r="C1141" s="696"/>
      <c r="D1141" s="696"/>
      <c r="E1141" s="694"/>
    </row>
    <row r="1142" ht="36" customHeight="1" spans="1:5">
      <c r="A1142" s="691"/>
      <c r="B1142" s="695" t="s">
        <v>991</v>
      </c>
      <c r="C1142" s="696"/>
      <c r="D1142" s="696"/>
      <c r="E1142" s="694"/>
    </row>
    <row r="1143" ht="36" customHeight="1" spans="1:5">
      <c r="A1143" s="691"/>
      <c r="B1143" s="695" t="s">
        <v>992</v>
      </c>
      <c r="C1143" s="696">
        <v>6</v>
      </c>
      <c r="D1143" s="696">
        <v>8</v>
      </c>
      <c r="E1143" s="694">
        <f t="shared" si="16"/>
        <v>0.333333333333333</v>
      </c>
    </row>
    <row r="1144" ht="36" customHeight="1" spans="1:5">
      <c r="A1144" s="691"/>
      <c r="B1144" s="695" t="s">
        <v>993</v>
      </c>
      <c r="C1144" s="696"/>
      <c r="D1144" s="696"/>
      <c r="E1144" s="694"/>
    </row>
    <row r="1145" ht="36" customHeight="1" spans="1:5">
      <c r="A1145" s="691"/>
      <c r="B1145" s="695" t="s">
        <v>994</v>
      </c>
      <c r="C1145" s="696"/>
      <c r="D1145" s="696"/>
      <c r="E1145" s="694"/>
    </row>
    <row r="1146" ht="36" customHeight="1" spans="1:5">
      <c r="A1146" s="691"/>
      <c r="B1146" s="695" t="s">
        <v>995</v>
      </c>
      <c r="C1146" s="696"/>
      <c r="D1146" s="696"/>
      <c r="E1146" s="694"/>
    </row>
    <row r="1147" ht="36" customHeight="1" spans="1:5">
      <c r="A1147" s="691"/>
      <c r="B1147" s="695" t="s">
        <v>996</v>
      </c>
      <c r="C1147" s="696"/>
      <c r="D1147" s="696"/>
      <c r="E1147" s="694"/>
    </row>
    <row r="1148" ht="36" customHeight="1" spans="1:5">
      <c r="A1148" s="691"/>
      <c r="B1148" s="695" t="s">
        <v>997</v>
      </c>
      <c r="C1148" s="696">
        <v>100</v>
      </c>
      <c r="D1148" s="696">
        <v>100</v>
      </c>
      <c r="E1148" s="694">
        <f t="shared" si="16"/>
        <v>0</v>
      </c>
    </row>
    <row r="1149" ht="36" customHeight="1" spans="1:5">
      <c r="A1149" s="691"/>
      <c r="B1149" s="695" t="s">
        <v>998</v>
      </c>
      <c r="C1149" s="696"/>
      <c r="D1149" s="696"/>
      <c r="E1149" s="694"/>
    </row>
    <row r="1150" ht="36" customHeight="1" spans="1:5">
      <c r="A1150" s="691"/>
      <c r="B1150" s="695" t="s">
        <v>138</v>
      </c>
      <c r="C1150" s="699"/>
      <c r="D1150" s="699"/>
      <c r="E1150" s="694"/>
    </row>
    <row r="1151" ht="36" customHeight="1" spans="1:5">
      <c r="A1151" s="691"/>
      <c r="B1151" s="695" t="s">
        <v>999</v>
      </c>
      <c r="C1151" s="696"/>
      <c r="D1151" s="696"/>
      <c r="E1151" s="694"/>
    </row>
    <row r="1152" ht="36" customHeight="1" spans="1:5">
      <c r="A1152" s="691"/>
      <c r="B1152" s="692" t="s">
        <v>1000</v>
      </c>
      <c r="C1152" s="698"/>
      <c r="D1152" s="698"/>
      <c r="E1152" s="694"/>
    </row>
    <row r="1153" ht="36" customHeight="1" spans="1:5">
      <c r="A1153" s="691"/>
      <c r="B1153" s="695" t="s">
        <v>129</v>
      </c>
      <c r="C1153" s="696"/>
      <c r="D1153" s="696"/>
      <c r="E1153" s="694"/>
    </row>
    <row r="1154" ht="36" customHeight="1" spans="1:5">
      <c r="A1154" s="691"/>
      <c r="B1154" s="695" t="s">
        <v>130</v>
      </c>
      <c r="C1154" s="696"/>
      <c r="D1154" s="696"/>
      <c r="E1154" s="694"/>
    </row>
    <row r="1155" ht="36" customHeight="1" spans="1:5">
      <c r="A1155" s="691"/>
      <c r="B1155" s="695" t="s">
        <v>131</v>
      </c>
      <c r="C1155" s="696"/>
      <c r="D1155" s="696"/>
      <c r="E1155" s="694"/>
    </row>
    <row r="1156" ht="36" customHeight="1" spans="1:5">
      <c r="A1156" s="691"/>
      <c r="B1156" s="695" t="s">
        <v>1001</v>
      </c>
      <c r="C1156" s="696"/>
      <c r="D1156" s="696"/>
      <c r="E1156" s="694"/>
    </row>
    <row r="1157" ht="36" customHeight="1" spans="1:5">
      <c r="A1157" s="691"/>
      <c r="B1157" s="695" t="s">
        <v>1002</v>
      </c>
      <c r="C1157" s="696"/>
      <c r="D1157" s="696"/>
      <c r="E1157" s="694"/>
    </row>
    <row r="1158" ht="36" customHeight="1" spans="1:5">
      <c r="A1158" s="691"/>
      <c r="B1158" s="695" t="s">
        <v>1003</v>
      </c>
      <c r="C1158" s="696"/>
      <c r="D1158" s="696"/>
      <c r="E1158" s="694"/>
    </row>
    <row r="1159" ht="36" customHeight="1" spans="1:5">
      <c r="A1159" s="691"/>
      <c r="B1159" s="695" t="s">
        <v>1004</v>
      </c>
      <c r="C1159" s="699"/>
      <c r="D1159" s="699"/>
      <c r="E1159" s="694"/>
    </row>
    <row r="1160" ht="36" customHeight="1" spans="1:5">
      <c r="A1160" s="691"/>
      <c r="B1160" s="695" t="s">
        <v>1005</v>
      </c>
      <c r="C1160" s="696"/>
      <c r="D1160" s="696"/>
      <c r="E1160" s="694"/>
    </row>
    <row r="1161" ht="36" customHeight="1" spans="1:5">
      <c r="A1161" s="691"/>
      <c r="B1161" s="695" t="s">
        <v>1006</v>
      </c>
      <c r="C1161" s="696"/>
      <c r="D1161" s="696"/>
      <c r="E1161" s="694"/>
    </row>
    <row r="1162" ht="36" customHeight="1" spans="1:5">
      <c r="A1162" s="691"/>
      <c r="B1162" s="695" t="s">
        <v>1007</v>
      </c>
      <c r="C1162" s="696"/>
      <c r="D1162" s="696"/>
      <c r="E1162" s="694"/>
    </row>
    <row r="1163" ht="36" customHeight="1" spans="1:5">
      <c r="A1163" s="691"/>
      <c r="B1163" s="695" t="s">
        <v>1008</v>
      </c>
      <c r="C1163" s="696"/>
      <c r="D1163" s="696"/>
      <c r="E1163" s="694"/>
    </row>
    <row r="1164" ht="36" customHeight="1" spans="1:5">
      <c r="A1164" s="691"/>
      <c r="B1164" s="695" t="s">
        <v>138</v>
      </c>
      <c r="C1164" s="696"/>
      <c r="D1164" s="696"/>
      <c r="E1164" s="694"/>
    </row>
    <row r="1165" ht="36" customHeight="1" spans="1:5">
      <c r="A1165" s="691"/>
      <c r="B1165" s="695" t="s">
        <v>1009</v>
      </c>
      <c r="C1165" s="696"/>
      <c r="D1165" s="696"/>
      <c r="E1165" s="694"/>
    </row>
    <row r="1166" ht="36" customHeight="1" spans="1:5">
      <c r="A1166" s="691"/>
      <c r="B1166" s="692" t="s">
        <v>1010</v>
      </c>
      <c r="C1166" s="698"/>
      <c r="D1166" s="698"/>
      <c r="E1166" s="694"/>
    </row>
    <row r="1167" ht="36" customHeight="1" spans="1:5">
      <c r="A1167" s="691"/>
      <c r="B1167" s="695" t="s">
        <v>1011</v>
      </c>
      <c r="C1167" s="696"/>
      <c r="D1167" s="696"/>
      <c r="E1167" s="694"/>
    </row>
    <row r="1168" ht="36" customHeight="1" spans="1:5">
      <c r="A1168" s="691"/>
      <c r="B1168" s="695" t="s">
        <v>1012</v>
      </c>
      <c r="C1168" s="696"/>
      <c r="D1168" s="696"/>
      <c r="E1168" s="694"/>
    </row>
    <row r="1169" ht="36" customHeight="1" spans="1:5">
      <c r="A1169" s="691"/>
      <c r="B1169" s="695" t="s">
        <v>1013</v>
      </c>
      <c r="C1169" s="696"/>
      <c r="D1169" s="696"/>
      <c r="E1169" s="694"/>
    </row>
    <row r="1170" ht="36" customHeight="1" spans="1:5">
      <c r="A1170" s="691"/>
      <c r="B1170" s="695" t="s">
        <v>1014</v>
      </c>
      <c r="C1170" s="696"/>
      <c r="D1170" s="696"/>
      <c r="E1170" s="694"/>
    </row>
    <row r="1171" ht="36" customHeight="1" spans="1:5">
      <c r="A1171" s="691"/>
      <c r="B1171" s="692" t="s">
        <v>1015</v>
      </c>
      <c r="C1171" s="698">
        <f>SUM(C1172:C1176)</f>
        <v>2220</v>
      </c>
      <c r="D1171" s="698">
        <f>SUM(D1172:D1176)</f>
        <v>1174</v>
      </c>
      <c r="E1171" s="694">
        <f t="shared" ref="E1171:E1192" si="17">(D1171-C1171)/C1171</f>
        <v>-0.471171171171171</v>
      </c>
    </row>
    <row r="1172" ht="36" customHeight="1" spans="1:5">
      <c r="A1172" s="691"/>
      <c r="B1172" s="695" t="s">
        <v>1016</v>
      </c>
      <c r="C1172" s="699">
        <v>2220</v>
      </c>
      <c r="D1172" s="699">
        <v>1174</v>
      </c>
      <c r="E1172" s="694">
        <f t="shared" si="17"/>
        <v>-0.471171171171171</v>
      </c>
    </row>
    <row r="1173" ht="36" customHeight="1" spans="1:5">
      <c r="A1173" s="691"/>
      <c r="B1173" s="695" t="s">
        <v>1017</v>
      </c>
      <c r="C1173" s="696"/>
      <c r="D1173" s="696"/>
      <c r="E1173" s="694"/>
    </row>
    <row r="1174" ht="36" customHeight="1" spans="1:5">
      <c r="A1174" s="691"/>
      <c r="B1174" s="695" t="s">
        <v>1018</v>
      </c>
      <c r="C1174" s="696"/>
      <c r="D1174" s="696"/>
      <c r="E1174" s="694"/>
    </row>
    <row r="1175" ht="36" customHeight="1" spans="1:5">
      <c r="A1175" s="691"/>
      <c r="B1175" s="695" t="s">
        <v>1019</v>
      </c>
      <c r="C1175" s="696"/>
      <c r="D1175" s="696"/>
      <c r="E1175" s="694"/>
    </row>
    <row r="1176" ht="36" customHeight="1" spans="1:5">
      <c r="A1176" s="691"/>
      <c r="B1176" s="695" t="s">
        <v>1020</v>
      </c>
      <c r="C1176" s="696"/>
      <c r="D1176" s="696"/>
      <c r="E1176" s="694"/>
    </row>
    <row r="1177" ht="36" customHeight="1" spans="1:5">
      <c r="A1177" s="691"/>
      <c r="B1177" s="692" t="s">
        <v>1021</v>
      </c>
      <c r="C1177" s="698"/>
      <c r="D1177" s="698"/>
      <c r="E1177" s="694"/>
    </row>
    <row r="1178" ht="36" customHeight="1" spans="1:5">
      <c r="A1178" s="691"/>
      <c r="B1178" s="695" t="s">
        <v>1022</v>
      </c>
      <c r="C1178" s="696"/>
      <c r="D1178" s="696"/>
      <c r="E1178" s="694"/>
    </row>
    <row r="1179" ht="36" customHeight="1" spans="1:5">
      <c r="A1179" s="691"/>
      <c r="B1179" s="695" t="s">
        <v>1023</v>
      </c>
      <c r="C1179" s="696"/>
      <c r="D1179" s="696"/>
      <c r="E1179" s="694"/>
    </row>
    <row r="1180" ht="36" customHeight="1" spans="1:5">
      <c r="A1180" s="691"/>
      <c r="B1180" s="695" t="s">
        <v>1024</v>
      </c>
      <c r="C1180" s="696"/>
      <c r="D1180" s="696"/>
      <c r="E1180" s="694"/>
    </row>
    <row r="1181" ht="36" customHeight="1" spans="1:5">
      <c r="A1181" s="691"/>
      <c r="B1181" s="695" t="s">
        <v>1025</v>
      </c>
      <c r="C1181" s="696"/>
      <c r="D1181" s="696"/>
      <c r="E1181" s="694"/>
    </row>
    <row r="1182" ht="36" customHeight="1" spans="1:5">
      <c r="A1182" s="691"/>
      <c r="B1182" s="695" t="s">
        <v>1026</v>
      </c>
      <c r="C1182" s="696"/>
      <c r="D1182" s="696"/>
      <c r="E1182" s="694"/>
    </row>
    <row r="1183" ht="36" customHeight="1" spans="1:5">
      <c r="A1183" s="691"/>
      <c r="B1183" s="695" t="s">
        <v>1027</v>
      </c>
      <c r="C1183" s="696"/>
      <c r="D1183" s="696"/>
      <c r="E1183" s="694"/>
    </row>
    <row r="1184" ht="36" customHeight="1" spans="1:5">
      <c r="A1184" s="691"/>
      <c r="B1184" s="695" t="s">
        <v>1028</v>
      </c>
      <c r="C1184" s="696"/>
      <c r="D1184" s="696"/>
      <c r="E1184" s="694"/>
    </row>
    <row r="1185" ht="36" customHeight="1" spans="1:5">
      <c r="A1185" s="691"/>
      <c r="B1185" s="695" t="s">
        <v>1029</v>
      </c>
      <c r="C1185" s="696"/>
      <c r="D1185" s="696"/>
      <c r="E1185" s="694"/>
    </row>
    <row r="1186" ht="36" customHeight="1" spans="1:5">
      <c r="A1186" s="691"/>
      <c r="B1186" s="695" t="s">
        <v>1030</v>
      </c>
      <c r="C1186" s="696"/>
      <c r="D1186" s="696"/>
      <c r="E1186" s="694"/>
    </row>
    <row r="1187" ht="36" customHeight="1" spans="1:5">
      <c r="A1187" s="691"/>
      <c r="B1187" s="695" t="s">
        <v>1031</v>
      </c>
      <c r="C1187" s="696"/>
      <c r="D1187" s="696"/>
      <c r="E1187" s="694"/>
    </row>
    <row r="1188" ht="36" customHeight="1" spans="1:5">
      <c r="A1188" s="691"/>
      <c r="B1188" s="695" t="s">
        <v>1032</v>
      </c>
      <c r="C1188" s="699"/>
      <c r="D1188" s="699"/>
      <c r="E1188" s="694"/>
    </row>
    <row r="1189" ht="36" customHeight="1" spans="1:5">
      <c r="A1189" s="691"/>
      <c r="B1189" s="692" t="s">
        <v>109</v>
      </c>
      <c r="C1189" s="693">
        <f>C1190+C1202+C1208+C1214+C1222+C1235+C1239</f>
        <v>778</v>
      </c>
      <c r="D1189" s="693">
        <f>D1190+D1202+D1208+D1214+D1222+D1235+D1239</f>
        <v>2739</v>
      </c>
      <c r="E1189" s="694">
        <f t="shared" si="17"/>
        <v>2.52056555269923</v>
      </c>
    </row>
    <row r="1190" ht="36" customHeight="1" spans="1:5">
      <c r="A1190" s="691"/>
      <c r="B1190" s="692" t="s">
        <v>1033</v>
      </c>
      <c r="C1190" s="698">
        <f>SUM(C1191:C1201)</f>
        <v>604</v>
      </c>
      <c r="D1190" s="698">
        <f>SUM(D1191:D1201)</f>
        <v>518</v>
      </c>
      <c r="E1190" s="694">
        <f t="shared" si="17"/>
        <v>-0.142384105960265</v>
      </c>
    </row>
    <row r="1191" ht="36" customHeight="1" spans="1:5">
      <c r="A1191" s="691"/>
      <c r="B1191" s="695" t="s">
        <v>129</v>
      </c>
      <c r="C1191" s="696">
        <v>257</v>
      </c>
      <c r="D1191" s="696">
        <v>294</v>
      </c>
      <c r="E1191" s="694">
        <f t="shared" si="17"/>
        <v>0.143968871595331</v>
      </c>
    </row>
    <row r="1192" ht="36" customHeight="1" spans="1:5">
      <c r="A1192" s="691"/>
      <c r="B1192" s="695" t="s">
        <v>130</v>
      </c>
      <c r="C1192" s="696">
        <v>347</v>
      </c>
      <c r="D1192" s="696">
        <v>190</v>
      </c>
      <c r="E1192" s="694">
        <f t="shared" si="17"/>
        <v>-0.452449567723343</v>
      </c>
    </row>
    <row r="1193" ht="36" customHeight="1" spans="1:5">
      <c r="A1193" s="691"/>
      <c r="B1193" s="695" t="s">
        <v>131</v>
      </c>
      <c r="C1193" s="696"/>
      <c r="D1193" s="696"/>
      <c r="E1193" s="694"/>
    </row>
    <row r="1194" ht="36" customHeight="1" spans="1:5">
      <c r="A1194" s="691"/>
      <c r="B1194" s="695" t="s">
        <v>1034</v>
      </c>
      <c r="C1194" s="696"/>
      <c r="D1194" s="696">
        <v>20</v>
      </c>
      <c r="E1194" s="694"/>
    </row>
    <row r="1195" ht="36" customHeight="1" spans="1:5">
      <c r="A1195" s="691"/>
      <c r="B1195" s="695" t="s">
        <v>1035</v>
      </c>
      <c r="C1195" s="696"/>
      <c r="D1195" s="696"/>
      <c r="E1195" s="694"/>
    </row>
    <row r="1196" ht="36" customHeight="1" spans="1:5">
      <c r="A1196" s="691"/>
      <c r="B1196" s="695" t="s">
        <v>1036</v>
      </c>
      <c r="C1196" s="696"/>
      <c r="D1196" s="696"/>
      <c r="E1196" s="694"/>
    </row>
    <row r="1197" ht="36" customHeight="1" spans="1:5">
      <c r="A1197" s="691"/>
      <c r="B1197" s="695" t="s">
        <v>1037</v>
      </c>
      <c r="C1197" s="696"/>
      <c r="D1197" s="696"/>
      <c r="E1197" s="694"/>
    </row>
    <row r="1198" ht="36" customHeight="1" spans="1:5">
      <c r="A1198" s="691"/>
      <c r="B1198" s="695" t="s">
        <v>1038</v>
      </c>
      <c r="C1198" s="699"/>
      <c r="D1198" s="699">
        <v>4</v>
      </c>
      <c r="E1198" s="694"/>
    </row>
    <row r="1199" ht="36" customHeight="1" spans="1:5">
      <c r="A1199" s="691"/>
      <c r="B1199" s="695" t="s">
        <v>1039</v>
      </c>
      <c r="C1199" s="696"/>
      <c r="D1199" s="696">
        <v>10</v>
      </c>
      <c r="E1199" s="694"/>
    </row>
    <row r="1200" ht="36" customHeight="1" spans="1:5">
      <c r="A1200" s="691"/>
      <c r="B1200" s="695" t="s">
        <v>138</v>
      </c>
      <c r="C1200" s="696"/>
      <c r="D1200" s="696"/>
      <c r="E1200" s="694"/>
    </row>
    <row r="1201" ht="36" customHeight="1" spans="1:5">
      <c r="A1201" s="691"/>
      <c r="B1201" s="695" t="s">
        <v>1040</v>
      </c>
      <c r="C1201" s="696"/>
      <c r="D1201" s="696"/>
      <c r="E1201" s="694"/>
    </row>
    <row r="1202" ht="36" customHeight="1" spans="1:5">
      <c r="A1202" s="691"/>
      <c r="B1202" s="692" t="s">
        <v>1041</v>
      </c>
      <c r="C1202" s="693"/>
      <c r="D1202" s="693">
        <f>SUM(D1203:D1207)</f>
        <v>2100</v>
      </c>
      <c r="E1202" s="694"/>
    </row>
    <row r="1203" ht="36" customHeight="1" spans="1:5">
      <c r="A1203" s="691"/>
      <c r="B1203" s="695" t="s">
        <v>129</v>
      </c>
      <c r="C1203" s="696"/>
      <c r="D1203" s="696">
        <v>2100</v>
      </c>
      <c r="E1203" s="694"/>
    </row>
    <row r="1204" ht="36" customHeight="1" spans="1:5">
      <c r="A1204" s="691"/>
      <c r="B1204" s="695" t="s">
        <v>130</v>
      </c>
      <c r="C1204" s="696"/>
      <c r="D1204" s="696"/>
      <c r="E1204" s="694"/>
    </row>
    <row r="1205" ht="36" customHeight="1" spans="1:5">
      <c r="A1205" s="691"/>
      <c r="B1205" s="695" t="s">
        <v>131</v>
      </c>
      <c r="C1205" s="696"/>
      <c r="D1205" s="696"/>
      <c r="E1205" s="694"/>
    </row>
    <row r="1206" ht="36" customHeight="1" spans="1:5">
      <c r="A1206" s="691"/>
      <c r="B1206" s="695" t="s">
        <v>1042</v>
      </c>
      <c r="C1206" s="699"/>
      <c r="D1206" s="699"/>
      <c r="E1206" s="694"/>
    </row>
    <row r="1207" ht="36" customHeight="1" spans="1:5">
      <c r="A1207" s="691"/>
      <c r="B1207" s="695" t="s">
        <v>1043</v>
      </c>
      <c r="C1207" s="699"/>
      <c r="D1207" s="699"/>
      <c r="E1207" s="694"/>
    </row>
    <row r="1208" ht="36" customHeight="1" spans="1:5">
      <c r="A1208" s="691"/>
      <c r="B1208" s="692" t="s">
        <v>1044</v>
      </c>
      <c r="C1208" s="698"/>
      <c r="D1208" s="698"/>
      <c r="E1208" s="694"/>
    </row>
    <row r="1209" ht="36" customHeight="1" spans="1:5">
      <c r="A1209" s="691"/>
      <c r="B1209" s="695" t="s">
        <v>129</v>
      </c>
      <c r="C1209" s="696"/>
      <c r="D1209" s="696"/>
      <c r="E1209" s="694"/>
    </row>
    <row r="1210" ht="36" customHeight="1" spans="1:5">
      <c r="A1210" s="691"/>
      <c r="B1210" s="695" t="s">
        <v>130</v>
      </c>
      <c r="C1210" s="696"/>
      <c r="D1210" s="696"/>
      <c r="E1210" s="694"/>
    </row>
    <row r="1211" ht="36" customHeight="1" spans="1:5">
      <c r="A1211" s="691"/>
      <c r="B1211" s="695" t="s">
        <v>131</v>
      </c>
      <c r="C1211" s="696"/>
      <c r="D1211" s="696"/>
      <c r="E1211" s="694"/>
    </row>
    <row r="1212" ht="36" customHeight="1" spans="1:5">
      <c r="A1212" s="691"/>
      <c r="B1212" s="695" t="s">
        <v>1045</v>
      </c>
      <c r="C1212" s="696"/>
      <c r="D1212" s="696"/>
      <c r="E1212" s="694"/>
    </row>
    <row r="1213" ht="36" customHeight="1" spans="1:5">
      <c r="A1213" s="691"/>
      <c r="B1213" s="695" t="s">
        <v>1046</v>
      </c>
      <c r="C1213" s="696"/>
      <c r="D1213" s="696"/>
      <c r="E1213" s="694"/>
    </row>
    <row r="1214" ht="36" customHeight="1" spans="1:5">
      <c r="A1214" s="691"/>
      <c r="B1214" s="692" t="s">
        <v>1047</v>
      </c>
      <c r="C1214" s="698"/>
      <c r="D1214" s="698"/>
      <c r="E1214" s="694"/>
    </row>
    <row r="1215" ht="36" customHeight="1" spans="1:5">
      <c r="A1215" s="691"/>
      <c r="B1215" s="695" t="s">
        <v>129</v>
      </c>
      <c r="C1215" s="696"/>
      <c r="D1215" s="696"/>
      <c r="E1215" s="694"/>
    </row>
    <row r="1216" ht="36" customHeight="1" spans="1:5">
      <c r="A1216" s="691"/>
      <c r="B1216" s="695" t="s">
        <v>130</v>
      </c>
      <c r="C1216" s="696"/>
      <c r="D1216" s="696"/>
      <c r="E1216" s="694"/>
    </row>
    <row r="1217" ht="36" customHeight="1" spans="1:5">
      <c r="A1217" s="691"/>
      <c r="B1217" s="695" t="s">
        <v>131</v>
      </c>
      <c r="C1217" s="696"/>
      <c r="D1217" s="696"/>
      <c r="E1217" s="694"/>
    </row>
    <row r="1218" ht="36" customHeight="1" spans="1:5">
      <c r="A1218" s="691"/>
      <c r="B1218" s="695" t="s">
        <v>1048</v>
      </c>
      <c r="C1218" s="696"/>
      <c r="D1218" s="696"/>
      <c r="E1218" s="694"/>
    </row>
    <row r="1219" ht="36" customHeight="1" spans="1:5">
      <c r="A1219" s="691"/>
      <c r="B1219" s="695" t="s">
        <v>1049</v>
      </c>
      <c r="C1219" s="696"/>
      <c r="D1219" s="696"/>
      <c r="E1219" s="694"/>
    </row>
    <row r="1220" ht="36" customHeight="1" spans="1:5">
      <c r="A1220" s="691"/>
      <c r="B1220" s="695" t="s">
        <v>138</v>
      </c>
      <c r="C1220" s="696"/>
      <c r="D1220" s="696"/>
      <c r="E1220" s="694"/>
    </row>
    <row r="1221" ht="36" customHeight="1" spans="1:5">
      <c r="A1221" s="691"/>
      <c r="B1221" s="695" t="s">
        <v>1050</v>
      </c>
      <c r="C1221" s="696"/>
      <c r="D1221" s="696"/>
      <c r="E1221" s="694"/>
    </row>
    <row r="1222" ht="36" customHeight="1" spans="1:5">
      <c r="A1222" s="691"/>
      <c r="B1222" s="692" t="s">
        <v>1051</v>
      </c>
      <c r="C1222" s="693"/>
      <c r="D1222" s="693"/>
      <c r="E1222" s="694"/>
    </row>
    <row r="1223" ht="36" customHeight="1" spans="1:5">
      <c r="A1223" s="691"/>
      <c r="B1223" s="695" t="s">
        <v>129</v>
      </c>
      <c r="C1223" s="696"/>
      <c r="D1223" s="696"/>
      <c r="E1223" s="694"/>
    </row>
    <row r="1224" ht="36" customHeight="1" spans="1:5">
      <c r="A1224" s="691"/>
      <c r="B1224" s="695" t="s">
        <v>130</v>
      </c>
      <c r="C1224" s="696"/>
      <c r="D1224" s="696"/>
      <c r="E1224" s="694"/>
    </row>
    <row r="1225" ht="36" customHeight="1" spans="1:5">
      <c r="A1225" s="691"/>
      <c r="B1225" s="695" t="s">
        <v>131</v>
      </c>
      <c r="C1225" s="696"/>
      <c r="D1225" s="696"/>
      <c r="E1225" s="694"/>
    </row>
    <row r="1226" ht="36" customHeight="1" spans="1:5">
      <c r="A1226" s="691"/>
      <c r="B1226" s="695" t="s">
        <v>1052</v>
      </c>
      <c r="C1226" s="696"/>
      <c r="D1226" s="696"/>
      <c r="E1226" s="694"/>
    </row>
    <row r="1227" ht="36" customHeight="1" spans="1:5">
      <c r="A1227" s="691"/>
      <c r="B1227" s="695" t="s">
        <v>1053</v>
      </c>
      <c r="C1227" s="696"/>
      <c r="D1227" s="696"/>
      <c r="E1227" s="694"/>
    </row>
    <row r="1228" ht="36" customHeight="1" spans="1:5">
      <c r="A1228" s="691"/>
      <c r="B1228" s="695" t="s">
        <v>1054</v>
      </c>
      <c r="C1228" s="696"/>
      <c r="D1228" s="696"/>
      <c r="E1228" s="694"/>
    </row>
    <row r="1229" ht="36" customHeight="1" spans="1:5">
      <c r="A1229" s="691"/>
      <c r="B1229" s="695" t="s">
        <v>1055</v>
      </c>
      <c r="C1229" s="696"/>
      <c r="D1229" s="696"/>
      <c r="E1229" s="694"/>
    </row>
    <row r="1230" ht="36" customHeight="1" spans="1:5">
      <c r="A1230" s="691"/>
      <c r="B1230" s="695" t="s">
        <v>1056</v>
      </c>
      <c r="C1230" s="696"/>
      <c r="D1230" s="696"/>
      <c r="E1230" s="694"/>
    </row>
    <row r="1231" ht="36" customHeight="1" spans="1:5">
      <c r="A1231" s="691"/>
      <c r="B1231" s="695" t="s">
        <v>1057</v>
      </c>
      <c r="C1231" s="696"/>
      <c r="D1231" s="696"/>
      <c r="E1231" s="694"/>
    </row>
    <row r="1232" ht="36" customHeight="1" spans="1:5">
      <c r="A1232" s="691"/>
      <c r="B1232" s="695" t="s">
        <v>1058</v>
      </c>
      <c r="C1232" s="696"/>
      <c r="D1232" s="696"/>
      <c r="E1232" s="694"/>
    </row>
    <row r="1233" ht="36" customHeight="1" spans="1:5">
      <c r="A1233" s="691"/>
      <c r="B1233" s="695" t="s">
        <v>1059</v>
      </c>
      <c r="C1233" s="696"/>
      <c r="D1233" s="696"/>
      <c r="E1233" s="694"/>
    </row>
    <row r="1234" ht="36" customHeight="1" spans="1:5">
      <c r="A1234" s="691"/>
      <c r="B1234" s="695" t="s">
        <v>1060</v>
      </c>
      <c r="C1234" s="696"/>
      <c r="D1234" s="696"/>
      <c r="E1234" s="694"/>
    </row>
    <row r="1235" ht="36" customHeight="1" spans="1:5">
      <c r="A1235" s="691"/>
      <c r="B1235" s="692" t="s">
        <v>1061</v>
      </c>
      <c r="C1235" s="698">
        <f>SUM(C1236:C1238)</f>
        <v>174</v>
      </c>
      <c r="D1235" s="698">
        <f>SUM(D1236:D1238)</f>
        <v>121</v>
      </c>
      <c r="E1235" s="694">
        <f t="shared" ref="E1235:E1259" si="18">(D1235-C1235)/C1235</f>
        <v>-0.304597701149425</v>
      </c>
    </row>
    <row r="1236" ht="36" customHeight="1" spans="1:5">
      <c r="A1236" s="691"/>
      <c r="B1236" s="695" t="s">
        <v>1062</v>
      </c>
      <c r="C1236" s="699">
        <v>174</v>
      </c>
      <c r="D1236" s="699">
        <v>121</v>
      </c>
      <c r="E1236" s="694">
        <f t="shared" si="18"/>
        <v>-0.304597701149425</v>
      </c>
    </row>
    <row r="1237" ht="36" customHeight="1" spans="1:5">
      <c r="A1237" s="691"/>
      <c r="B1237" s="695" t="s">
        <v>1063</v>
      </c>
      <c r="C1237" s="696"/>
      <c r="D1237" s="696"/>
      <c r="E1237" s="694"/>
    </row>
    <row r="1238" ht="36" customHeight="1" spans="1:5">
      <c r="A1238" s="691"/>
      <c r="B1238" s="695" t="s">
        <v>1064</v>
      </c>
      <c r="C1238" s="696"/>
      <c r="D1238" s="696"/>
      <c r="E1238" s="694"/>
    </row>
    <row r="1239" ht="36" customHeight="1" spans="1:5">
      <c r="A1239" s="691"/>
      <c r="B1239" s="692" t="s">
        <v>1065</v>
      </c>
      <c r="C1239" s="698"/>
      <c r="D1239" s="698"/>
      <c r="E1239" s="694"/>
    </row>
    <row r="1240" ht="36" customHeight="1" spans="1:5">
      <c r="A1240" s="691"/>
      <c r="B1240" s="695" t="s">
        <v>1066</v>
      </c>
      <c r="C1240" s="696"/>
      <c r="D1240" s="696"/>
      <c r="E1240" s="694"/>
    </row>
    <row r="1241" ht="36" customHeight="1" spans="1:5">
      <c r="A1241" s="691"/>
      <c r="B1241" s="695" t="s">
        <v>1067</v>
      </c>
      <c r="C1241" s="696"/>
      <c r="D1241" s="696"/>
      <c r="E1241" s="694"/>
    </row>
    <row r="1242" ht="36" customHeight="1" spans="1:5">
      <c r="A1242" s="691"/>
      <c r="B1242" s="695" t="s">
        <v>1068</v>
      </c>
      <c r="C1242" s="699"/>
      <c r="D1242" s="699"/>
      <c r="E1242" s="694"/>
    </row>
    <row r="1243" ht="36" customHeight="1" spans="1:5">
      <c r="A1243" s="691"/>
      <c r="B1243" s="695" t="s">
        <v>1069</v>
      </c>
      <c r="C1243" s="696"/>
      <c r="D1243" s="696"/>
      <c r="E1243" s="694"/>
    </row>
    <row r="1244" ht="36" customHeight="1" spans="1:5">
      <c r="A1244" s="691"/>
      <c r="B1244" s="695" t="s">
        <v>1070</v>
      </c>
      <c r="C1244" s="696"/>
      <c r="D1244" s="696"/>
      <c r="E1244" s="694"/>
    </row>
    <row r="1245" ht="36" customHeight="1" spans="1:5">
      <c r="A1245" s="691"/>
      <c r="B1245" s="692" t="s">
        <v>1071</v>
      </c>
      <c r="C1245" s="698"/>
      <c r="D1245" s="698"/>
      <c r="E1245" s="694"/>
    </row>
    <row r="1246" ht="36" customHeight="1" spans="1:5">
      <c r="A1246" s="691"/>
      <c r="B1246" s="692" t="s">
        <v>110</v>
      </c>
      <c r="C1246" s="698">
        <v>12851</v>
      </c>
      <c r="D1246" s="698">
        <v>12930</v>
      </c>
      <c r="E1246" s="694">
        <f t="shared" si="18"/>
        <v>0.00614738152672944</v>
      </c>
    </row>
    <row r="1247" ht="36" customHeight="1" spans="1:5">
      <c r="A1247" s="691"/>
      <c r="B1247" s="692" t="s">
        <v>111</v>
      </c>
      <c r="C1247" s="698">
        <f>SUM(C1248)</f>
        <v>500</v>
      </c>
      <c r="D1247" s="698">
        <f>SUM(D1248)</f>
        <v>500</v>
      </c>
      <c r="E1247" s="694">
        <f t="shared" si="18"/>
        <v>0</v>
      </c>
    </row>
    <row r="1248" ht="36" customHeight="1" spans="1:5">
      <c r="A1248" s="691"/>
      <c r="B1248" s="692" t="s">
        <v>1072</v>
      </c>
      <c r="C1248" s="698">
        <f>SUM(C1249:C1252)</f>
        <v>500</v>
      </c>
      <c r="D1248" s="698">
        <f>SUM(D1249:D1252)</f>
        <v>500</v>
      </c>
      <c r="E1248" s="694">
        <f t="shared" si="18"/>
        <v>0</v>
      </c>
    </row>
    <row r="1249" ht="36" customHeight="1" spans="1:5">
      <c r="A1249" s="691"/>
      <c r="B1249" s="695" t="s">
        <v>1073</v>
      </c>
      <c r="C1249" s="696">
        <v>500</v>
      </c>
      <c r="D1249" s="696">
        <v>500</v>
      </c>
      <c r="E1249" s="694">
        <f t="shared" si="18"/>
        <v>0</v>
      </c>
    </row>
    <row r="1250" ht="36" customHeight="1" spans="1:5">
      <c r="A1250" s="691"/>
      <c r="B1250" s="695" t="s">
        <v>1074</v>
      </c>
      <c r="C1250" s="696"/>
      <c r="D1250" s="696"/>
      <c r="E1250" s="694"/>
    </row>
    <row r="1251" ht="36" customHeight="1" spans="1:5">
      <c r="A1251" s="691"/>
      <c r="B1251" s="695" t="s">
        <v>1075</v>
      </c>
      <c r="C1251" s="696"/>
      <c r="D1251" s="696"/>
      <c r="E1251" s="694"/>
    </row>
    <row r="1252" ht="36" customHeight="1" spans="1:5">
      <c r="A1252" s="691"/>
      <c r="B1252" s="695" t="s">
        <v>1076</v>
      </c>
      <c r="C1252" s="696"/>
      <c r="D1252" s="696"/>
      <c r="E1252" s="694"/>
    </row>
    <row r="1253" ht="36" customHeight="1" spans="1:5">
      <c r="A1253" s="691"/>
      <c r="B1253" s="692" t="s">
        <v>112</v>
      </c>
      <c r="C1253" s="698"/>
      <c r="D1253" s="698"/>
      <c r="E1253" s="694"/>
    </row>
    <row r="1254" ht="36" customHeight="1" spans="1:5">
      <c r="A1254" s="691"/>
      <c r="B1254" s="695" t="s">
        <v>1077</v>
      </c>
      <c r="C1254" s="696"/>
      <c r="D1254" s="696"/>
      <c r="E1254" s="694"/>
    </row>
    <row r="1255" ht="36" customHeight="1" spans="1:5">
      <c r="A1255" s="691"/>
      <c r="B1255" s="692" t="s">
        <v>113</v>
      </c>
      <c r="C1255" s="693">
        <f>SUM(C1256:C1257)</f>
        <v>46991</v>
      </c>
      <c r="D1255" s="693">
        <f>SUM(D1256:D1257)</f>
        <v>65386</v>
      </c>
      <c r="E1255" s="694">
        <f t="shared" si="18"/>
        <v>0.39145793875423</v>
      </c>
    </row>
    <row r="1256" ht="36" customHeight="1" spans="1:5">
      <c r="A1256" s="691"/>
      <c r="B1256" s="695" t="s">
        <v>1078</v>
      </c>
      <c r="C1256" s="699">
        <v>46656</v>
      </c>
      <c r="D1256" s="699">
        <v>65386</v>
      </c>
      <c r="E1256" s="694">
        <f t="shared" si="18"/>
        <v>0.40144890260631</v>
      </c>
    </row>
    <row r="1257" ht="36" customHeight="1" spans="1:5">
      <c r="A1257" s="691"/>
      <c r="B1257" s="695" t="s">
        <v>933</v>
      </c>
      <c r="C1257" s="696">
        <v>335</v>
      </c>
      <c r="D1257" s="696"/>
      <c r="E1257" s="694">
        <f t="shared" si="18"/>
        <v>-1</v>
      </c>
    </row>
    <row r="1258" ht="36" customHeight="1" spans="1:5">
      <c r="A1258" s="691"/>
      <c r="B1258" s="692"/>
      <c r="C1258" s="703"/>
      <c r="D1258" s="703"/>
      <c r="E1258" s="694"/>
    </row>
    <row r="1259" ht="36" customHeight="1" spans="1:5">
      <c r="A1259" s="691"/>
      <c r="B1259" s="704" t="s">
        <v>1079</v>
      </c>
      <c r="C1259" s="698">
        <f>C4+C248+C249+C258+C326+C380+C434+C491+C612+C684+C757+C776+C884+C948+C1014+C1034+C1062+C1072+C1116+C1136+C1189+C1246+C1247+C1253+C1255</f>
        <v>428367</v>
      </c>
      <c r="D1259" s="698">
        <f>D4+D248+D249+D258+D326+D380+D434+D491+D612+D684+D757+D776+D884+D948+D1014+D1034+D1062+D1072+D1116+D1136+D1189+D1246+D1247+D1253+D1255</f>
        <v>431000</v>
      </c>
      <c r="E1259" s="694">
        <f t="shared" si="18"/>
        <v>0.0061465985941961</v>
      </c>
    </row>
  </sheetData>
  <autoFilter xmlns:etc="http://www.wps.cn/officeDocument/2017/etCustomData" ref="A3:F1259" etc:filterBottomFollowUsedRange="0">
    <extLst/>
  </autoFilter>
  <mergeCells count="1">
    <mergeCell ref="B1:E1"/>
  </mergeCells>
  <printOptions horizontalCentered="1"/>
  <pageMargins left="0.471527777777778" right="0.393055555555556" top="1.14166666666667" bottom="0.747916666666667" header="0.313888888888889" footer="0.313888888888889"/>
  <pageSetup paperSize="9" scale="75" orientation="portrait"/>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dimension ref="A1:C31"/>
  <sheetViews>
    <sheetView showZeros="0" topLeftCell="A25" workbookViewId="0">
      <selection activeCell="A3" sqref="A3"/>
    </sheetView>
  </sheetViews>
  <sheetFormatPr defaultColWidth="9" defaultRowHeight="14" outlineLevelCol="2"/>
  <cols>
    <col min="1" max="1" width="48" customWidth="1"/>
    <col min="2" max="2" width="72.6272727272727" customWidth="1"/>
    <col min="3" max="3" width="17" customWidth="1"/>
  </cols>
  <sheetData>
    <row r="1" ht="45" customHeight="1" spans="1:2">
      <c r="A1" s="675" t="s">
        <v>13</v>
      </c>
      <c r="B1" s="676"/>
    </row>
    <row r="2" ht="20.1" customHeight="1" spans="1:2">
      <c r="A2" s="677"/>
      <c r="B2" s="678" t="s">
        <v>48</v>
      </c>
    </row>
    <row r="3" ht="45" customHeight="1" spans="1:2">
      <c r="A3" s="679" t="s">
        <v>1080</v>
      </c>
      <c r="B3" s="382" t="s">
        <v>51</v>
      </c>
    </row>
    <row r="4" ht="30" customHeight="1" spans="1:2">
      <c r="A4" s="680" t="s">
        <v>1081</v>
      </c>
      <c r="B4" s="681">
        <f>SUM(B5:B8)</f>
        <v>117532</v>
      </c>
    </row>
    <row r="5" ht="30" customHeight="1" spans="1:2">
      <c r="A5" s="682" t="s">
        <v>1082</v>
      </c>
      <c r="B5" s="683">
        <v>73353</v>
      </c>
    </row>
    <row r="6" ht="30" customHeight="1" spans="1:2">
      <c r="A6" s="682" t="s">
        <v>1083</v>
      </c>
      <c r="B6" s="683">
        <v>12588</v>
      </c>
    </row>
    <row r="7" ht="30" customHeight="1" spans="1:2">
      <c r="A7" s="682" t="s">
        <v>1084</v>
      </c>
      <c r="B7" s="683">
        <v>5363</v>
      </c>
    </row>
    <row r="8" ht="30" customHeight="1" spans="1:2">
      <c r="A8" s="682" t="s">
        <v>1085</v>
      </c>
      <c r="B8" s="683">
        <v>26228</v>
      </c>
    </row>
    <row r="9" ht="30" customHeight="1" spans="1:2">
      <c r="A9" s="680" t="s">
        <v>1086</v>
      </c>
      <c r="B9" s="681">
        <f>SUM(B10:B19)</f>
        <v>26636</v>
      </c>
    </row>
    <row r="10" ht="30" customHeight="1" spans="1:2">
      <c r="A10" s="682" t="s">
        <v>1087</v>
      </c>
      <c r="B10" s="683">
        <v>6536</v>
      </c>
    </row>
    <row r="11" ht="30" customHeight="1" spans="1:2">
      <c r="A11" s="682" t="s">
        <v>1088</v>
      </c>
      <c r="B11" s="683">
        <v>75</v>
      </c>
    </row>
    <row r="12" ht="30" customHeight="1" spans="1:2">
      <c r="A12" s="682" t="s">
        <v>1089</v>
      </c>
      <c r="B12" s="683">
        <v>136</v>
      </c>
    </row>
    <row r="13" ht="30" customHeight="1" spans="1:2">
      <c r="A13" s="682" t="s">
        <v>1090</v>
      </c>
      <c r="B13" s="683"/>
    </row>
    <row r="14" ht="30" customHeight="1" spans="1:2">
      <c r="A14" s="682" t="s">
        <v>1091</v>
      </c>
      <c r="B14" s="683">
        <v>18703</v>
      </c>
    </row>
    <row r="15" ht="30" customHeight="1" spans="1:2">
      <c r="A15" s="682" t="s">
        <v>1092</v>
      </c>
      <c r="B15" s="683">
        <v>92</v>
      </c>
    </row>
    <row r="16" ht="30" customHeight="1" spans="1:2">
      <c r="A16" s="682" t="s">
        <v>1093</v>
      </c>
      <c r="B16" s="683"/>
    </row>
    <row r="17" ht="30" customHeight="1" spans="1:2">
      <c r="A17" s="682" t="s">
        <v>1094</v>
      </c>
      <c r="B17" s="683">
        <v>475</v>
      </c>
    </row>
    <row r="18" ht="30" customHeight="1" spans="1:2">
      <c r="A18" s="682" t="s">
        <v>1095</v>
      </c>
      <c r="B18" s="683">
        <v>311</v>
      </c>
    </row>
    <row r="19" ht="30" customHeight="1" spans="1:2">
      <c r="A19" s="682" t="s">
        <v>1096</v>
      </c>
      <c r="B19" s="683">
        <v>308</v>
      </c>
    </row>
    <row r="20" ht="30" customHeight="1" spans="1:2">
      <c r="A20" s="680" t="s">
        <v>1097</v>
      </c>
      <c r="B20" s="681">
        <v>174</v>
      </c>
    </row>
    <row r="21" ht="30" customHeight="1" spans="1:2">
      <c r="A21" s="682" t="s">
        <v>1098</v>
      </c>
      <c r="B21" s="684">
        <v>174</v>
      </c>
    </row>
    <row r="22" ht="30" customHeight="1" spans="1:2">
      <c r="A22" s="680" t="s">
        <v>1099</v>
      </c>
      <c r="B22" s="681">
        <f>SUM(B23:B24)</f>
        <v>100470</v>
      </c>
    </row>
    <row r="23" ht="30" customHeight="1" spans="1:2">
      <c r="A23" s="682" t="s">
        <v>1100</v>
      </c>
      <c r="B23" s="684">
        <v>96184</v>
      </c>
    </row>
    <row r="24" ht="30" customHeight="1" spans="1:2">
      <c r="A24" s="682" t="s">
        <v>1101</v>
      </c>
      <c r="B24" s="683">
        <v>4286</v>
      </c>
    </row>
    <row r="25" ht="30" customHeight="1" spans="1:2">
      <c r="A25" s="680" t="s">
        <v>1102</v>
      </c>
      <c r="B25" s="681">
        <f>SUM(B26)</f>
        <v>0</v>
      </c>
    </row>
    <row r="26" ht="30" customHeight="1" spans="1:2">
      <c r="A26" s="682" t="s">
        <v>1103</v>
      </c>
      <c r="B26" s="684"/>
    </row>
    <row r="27" ht="30" customHeight="1" spans="1:2">
      <c r="A27" s="680" t="s">
        <v>1104</v>
      </c>
      <c r="B27" s="681">
        <f>SUM(B28:B30)</f>
        <v>13580</v>
      </c>
    </row>
    <row r="28" ht="30" customHeight="1" spans="1:2">
      <c r="A28" s="682" t="s">
        <v>1105</v>
      </c>
      <c r="B28" s="683">
        <v>12958</v>
      </c>
    </row>
    <row r="29" ht="30" customHeight="1" spans="1:2">
      <c r="A29" s="682" t="s">
        <v>1106</v>
      </c>
      <c r="B29" s="683">
        <v>594</v>
      </c>
    </row>
    <row r="30" ht="30" customHeight="1" spans="1:3">
      <c r="A30" s="682" t="s">
        <v>1107</v>
      </c>
      <c r="B30" s="683">
        <v>28</v>
      </c>
      <c r="C30" s="685"/>
    </row>
    <row r="31" ht="30" customHeight="1" spans="1:2">
      <c r="A31" s="686" t="s">
        <v>1108</v>
      </c>
      <c r="B31" s="681">
        <f>B4+B9+B20+B22+B25+B27</f>
        <v>258392</v>
      </c>
    </row>
  </sheetData>
  <autoFilter xmlns:etc="http://www.wps.cn/officeDocument/2017/etCustomData" ref="A3:B31" etc:filterBottomFollowUsedRange="0">
    <extLst/>
  </autoFilter>
  <mergeCells count="1">
    <mergeCell ref="A1:B1"/>
  </mergeCells>
  <printOptions horizontalCentered="1"/>
  <pageMargins left="0.471527777777778" right="0.393055555555556" top="0.747916666666667" bottom="0.747916666666667" header="0.313888888888889" footer="0.313888888888889"/>
  <pageSetup paperSize="9" scale="75" orientation="portrait"/>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dimension ref="A1:B43"/>
  <sheetViews>
    <sheetView workbookViewId="0">
      <selection activeCell="A4" sqref="A4"/>
    </sheetView>
  </sheetViews>
  <sheetFormatPr defaultColWidth="9" defaultRowHeight="14" outlineLevelCol="1"/>
  <cols>
    <col min="1" max="1" width="72.5" style="477" customWidth="1"/>
    <col min="2" max="2" width="45.6272727272727" customWidth="1"/>
  </cols>
  <sheetData>
    <row r="1" s="541" customFormat="1" ht="45" customHeight="1" spans="1:2">
      <c r="A1" s="670" t="s">
        <v>1109</v>
      </c>
      <c r="B1" s="542"/>
    </row>
    <row r="2" ht="20.1" customHeight="1" spans="1:2">
      <c r="A2" s="671"/>
      <c r="B2" s="646" t="s">
        <v>48</v>
      </c>
    </row>
    <row r="3" ht="45" customHeight="1" spans="1:2">
      <c r="A3" s="474" t="s">
        <v>1110</v>
      </c>
      <c r="B3" s="546" t="s">
        <v>127</v>
      </c>
    </row>
    <row r="4" ht="35.1" customHeight="1" spans="1:2">
      <c r="A4" s="672" t="s">
        <v>1111</v>
      </c>
      <c r="B4" s="661" t="s">
        <v>1112</v>
      </c>
    </row>
    <row r="5" ht="35.1" customHeight="1" spans="1:2">
      <c r="A5" s="673" t="s">
        <v>1113</v>
      </c>
      <c r="B5" s="416"/>
    </row>
    <row r="6" ht="35.1" customHeight="1" spans="1:2">
      <c r="A6" s="672" t="s">
        <v>1114</v>
      </c>
      <c r="B6" s="416"/>
    </row>
    <row r="7" ht="35.1" customHeight="1" spans="1:2">
      <c r="A7" s="673" t="s">
        <v>1113</v>
      </c>
      <c r="B7" s="416"/>
    </row>
    <row r="8" ht="35.1" customHeight="1" spans="1:2">
      <c r="A8" s="672" t="s">
        <v>1115</v>
      </c>
      <c r="B8" s="416"/>
    </row>
    <row r="9" ht="35.1" customHeight="1" spans="1:2">
      <c r="A9" s="673" t="s">
        <v>1113</v>
      </c>
      <c r="B9" s="416"/>
    </row>
    <row r="10" ht="35.1" customHeight="1" spans="1:2">
      <c r="A10" s="672" t="s">
        <v>1116</v>
      </c>
      <c r="B10" s="416"/>
    </row>
    <row r="11" ht="35.1" customHeight="1" spans="1:2">
      <c r="A11" s="673" t="s">
        <v>1113</v>
      </c>
      <c r="B11" s="416"/>
    </row>
    <row r="12" ht="35.1" customHeight="1" spans="1:2">
      <c r="A12" s="672" t="s">
        <v>1117</v>
      </c>
      <c r="B12" s="416"/>
    </row>
    <row r="13" ht="35.1" customHeight="1" spans="1:2">
      <c r="A13" s="673" t="s">
        <v>1113</v>
      </c>
      <c r="B13" s="416"/>
    </row>
    <row r="14" ht="35.1" customHeight="1" spans="1:2">
      <c r="A14" s="672" t="s">
        <v>1118</v>
      </c>
      <c r="B14" s="416"/>
    </row>
    <row r="15" ht="35.1" customHeight="1" spans="1:2">
      <c r="A15" s="673" t="s">
        <v>1113</v>
      </c>
      <c r="B15" s="416"/>
    </row>
    <row r="16" ht="35.1" customHeight="1" spans="1:2">
      <c r="A16" s="672" t="s">
        <v>1119</v>
      </c>
      <c r="B16" s="416"/>
    </row>
    <row r="17" ht="35.1" customHeight="1" spans="1:2">
      <c r="A17" s="673" t="s">
        <v>1113</v>
      </c>
      <c r="B17" s="416"/>
    </row>
    <row r="18" ht="35.1" customHeight="1" spans="1:2">
      <c r="A18" s="672" t="s">
        <v>1120</v>
      </c>
      <c r="B18" s="416"/>
    </row>
    <row r="19" ht="35.1" customHeight="1" spans="1:2">
      <c r="A19" s="673" t="s">
        <v>1113</v>
      </c>
      <c r="B19" s="416"/>
    </row>
    <row r="20" ht="35.1" customHeight="1" spans="1:2">
      <c r="A20" s="672" t="s">
        <v>1121</v>
      </c>
      <c r="B20" s="416"/>
    </row>
    <row r="21" ht="35.1" customHeight="1" spans="1:2">
      <c r="A21" s="673" t="s">
        <v>1113</v>
      </c>
      <c r="B21" s="416"/>
    </row>
    <row r="22" ht="35.1" customHeight="1" spans="1:2">
      <c r="A22" s="672" t="s">
        <v>1122</v>
      </c>
      <c r="B22" s="416"/>
    </row>
    <row r="23" ht="35.1" customHeight="1" spans="1:2">
      <c r="A23" s="673" t="s">
        <v>1113</v>
      </c>
      <c r="B23" s="416"/>
    </row>
    <row r="24" ht="35.1" customHeight="1" spans="1:2">
      <c r="A24" s="672" t="s">
        <v>1123</v>
      </c>
      <c r="B24" s="416"/>
    </row>
    <row r="25" ht="35.1" customHeight="1" spans="1:2">
      <c r="A25" s="673" t="s">
        <v>1113</v>
      </c>
      <c r="B25" s="416"/>
    </row>
    <row r="26" ht="35.1" customHeight="1" spans="1:2">
      <c r="A26" s="672" t="s">
        <v>1124</v>
      </c>
      <c r="B26" s="416"/>
    </row>
    <row r="27" ht="35.1" customHeight="1" spans="1:2">
      <c r="A27" s="673" t="s">
        <v>1113</v>
      </c>
      <c r="B27" s="416"/>
    </row>
    <row r="28" ht="35.1" customHeight="1" spans="1:2">
      <c r="A28" s="672" t="s">
        <v>1125</v>
      </c>
      <c r="B28" s="416"/>
    </row>
    <row r="29" ht="35.1" customHeight="1" spans="1:2">
      <c r="A29" s="673" t="s">
        <v>1113</v>
      </c>
      <c r="B29" s="416"/>
    </row>
    <row r="30" ht="35.1" customHeight="1" spans="1:2">
      <c r="A30" s="672" t="s">
        <v>1126</v>
      </c>
      <c r="B30" s="416"/>
    </row>
    <row r="31" ht="35.1" customHeight="1" spans="1:2">
      <c r="A31" s="673" t="s">
        <v>1113</v>
      </c>
      <c r="B31" s="416"/>
    </row>
    <row r="32" ht="35.1" customHeight="1" spans="1:2">
      <c r="A32" s="672" t="s">
        <v>1127</v>
      </c>
      <c r="B32" s="416"/>
    </row>
    <row r="33" ht="35.1" customHeight="1" spans="1:2">
      <c r="A33" s="673" t="s">
        <v>1113</v>
      </c>
      <c r="B33" s="416"/>
    </row>
    <row r="34" ht="35.1" customHeight="1" spans="1:2">
      <c r="A34" s="672" t="s">
        <v>1128</v>
      </c>
      <c r="B34" s="416"/>
    </row>
    <row r="35" ht="35.1" customHeight="1" spans="1:2">
      <c r="A35" s="673" t="s">
        <v>1113</v>
      </c>
      <c r="B35" s="416"/>
    </row>
    <row r="36" ht="35.1" customHeight="1" spans="1:2">
      <c r="A36" s="672" t="s">
        <v>1129</v>
      </c>
      <c r="B36" s="416"/>
    </row>
    <row r="37" ht="35.1" customHeight="1" spans="1:2">
      <c r="A37" s="673" t="s">
        <v>1113</v>
      </c>
      <c r="B37" s="416"/>
    </row>
    <row r="38" ht="35.1" customHeight="1" spans="1:2">
      <c r="A38" s="672" t="s">
        <v>1130</v>
      </c>
      <c r="B38" s="416"/>
    </row>
    <row r="39" ht="35.1" customHeight="1" spans="1:2">
      <c r="A39" s="673" t="s">
        <v>1113</v>
      </c>
      <c r="B39" s="416"/>
    </row>
    <row r="40" ht="35.1" customHeight="1" spans="1:2">
      <c r="A40" s="672" t="s">
        <v>1131</v>
      </c>
      <c r="B40" s="416"/>
    </row>
    <row r="41" ht="35.1" customHeight="1" spans="1:2">
      <c r="A41" s="673" t="s">
        <v>1113</v>
      </c>
      <c r="B41" s="416"/>
    </row>
    <row r="42" ht="35.1" customHeight="1" spans="1:2">
      <c r="A42" s="674" t="s">
        <v>1132</v>
      </c>
      <c r="B42" s="412"/>
    </row>
    <row r="43" ht="27" customHeight="1" spans="1:1">
      <c r="A43" s="477" t="s">
        <v>1133</v>
      </c>
    </row>
  </sheetData>
  <mergeCells count="1">
    <mergeCell ref="A1:B1"/>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dimension ref="A1:I22"/>
  <sheetViews>
    <sheetView showZeros="0" workbookViewId="0">
      <selection activeCell="A3" sqref="A3"/>
    </sheetView>
  </sheetViews>
  <sheetFormatPr defaultColWidth="9" defaultRowHeight="15"/>
  <cols>
    <col min="1" max="1" width="43.6272727272727" style="458" customWidth="1"/>
    <col min="2" max="2" width="20.6272727272727" style="460" customWidth="1"/>
    <col min="3" max="3" width="20.6272727272727" style="458" customWidth="1"/>
    <col min="4" max="4" width="20" style="629" customWidth="1"/>
    <col min="5" max="8" width="12.6272727272727" style="458"/>
    <col min="9" max="16380" width="9" style="458"/>
    <col min="16381" max="16382" width="35.6272727272727" style="458"/>
    <col min="16383" max="16384" width="9" style="458"/>
  </cols>
  <sheetData>
    <row r="1" ht="45" customHeight="1" spans="1:4">
      <c r="A1" s="657" t="s">
        <v>15</v>
      </c>
      <c r="B1" s="657"/>
      <c r="C1" s="657"/>
      <c r="D1" s="657"/>
    </row>
    <row r="2" ht="20.1" customHeight="1" spans="1:4">
      <c r="A2" s="464"/>
      <c r="B2" s="464"/>
      <c r="C2" s="658"/>
      <c r="D2" s="646" t="s">
        <v>48</v>
      </c>
    </row>
    <row r="3" s="459" customFormat="1" ht="45" customHeight="1" spans="1:4">
      <c r="A3" s="466" t="s">
        <v>1134</v>
      </c>
      <c r="B3" s="466" t="s">
        <v>1132</v>
      </c>
      <c r="C3" s="659" t="s">
        <v>1135</v>
      </c>
      <c r="D3" s="659" t="s">
        <v>1136</v>
      </c>
    </row>
    <row r="4" ht="36" customHeight="1" spans="1:6">
      <c r="A4" s="660" t="s">
        <v>1137</v>
      </c>
      <c r="B4" s="661" t="s">
        <v>1112</v>
      </c>
      <c r="C4" s="661" t="s">
        <v>1112</v>
      </c>
      <c r="D4" s="661" t="s">
        <v>1112</v>
      </c>
      <c r="F4" s="662"/>
    </row>
    <row r="5" ht="36" customHeight="1" spans="1:9">
      <c r="A5" s="663"/>
      <c r="B5" s="470"/>
      <c r="C5" s="470"/>
      <c r="D5" s="664"/>
      <c r="I5" s="458" t="s">
        <v>1138</v>
      </c>
    </row>
    <row r="6" ht="36" customHeight="1" spans="1:4">
      <c r="A6" s="663"/>
      <c r="B6" s="470"/>
      <c r="C6" s="470"/>
      <c r="D6" s="664"/>
    </row>
    <row r="7" ht="36" customHeight="1" spans="1:4">
      <c r="A7" s="663"/>
      <c r="B7" s="470"/>
      <c r="C7" s="470"/>
      <c r="D7" s="664"/>
    </row>
    <row r="8" ht="36" customHeight="1" spans="1:4">
      <c r="A8" s="663"/>
      <c r="B8" s="470"/>
      <c r="C8" s="470"/>
      <c r="D8" s="664"/>
    </row>
    <row r="9" ht="36" customHeight="1" spans="1:4">
      <c r="A9" s="663"/>
      <c r="B9" s="470"/>
      <c r="C9" s="470"/>
      <c r="D9" s="664"/>
    </row>
    <row r="10" ht="36" customHeight="1" spans="1:4">
      <c r="A10" s="663"/>
      <c r="B10" s="470"/>
      <c r="C10" s="470"/>
      <c r="D10" s="664"/>
    </row>
    <row r="11" ht="36" customHeight="1" spans="1:4">
      <c r="A11" s="663"/>
      <c r="B11" s="470"/>
      <c r="C11" s="470"/>
      <c r="D11" s="664"/>
    </row>
    <row r="12" ht="36" customHeight="1" spans="1:4">
      <c r="A12" s="663"/>
      <c r="B12" s="470"/>
      <c r="C12" s="470"/>
      <c r="D12" s="664"/>
    </row>
    <row r="13" ht="36" customHeight="1" spans="1:4">
      <c r="A13" s="663"/>
      <c r="B13" s="470"/>
      <c r="C13" s="470"/>
      <c r="D13" s="664"/>
    </row>
    <row r="14" ht="36" customHeight="1" spans="1:4">
      <c r="A14" s="663"/>
      <c r="B14" s="470"/>
      <c r="C14" s="470"/>
      <c r="D14" s="664"/>
    </row>
    <row r="15" ht="36" customHeight="1" spans="1:4">
      <c r="A15" s="663"/>
      <c r="B15" s="470"/>
      <c r="C15" s="470"/>
      <c r="D15" s="664"/>
    </row>
    <row r="16" ht="36" customHeight="1" spans="1:4">
      <c r="A16" s="663"/>
      <c r="B16" s="470"/>
      <c r="C16" s="470"/>
      <c r="D16" s="664"/>
    </row>
    <row r="17" ht="36" customHeight="1" spans="1:4">
      <c r="A17" s="663"/>
      <c r="B17" s="470"/>
      <c r="C17" s="470"/>
      <c r="D17" s="664"/>
    </row>
    <row r="18" ht="36" customHeight="1" spans="1:4">
      <c r="A18" s="663"/>
      <c r="B18" s="470"/>
      <c r="C18" s="470"/>
      <c r="D18" s="664"/>
    </row>
    <row r="19" ht="36" customHeight="1" spans="1:4">
      <c r="A19" s="663"/>
      <c r="B19" s="470"/>
      <c r="C19" s="470"/>
      <c r="D19" s="664"/>
    </row>
    <row r="20" ht="36" customHeight="1" spans="1:4">
      <c r="A20" s="663"/>
      <c r="B20" s="470"/>
      <c r="C20" s="470"/>
      <c r="D20" s="664"/>
    </row>
    <row r="21" ht="36" customHeight="1" spans="1:4">
      <c r="A21" s="660" t="s">
        <v>1139</v>
      </c>
      <c r="B21" s="665"/>
      <c r="C21" s="665"/>
      <c r="D21" s="666"/>
    </row>
    <row r="22" ht="24.95" customHeight="1" spans="1:4">
      <c r="A22" s="458" t="s">
        <v>1133</v>
      </c>
      <c r="B22" s="667"/>
      <c r="C22" s="668"/>
      <c r="D22" s="669"/>
    </row>
  </sheetData>
  <mergeCells count="1">
    <mergeCell ref="A1:D1"/>
  </mergeCells>
  <conditionalFormatting sqref="B3:C3">
    <cfRule type="cellIs" dxfId="0" priority="1" stopIfTrue="1" operator="lessThanOrEqual">
      <formula>-1</formula>
    </cfRule>
  </conditionalFormatting>
  <conditionalFormatting sqref="D1:E1 E2 F1:F2">
    <cfRule type="cellIs" dxfId="0" priority="4" stopIfTrue="1" operator="greaterThanOrEqual">
      <formula>10</formula>
    </cfRule>
    <cfRule type="cellIs" dxfId="0" priority="5" stopIfTrue="1" operator="lessThanOrEqual">
      <formula>-1</formula>
    </cfRule>
  </conditionalFormatting>
  <conditionalFormatting sqref="B4:F7 C9:F21 E3:F3">
    <cfRule type="cellIs" dxfId="0" priority="3" stopIfTrue="1" operator="lessThanOrEqual">
      <formula>-1</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pageSetUpPr fitToPage="1"/>
  </sheetPr>
  <dimension ref="A1:E11"/>
  <sheetViews>
    <sheetView topLeftCell="A7" workbookViewId="0">
      <selection activeCell="G5" sqref="G5"/>
    </sheetView>
  </sheetViews>
  <sheetFormatPr defaultColWidth="9" defaultRowHeight="14" outlineLevelCol="4"/>
  <cols>
    <col min="1" max="1" width="37.7545454545455" style="642" customWidth="1"/>
    <col min="2" max="2" width="22" style="642" customWidth="1"/>
    <col min="3" max="4" width="23.8818181818182" style="642" customWidth="1"/>
    <col min="5" max="5" width="24.5" style="642" customWidth="1"/>
    <col min="6" max="256" width="9" style="642"/>
    <col min="257" max="16384" width="9" style="1"/>
  </cols>
  <sheetData>
    <row r="1" s="642" customFormat="1" ht="40.5" customHeight="1" spans="1:5">
      <c r="A1" s="643" t="s">
        <v>16</v>
      </c>
      <c r="B1" s="643"/>
      <c r="C1" s="643"/>
      <c r="D1" s="643"/>
      <c r="E1" s="643"/>
    </row>
    <row r="2" s="642" customFormat="1" ht="17.1" customHeight="1" spans="1:5">
      <c r="A2" s="644"/>
      <c r="B2" s="644"/>
      <c r="C2" s="644"/>
      <c r="D2" s="645"/>
      <c r="E2" s="646" t="s">
        <v>48</v>
      </c>
    </row>
    <row r="3" s="1" customFormat="1" ht="24.95" customHeight="1" spans="1:5">
      <c r="A3" s="647" t="s">
        <v>49</v>
      </c>
      <c r="B3" s="647" t="s">
        <v>126</v>
      </c>
      <c r="C3" s="647" t="s">
        <v>127</v>
      </c>
      <c r="D3" s="648" t="s">
        <v>1140</v>
      </c>
      <c r="E3" s="649"/>
    </row>
    <row r="4" s="1" customFormat="1" ht="24.95" customHeight="1" spans="1:5">
      <c r="A4" s="650"/>
      <c r="B4" s="650"/>
      <c r="C4" s="650"/>
      <c r="D4" s="466" t="s">
        <v>1141</v>
      </c>
      <c r="E4" s="466" t="s">
        <v>1142</v>
      </c>
    </row>
    <row r="5" s="642" customFormat="1" ht="35.1" customHeight="1" spans="1:5">
      <c r="A5" s="651" t="s">
        <v>1132</v>
      </c>
      <c r="B5" s="652">
        <f>B6+B7+B8</f>
        <v>970.365</v>
      </c>
      <c r="C5" s="652">
        <f>C6+C7+C8</f>
        <v>941.0932</v>
      </c>
      <c r="D5" s="652">
        <f t="shared" ref="D5:D10" si="0">C5-B5</f>
        <v>-29.2718</v>
      </c>
      <c r="E5" s="653">
        <f>D5/B5</f>
        <v>-0.0301657623677688</v>
      </c>
    </row>
    <row r="6" s="642" customFormat="1" ht="35.1" customHeight="1" spans="1:5">
      <c r="A6" s="442" t="s">
        <v>1143</v>
      </c>
      <c r="B6" s="654">
        <v>42.75</v>
      </c>
      <c r="C6" s="655">
        <v>41.4675</v>
      </c>
      <c r="D6" s="654">
        <f t="shared" si="0"/>
        <v>-1.2825</v>
      </c>
      <c r="E6" s="653">
        <f t="shared" ref="E6:E10" si="1">D6/B6</f>
        <v>-0.03</v>
      </c>
    </row>
    <row r="7" s="642" customFormat="1" ht="35.1" customHeight="1" spans="1:5">
      <c r="A7" s="442" t="s">
        <v>1144</v>
      </c>
      <c r="B7" s="654">
        <v>138.275</v>
      </c>
      <c r="C7" s="655">
        <f>111.1557</f>
        <v>111.1557</v>
      </c>
      <c r="D7" s="654">
        <f t="shared" si="0"/>
        <v>-27.1193</v>
      </c>
      <c r="E7" s="653">
        <f t="shared" si="1"/>
        <v>-0.196125836195986</v>
      </c>
    </row>
    <row r="8" s="642" customFormat="1" ht="35.1" customHeight="1" spans="1:5">
      <c r="A8" s="442" t="s">
        <v>1145</v>
      </c>
      <c r="B8" s="654">
        <v>789.34</v>
      </c>
      <c r="C8" s="655">
        <f>SUM(C9:C10)</f>
        <v>788.47</v>
      </c>
      <c r="D8" s="654">
        <f t="shared" si="0"/>
        <v>-0.870000000000005</v>
      </c>
      <c r="E8" s="653">
        <f t="shared" si="1"/>
        <v>-0.00110218663693719</v>
      </c>
    </row>
    <row r="9" s="642" customFormat="1" ht="35.1" customHeight="1" spans="1:5">
      <c r="A9" s="445" t="s">
        <v>1146</v>
      </c>
      <c r="B9" s="654">
        <v>104.16</v>
      </c>
      <c r="C9" s="655">
        <v>96</v>
      </c>
      <c r="D9" s="654">
        <f t="shared" si="0"/>
        <v>-8.16</v>
      </c>
      <c r="E9" s="653">
        <f t="shared" si="1"/>
        <v>-0.0783410138248848</v>
      </c>
    </row>
    <row r="10" s="642" customFormat="1" ht="35.1" customHeight="1" spans="1:5">
      <c r="A10" s="445" t="s">
        <v>1147</v>
      </c>
      <c r="B10" s="654">
        <v>685.18</v>
      </c>
      <c r="C10" s="655">
        <f>1092.47-400</f>
        <v>692.47</v>
      </c>
      <c r="D10" s="654">
        <f t="shared" si="0"/>
        <v>7.29000000000008</v>
      </c>
      <c r="E10" s="653">
        <f t="shared" si="1"/>
        <v>0.0106395399748972</v>
      </c>
    </row>
    <row r="11" s="642" customFormat="1" ht="222.95" customHeight="1" spans="1:5">
      <c r="A11" s="656" t="s">
        <v>1148</v>
      </c>
      <c r="B11" s="656"/>
      <c r="C11" s="656"/>
      <c r="D11" s="656"/>
      <c r="E11" s="656"/>
    </row>
  </sheetData>
  <mergeCells count="6">
    <mergeCell ref="A1:E1"/>
    <mergeCell ref="D3:E3"/>
    <mergeCell ref="A11:E11"/>
    <mergeCell ref="A3:A4"/>
    <mergeCell ref="B3:B4"/>
    <mergeCell ref="C3:C4"/>
  </mergeCells>
  <printOptions horizontalCentered="1"/>
  <pageMargins left="0.709027777777778" right="0.709027777777778" top="0.75" bottom="0.75" header="0.309027777777778" footer="0.309027777777778"/>
  <pageSetup paperSize="9" fitToHeight="20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dimension ref="A1:D37"/>
  <sheetViews>
    <sheetView showZeros="0" zoomScale="85" zoomScaleNormal="85" topLeftCell="A25" workbookViewId="0">
      <selection activeCell="B35" sqref="B35"/>
    </sheetView>
  </sheetViews>
  <sheetFormatPr defaultColWidth="9" defaultRowHeight="15" outlineLevelCol="3"/>
  <cols>
    <col min="1" max="1" width="50.7545454545455" style="458" customWidth="1"/>
    <col min="2" max="3" width="21.6272727272727" style="458" customWidth="1"/>
    <col min="4" max="4" width="21.6272727272727" style="629" customWidth="1"/>
    <col min="5" max="5" width="9.38181818181818" style="458"/>
    <col min="6" max="16364" width="9" style="458"/>
    <col min="16365" max="16365" width="45.6272727272727" style="458"/>
    <col min="16366" max="16384" width="9" style="458"/>
  </cols>
  <sheetData>
    <row r="1" ht="45" customHeight="1" spans="1:4">
      <c r="A1" s="593" t="s">
        <v>18</v>
      </c>
      <c r="B1" s="593"/>
      <c r="C1" s="593"/>
      <c r="D1" s="593"/>
    </row>
    <row r="2" s="627" customFormat="1" ht="20.1" customHeight="1" spans="1:4">
      <c r="A2" s="630"/>
      <c r="B2" s="631"/>
      <c r="C2" s="630"/>
      <c r="D2" s="596" t="s">
        <v>48</v>
      </c>
    </row>
    <row r="3" s="628" customFormat="1" ht="45" customHeight="1" spans="1:4">
      <c r="A3" s="597" t="s">
        <v>49</v>
      </c>
      <c r="B3" s="546" t="s">
        <v>1149</v>
      </c>
      <c r="C3" s="546" t="s">
        <v>127</v>
      </c>
      <c r="D3" s="546" t="s">
        <v>52</v>
      </c>
    </row>
    <row r="4" s="628" customFormat="1" ht="36" customHeight="1" spans="1:4">
      <c r="A4" s="566" t="s">
        <v>1150</v>
      </c>
      <c r="B4" s="614"/>
      <c r="C4" s="614"/>
      <c r="D4" s="615"/>
    </row>
    <row r="5" ht="36" customHeight="1" spans="1:4">
      <c r="A5" s="566" t="s">
        <v>1151</v>
      </c>
      <c r="B5" s="614"/>
      <c r="C5" s="619"/>
      <c r="D5" s="615"/>
    </row>
    <row r="6" ht="36" customHeight="1" spans="1:4">
      <c r="A6" s="566" t="s">
        <v>1152</v>
      </c>
      <c r="B6" s="614"/>
      <c r="C6" s="619"/>
      <c r="D6" s="615"/>
    </row>
    <row r="7" ht="36" customHeight="1" spans="1:4">
      <c r="A7" s="566" t="s">
        <v>1153</v>
      </c>
      <c r="B7" s="614"/>
      <c r="C7" s="619"/>
      <c r="D7" s="615"/>
    </row>
    <row r="8" ht="36" customHeight="1" spans="1:4">
      <c r="A8" s="566" t="s">
        <v>1154</v>
      </c>
      <c r="B8" s="614">
        <f>SUM(B9:B13)</f>
        <v>0</v>
      </c>
      <c r="C8" s="614">
        <f>SUM(C9:C13)</f>
        <v>0</v>
      </c>
      <c r="D8" s="615"/>
    </row>
    <row r="9" ht="36" customHeight="1" spans="1:4">
      <c r="A9" s="566" t="s">
        <v>1155</v>
      </c>
      <c r="B9" s="616"/>
      <c r="C9" s="617"/>
      <c r="D9" s="632"/>
    </row>
    <row r="10" ht="36" customHeight="1" spans="1:4">
      <c r="A10" s="566" t="s">
        <v>1156</v>
      </c>
      <c r="B10" s="616"/>
      <c r="C10" s="617"/>
      <c r="D10" s="632"/>
    </row>
    <row r="11" ht="36" customHeight="1" spans="1:4">
      <c r="A11" s="569" t="s">
        <v>1157</v>
      </c>
      <c r="B11" s="616"/>
      <c r="C11" s="617"/>
      <c r="D11" s="632"/>
    </row>
    <row r="12" ht="36" customHeight="1" spans="1:4">
      <c r="A12" s="569" t="s">
        <v>1158</v>
      </c>
      <c r="B12" s="616"/>
      <c r="C12" s="617"/>
      <c r="D12" s="632"/>
    </row>
    <row r="13" ht="36" customHeight="1" spans="1:4">
      <c r="A13" s="569" t="s">
        <v>1159</v>
      </c>
      <c r="B13" s="616"/>
      <c r="C13" s="617"/>
      <c r="D13" s="632"/>
    </row>
    <row r="14" ht="36" customHeight="1" spans="1:4">
      <c r="A14" s="569" t="s">
        <v>1160</v>
      </c>
      <c r="B14" s="614"/>
      <c r="C14" s="619"/>
      <c r="D14" s="615"/>
    </row>
    <row r="15" ht="36" customHeight="1" spans="1:4">
      <c r="A15" s="569" t="s">
        <v>1161</v>
      </c>
      <c r="B15" s="614"/>
      <c r="C15" s="614"/>
      <c r="D15" s="615"/>
    </row>
    <row r="16" ht="36" customHeight="1" spans="1:4">
      <c r="A16" s="602" t="s">
        <v>1162</v>
      </c>
      <c r="B16" s="616"/>
      <c r="C16" s="617"/>
      <c r="D16" s="615"/>
    </row>
    <row r="17" ht="36" customHeight="1" spans="1:4">
      <c r="A17" s="602" t="s">
        <v>1163</v>
      </c>
      <c r="B17" s="614">
        <f>SUM(B18:B19)</f>
        <v>461</v>
      </c>
      <c r="C17" s="614">
        <f>SUM(C18:C19)</f>
        <v>300</v>
      </c>
      <c r="D17" s="615">
        <f>(C17-B17)/B17</f>
        <v>-0.349240780911063</v>
      </c>
    </row>
    <row r="18" ht="36" customHeight="1" spans="1:4">
      <c r="A18" s="500" t="s">
        <v>1164</v>
      </c>
      <c r="B18" s="616">
        <v>302</v>
      </c>
      <c r="C18" s="617">
        <v>200</v>
      </c>
      <c r="D18" s="615">
        <f>(C18-B18)/B18</f>
        <v>-0.337748344370861</v>
      </c>
    </row>
    <row r="19" ht="36" customHeight="1" spans="1:4">
      <c r="A19" s="500" t="s">
        <v>1165</v>
      </c>
      <c r="B19" s="616">
        <v>159</v>
      </c>
      <c r="C19" s="617">
        <v>100</v>
      </c>
      <c r="D19" s="615">
        <f>(C19-B19)/B19</f>
        <v>-0.371069182389937</v>
      </c>
    </row>
    <row r="20" ht="36" customHeight="1" spans="1:4">
      <c r="A20" s="602" t="s">
        <v>1166</v>
      </c>
      <c r="B20" s="614"/>
      <c r="C20" s="619"/>
      <c r="D20" s="615"/>
    </row>
    <row r="21" ht="36" customHeight="1" spans="1:4">
      <c r="A21" s="602" t="s">
        <v>1167</v>
      </c>
      <c r="B21" s="614"/>
      <c r="C21" s="619"/>
      <c r="D21" s="615"/>
    </row>
    <row r="22" ht="36" customHeight="1" spans="1:4">
      <c r="A22" s="602" t="s">
        <v>1168</v>
      </c>
      <c r="B22" s="614"/>
      <c r="C22" s="619"/>
      <c r="D22" s="615"/>
    </row>
    <row r="23" ht="36" customHeight="1" spans="1:4">
      <c r="A23" s="566" t="s">
        <v>1169</v>
      </c>
      <c r="B23" s="614"/>
      <c r="C23" s="619"/>
      <c r="D23" s="615"/>
    </row>
    <row r="24" ht="36" customHeight="1" spans="1:4">
      <c r="A24" s="566" t="s">
        <v>1170</v>
      </c>
      <c r="B24" s="614"/>
      <c r="C24" s="619"/>
      <c r="D24" s="615"/>
    </row>
    <row r="25" ht="36" customHeight="1" spans="1:4">
      <c r="A25" s="566" t="s">
        <v>1171</v>
      </c>
      <c r="B25" s="614"/>
      <c r="C25" s="619"/>
      <c r="D25" s="615"/>
    </row>
    <row r="26" ht="36" customHeight="1" spans="1:4">
      <c r="A26" s="566" t="s">
        <v>1172</v>
      </c>
      <c r="B26" s="616"/>
      <c r="C26" s="617"/>
      <c r="D26" s="615"/>
    </row>
    <row r="27" ht="36" customHeight="1" spans="1:4">
      <c r="A27" s="566" t="s">
        <v>1173</v>
      </c>
      <c r="B27" s="614">
        <v>33</v>
      </c>
      <c r="C27" s="619">
        <v>1004</v>
      </c>
      <c r="D27" s="615">
        <f t="shared" ref="D27:D29" si="0">(C27-B27)/B27</f>
        <v>29.4242424242424</v>
      </c>
    </row>
    <row r="28" ht="36" customHeight="1" spans="1:4">
      <c r="A28" s="569"/>
      <c r="B28" s="616"/>
      <c r="C28" s="617"/>
      <c r="D28" s="615"/>
    </row>
    <row r="29" ht="36" customHeight="1" spans="1:4">
      <c r="A29" s="576" t="s">
        <v>1174</v>
      </c>
      <c r="B29" s="614">
        <f>B4+B5+B6+B7+B8+B9+B10+B16+B17+B20+B21+B22+B23+B24+B25+B26+B27</f>
        <v>494</v>
      </c>
      <c r="C29" s="614">
        <f>C4+C5+C6+C7+C8+C9+C10+C16+C17+C20+C21+C22+C23+C24+C25+C26+C27</f>
        <v>1304</v>
      </c>
      <c r="D29" s="615">
        <f t="shared" si="0"/>
        <v>1.63967611336032</v>
      </c>
    </row>
    <row r="30" ht="36" customHeight="1" spans="1:4">
      <c r="A30" s="605" t="s">
        <v>1175</v>
      </c>
      <c r="B30" s="616"/>
      <c r="C30" s="617"/>
      <c r="D30" s="633"/>
    </row>
    <row r="31" ht="36" customHeight="1" spans="1:4">
      <c r="A31" s="634" t="s">
        <v>80</v>
      </c>
      <c r="B31" s="614">
        <f>B32</f>
        <v>15851</v>
      </c>
      <c r="C31" s="616">
        <f>C32</f>
        <v>0</v>
      </c>
      <c r="D31" s="635"/>
    </row>
    <row r="32" ht="36" customHeight="1" spans="1:4">
      <c r="A32" s="636" t="s">
        <v>1176</v>
      </c>
      <c r="B32" s="614">
        <f>SUM(B33:B34)</f>
        <v>15851</v>
      </c>
      <c r="C32" s="614">
        <f>SUM(C33:C34)</f>
        <v>0</v>
      </c>
      <c r="D32" s="635"/>
    </row>
    <row r="33" ht="36" customHeight="1" spans="1:4">
      <c r="A33" s="637" t="s">
        <v>1177</v>
      </c>
      <c r="B33" s="638">
        <v>12851</v>
      </c>
      <c r="C33" s="638"/>
      <c r="D33" s="639"/>
    </row>
    <row r="34" ht="36" customHeight="1" spans="1:4">
      <c r="A34" s="640" t="s">
        <v>1178</v>
      </c>
      <c r="B34" s="638">
        <v>3000</v>
      </c>
      <c r="C34" s="638"/>
      <c r="D34" s="639"/>
    </row>
    <row r="35" ht="36" customHeight="1" spans="1:4">
      <c r="A35" s="637" t="s">
        <v>83</v>
      </c>
      <c r="B35" s="638">
        <v>1731</v>
      </c>
      <c r="C35" s="638">
        <v>3036</v>
      </c>
      <c r="D35" s="639"/>
    </row>
    <row r="36" ht="36" customHeight="1" spans="1:4">
      <c r="A36" s="637" t="s">
        <v>1179</v>
      </c>
      <c r="B36" s="638">
        <v>30700</v>
      </c>
      <c r="C36" s="638"/>
      <c r="D36" s="639"/>
    </row>
    <row r="37" ht="36" customHeight="1" spans="1:4">
      <c r="A37" s="612" t="s">
        <v>87</v>
      </c>
      <c r="B37" s="641">
        <f>B29+B31+B35+B36</f>
        <v>48776</v>
      </c>
      <c r="C37" s="641">
        <f>C29+C31+C35+C36</f>
        <v>4340</v>
      </c>
      <c r="D37" s="639"/>
    </row>
  </sheetData>
  <autoFilter xmlns:etc="http://www.wps.cn/officeDocument/2017/etCustomData" ref="A3:D37" etc:filterBottomFollowUsedRange="0">
    <extLst/>
  </autoFilter>
  <mergeCells count="1">
    <mergeCell ref="A1:D1"/>
  </mergeCells>
  <conditionalFormatting sqref="A30">
    <cfRule type="expression" dxfId="2" priority="4" stopIfTrue="1">
      <formula>"len($A:$A)=3"</formula>
    </cfRule>
  </conditionalFormatting>
  <conditionalFormatting sqref="A32">
    <cfRule type="expression" dxfId="2" priority="2" stopIfTrue="1">
      <formula>"len($A:$A)=3"</formula>
    </cfRule>
  </conditionalFormatting>
  <conditionalFormatting sqref="A34">
    <cfRule type="expression" dxfId="2" priority="1" stopIfTrue="1">
      <formula>"len($A:$A)=3"</formula>
    </cfRule>
  </conditionalFormatting>
  <conditionalFormatting sqref="B5:G11">
    <cfRule type="expression" dxfId="2" priority="10" stopIfTrue="1">
      <formula>"len($A:$A)=3"</formula>
    </cfRule>
  </conditionalFormatting>
  <conditionalFormatting sqref="C5:G11">
    <cfRule type="expression" dxfId="2" priority="7" stopIfTrue="1">
      <formula>"len($A:$A)=3"</formula>
    </cfRule>
  </conditionalFormatting>
  <conditionalFormatting sqref="B18:C21 E18:G21 B13:G17 D18:D29">
    <cfRule type="expression" dxfId="2" priority="11" stopIfTrue="1">
      <formula>"len($A:$A)=3"</formula>
    </cfRule>
  </conditionalFormatting>
  <conditionalFormatting sqref="C13:G17 C18:C21 E18:G21 D18:D29">
    <cfRule type="expression" dxfId="2" priority="8" stopIfTrue="1">
      <formula>"len($A:$A)=3"</formula>
    </cfRule>
  </conditionalFormatting>
  <conditionalFormatting sqref="D32 B30:G31 B28:C29 E28:G29">
    <cfRule type="expression" dxfId="2" priority="12" stopIfTrue="1">
      <formula>"len($A:$A)=3"</formula>
    </cfRule>
  </conditionalFormatting>
  <conditionalFormatting sqref="C30:G31 D32 C28:C29 E28:G29">
    <cfRule type="expression" dxfId="2" priority="9" stopIfTrue="1">
      <formula>"len($A:$A)=3"</formula>
    </cfRule>
  </conditionalFormatting>
  <conditionalFormatting sqref="A31 A33">
    <cfRule type="expression" dxfId="2" priority="3" stopIfTrue="1">
      <formula>"len($A:$A)=3"</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dimension ref="A1:E51"/>
  <sheetViews>
    <sheetView showZeros="0" zoomScale="85" zoomScaleNormal="85" workbookViewId="0">
      <pane ySplit="3" topLeftCell="A4" activePane="bottomLeft" state="frozen"/>
      <selection/>
      <selection pane="bottomLeft" activeCell="D51" sqref="D51"/>
    </sheetView>
  </sheetViews>
  <sheetFormatPr defaultColWidth="9" defaultRowHeight="15" outlineLevelCol="4"/>
  <cols>
    <col min="1" max="1" width="17.2545454545455" style="557" customWidth="1"/>
    <col min="2" max="2" width="50.7545454545455" style="557" customWidth="1"/>
    <col min="3" max="4" width="21.6272727272727" style="557" customWidth="1"/>
    <col min="5" max="5" width="36.6272727272727" style="558" customWidth="1"/>
    <col min="6" max="16384" width="9" style="557"/>
  </cols>
  <sheetData>
    <row r="1" ht="45" customHeight="1" spans="2:5">
      <c r="B1" s="559" t="s">
        <v>19</v>
      </c>
      <c r="C1" s="559"/>
      <c r="D1" s="559"/>
      <c r="E1" s="559"/>
    </row>
    <row r="2" s="555" customFormat="1" ht="20.1" customHeight="1" spans="2:5">
      <c r="B2" s="560"/>
      <c r="C2" s="560"/>
      <c r="D2" s="560"/>
      <c r="E2" s="561" t="s">
        <v>48</v>
      </c>
    </row>
    <row r="3" s="556" customFormat="1" ht="45" customHeight="1" spans="1:5">
      <c r="A3" s="562" t="s">
        <v>1180</v>
      </c>
      <c r="B3" s="563" t="s">
        <v>49</v>
      </c>
      <c r="C3" s="564" t="s">
        <v>1149</v>
      </c>
      <c r="D3" s="564" t="s">
        <v>127</v>
      </c>
      <c r="E3" s="564" t="s">
        <v>52</v>
      </c>
    </row>
    <row r="4" ht="36" customHeight="1" spans="1:5">
      <c r="A4" s="565" t="s">
        <v>1181</v>
      </c>
      <c r="B4" s="566" t="s">
        <v>1182</v>
      </c>
      <c r="C4" s="614">
        <f>SUM(C5:C6)</f>
        <v>215</v>
      </c>
      <c r="D4" s="614">
        <f>SUM(D5:D6)</f>
        <v>16</v>
      </c>
      <c r="E4" s="615">
        <f>(D4-C4)/C4</f>
        <v>-0.925581395348837</v>
      </c>
    </row>
    <row r="5" ht="36" customHeight="1" spans="1:5">
      <c r="A5" s="571" t="s">
        <v>1183</v>
      </c>
      <c r="B5" s="569" t="s">
        <v>1184</v>
      </c>
      <c r="C5" s="616">
        <v>185</v>
      </c>
      <c r="D5" s="617">
        <v>16</v>
      </c>
      <c r="E5" s="615">
        <f t="shared" ref="E5:E46" si="0">(D5-C5)/C5</f>
        <v>-0.913513513513514</v>
      </c>
    </row>
    <row r="6" ht="36" customHeight="1" spans="1:5">
      <c r="A6" s="571" t="s">
        <v>1185</v>
      </c>
      <c r="B6" s="569" t="s">
        <v>1186</v>
      </c>
      <c r="C6" s="616">
        <v>30</v>
      </c>
      <c r="D6" s="617"/>
      <c r="E6" s="615">
        <f t="shared" si="0"/>
        <v>-1</v>
      </c>
    </row>
    <row r="7" ht="36" customHeight="1" spans="1:5">
      <c r="A7" s="565" t="s">
        <v>1187</v>
      </c>
      <c r="B7" s="566" t="s">
        <v>1188</v>
      </c>
      <c r="C7" s="614">
        <f>SUM(C8:C10)</f>
        <v>350</v>
      </c>
      <c r="D7" s="614">
        <f>SUM(D8:D10)</f>
        <v>5</v>
      </c>
      <c r="E7" s="615">
        <f t="shared" si="0"/>
        <v>-0.985714285714286</v>
      </c>
    </row>
    <row r="8" ht="36" customHeight="1" spans="1:5">
      <c r="A8" s="571" t="s">
        <v>1189</v>
      </c>
      <c r="B8" s="569" t="s">
        <v>1190</v>
      </c>
      <c r="C8" s="616">
        <v>350</v>
      </c>
      <c r="D8" s="617">
        <v>5</v>
      </c>
      <c r="E8" s="615">
        <f t="shared" si="0"/>
        <v>-0.985714285714286</v>
      </c>
    </row>
    <row r="9" ht="36" customHeight="1" spans="1:5">
      <c r="A9" s="571" t="s">
        <v>1191</v>
      </c>
      <c r="B9" s="569" t="s">
        <v>1192</v>
      </c>
      <c r="C9" s="616"/>
      <c r="D9" s="617"/>
      <c r="E9" s="615"/>
    </row>
    <row r="10" ht="36" customHeight="1" spans="1:5">
      <c r="A10" s="571" t="s">
        <v>1193</v>
      </c>
      <c r="B10" s="569" t="s">
        <v>1194</v>
      </c>
      <c r="C10" s="616"/>
      <c r="D10" s="617"/>
      <c r="E10" s="615"/>
    </row>
    <row r="11" ht="36" customHeight="1" spans="1:5">
      <c r="A11" s="565" t="s">
        <v>1195</v>
      </c>
      <c r="B11" s="566" t="s">
        <v>1196</v>
      </c>
      <c r="C11" s="616"/>
      <c r="D11" s="617"/>
      <c r="E11" s="615"/>
    </row>
    <row r="12" ht="36" customHeight="1" spans="1:5">
      <c r="A12" s="571" t="s">
        <v>1197</v>
      </c>
      <c r="B12" s="569" t="s">
        <v>1198</v>
      </c>
      <c r="C12" s="614"/>
      <c r="D12" s="614"/>
      <c r="E12" s="615"/>
    </row>
    <row r="13" ht="36" customHeight="1" spans="1:5">
      <c r="A13" s="565" t="s">
        <v>1199</v>
      </c>
      <c r="B13" s="566" t="s">
        <v>1200</v>
      </c>
      <c r="C13" s="614">
        <f>SUM(C14:C23)</f>
        <v>41600</v>
      </c>
      <c r="D13" s="614">
        <f>SUM(D14:D23)</f>
        <v>676</v>
      </c>
      <c r="E13" s="615">
        <f t="shared" si="0"/>
        <v>-0.98375</v>
      </c>
    </row>
    <row r="14" ht="36" customHeight="1" spans="1:5">
      <c r="A14" s="571" t="s">
        <v>1201</v>
      </c>
      <c r="B14" s="569" t="s">
        <v>1202</v>
      </c>
      <c r="C14" s="616">
        <v>10815</v>
      </c>
      <c r="D14" s="617">
        <v>676</v>
      </c>
      <c r="E14" s="615">
        <f t="shared" si="0"/>
        <v>-0.937494220989367</v>
      </c>
    </row>
    <row r="15" ht="36" customHeight="1" spans="1:5">
      <c r="A15" s="571" t="s">
        <v>1203</v>
      </c>
      <c r="B15" s="569" t="s">
        <v>1204</v>
      </c>
      <c r="C15" s="616"/>
      <c r="D15" s="617"/>
      <c r="E15" s="615"/>
    </row>
    <row r="16" ht="36" customHeight="1" spans="1:5">
      <c r="A16" s="571" t="s">
        <v>1205</v>
      </c>
      <c r="B16" s="569" t="s">
        <v>1206</v>
      </c>
      <c r="C16" s="616"/>
      <c r="D16" s="617"/>
      <c r="E16" s="615"/>
    </row>
    <row r="17" ht="36" customHeight="1" spans="1:5">
      <c r="A17" s="571" t="s">
        <v>1207</v>
      </c>
      <c r="B17" s="569" t="s">
        <v>1208</v>
      </c>
      <c r="C17" s="616">
        <v>85</v>
      </c>
      <c r="D17" s="617"/>
      <c r="E17" s="615">
        <f t="shared" si="0"/>
        <v>-1</v>
      </c>
    </row>
    <row r="18" ht="36" customHeight="1" spans="1:5">
      <c r="A18" s="571" t="s">
        <v>1209</v>
      </c>
      <c r="B18" s="569" t="s">
        <v>1210</v>
      </c>
      <c r="C18" s="616"/>
      <c r="D18" s="617"/>
      <c r="E18" s="615"/>
    </row>
    <row r="19" ht="36" customHeight="1" spans="1:5">
      <c r="A19" s="571" t="s">
        <v>1211</v>
      </c>
      <c r="B19" s="569" t="s">
        <v>1212</v>
      </c>
      <c r="C19" s="616"/>
      <c r="D19" s="617"/>
      <c r="E19" s="615"/>
    </row>
    <row r="20" ht="36" customHeight="1" spans="1:5">
      <c r="A20" s="571" t="s">
        <v>1213</v>
      </c>
      <c r="B20" s="569" t="s">
        <v>1214</v>
      </c>
      <c r="C20" s="616">
        <v>30700</v>
      </c>
      <c r="D20" s="617"/>
      <c r="E20" s="615">
        <f t="shared" si="0"/>
        <v>-1</v>
      </c>
    </row>
    <row r="21" ht="36" customHeight="1" spans="1:5">
      <c r="A21" s="571" t="s">
        <v>1215</v>
      </c>
      <c r="B21" s="569" t="s">
        <v>1216</v>
      </c>
      <c r="C21" s="614"/>
      <c r="D21" s="614"/>
      <c r="E21" s="615"/>
    </row>
    <row r="22" ht="36" customHeight="1" spans="1:5">
      <c r="A22" s="571" t="s">
        <v>1217</v>
      </c>
      <c r="B22" s="569" t="s">
        <v>1218</v>
      </c>
      <c r="C22" s="616"/>
      <c r="D22" s="617"/>
      <c r="E22" s="615"/>
    </row>
    <row r="23" ht="36" customHeight="1" spans="1:5">
      <c r="A23" s="571" t="s">
        <v>1219</v>
      </c>
      <c r="B23" s="569" t="s">
        <v>1220</v>
      </c>
      <c r="C23" s="616"/>
      <c r="D23" s="617"/>
      <c r="E23" s="615"/>
    </row>
    <row r="24" ht="36" customHeight="1" spans="1:5">
      <c r="A24" s="565" t="s">
        <v>1221</v>
      </c>
      <c r="B24" s="566" t="s">
        <v>1222</v>
      </c>
      <c r="C24" s="614">
        <f>SUM(C25:C27)</f>
        <v>31</v>
      </c>
      <c r="D24" s="614">
        <f>SUM(D25:D27)</f>
        <v>23</v>
      </c>
      <c r="E24" s="615">
        <f t="shared" si="0"/>
        <v>-0.258064516129032</v>
      </c>
    </row>
    <row r="25" ht="36" customHeight="1" spans="1:5">
      <c r="A25" s="571" t="s">
        <v>1223</v>
      </c>
      <c r="B25" s="569" t="s">
        <v>1224</v>
      </c>
      <c r="C25" s="616">
        <v>31</v>
      </c>
      <c r="D25" s="617">
        <v>23</v>
      </c>
      <c r="E25" s="615">
        <f t="shared" si="0"/>
        <v>-0.258064516129032</v>
      </c>
    </row>
    <row r="26" ht="36" customHeight="1" spans="1:5">
      <c r="A26" s="571" t="s">
        <v>1225</v>
      </c>
      <c r="B26" s="569" t="s">
        <v>1226</v>
      </c>
      <c r="C26" s="616"/>
      <c r="D26" s="617"/>
      <c r="E26" s="615"/>
    </row>
    <row r="27" ht="36" customHeight="1" spans="1:5">
      <c r="A27" s="618">
        <v>21370</v>
      </c>
      <c r="B27" s="569" t="s">
        <v>1227</v>
      </c>
      <c r="C27" s="616"/>
      <c r="D27" s="617"/>
      <c r="E27" s="615"/>
    </row>
    <row r="28" ht="36" customHeight="1" spans="1:5">
      <c r="A28" s="565" t="s">
        <v>1228</v>
      </c>
      <c r="B28" s="566" t="s">
        <v>1229</v>
      </c>
      <c r="C28" s="614">
        <f>SUM(C29:C32)</f>
        <v>159</v>
      </c>
      <c r="D28" s="616">
        <f>SUM(D29:D32)</f>
        <v>0</v>
      </c>
      <c r="E28" s="615">
        <f t="shared" si="0"/>
        <v>-1</v>
      </c>
    </row>
    <row r="29" ht="36" customHeight="1" spans="1:5">
      <c r="A29" s="571" t="s">
        <v>1230</v>
      </c>
      <c r="B29" s="569" t="s">
        <v>1231</v>
      </c>
      <c r="C29" s="616"/>
      <c r="D29" s="617"/>
      <c r="E29" s="615"/>
    </row>
    <row r="30" ht="36" customHeight="1" spans="1:5">
      <c r="A30" s="571" t="s">
        <v>1232</v>
      </c>
      <c r="B30" s="569" t="s">
        <v>1233</v>
      </c>
      <c r="C30" s="614"/>
      <c r="D30" s="619"/>
      <c r="E30" s="615"/>
    </row>
    <row r="31" ht="36" customHeight="1" spans="1:5">
      <c r="A31" s="571" t="s">
        <v>1234</v>
      </c>
      <c r="B31" s="569" t="s">
        <v>1235</v>
      </c>
      <c r="C31" s="616">
        <v>159</v>
      </c>
      <c r="D31" s="617"/>
      <c r="E31" s="615">
        <f t="shared" si="0"/>
        <v>-1</v>
      </c>
    </row>
    <row r="32" ht="36" customHeight="1" spans="1:5">
      <c r="A32" s="571" t="s">
        <v>1236</v>
      </c>
      <c r="B32" s="569" t="s">
        <v>1237</v>
      </c>
      <c r="C32" s="614"/>
      <c r="D32" s="614"/>
      <c r="E32" s="615"/>
    </row>
    <row r="33" ht="36" customHeight="1" spans="1:5">
      <c r="A33" s="565" t="s">
        <v>1238</v>
      </c>
      <c r="B33" s="566" t="s">
        <v>1239</v>
      </c>
      <c r="C33" s="616"/>
      <c r="D33" s="617"/>
      <c r="E33" s="615"/>
    </row>
    <row r="34" ht="36" customHeight="1" spans="1:5">
      <c r="A34" s="571" t="s">
        <v>1240</v>
      </c>
      <c r="B34" s="569" t="s">
        <v>1241</v>
      </c>
      <c r="C34" s="616"/>
      <c r="D34" s="617"/>
      <c r="E34" s="615"/>
    </row>
    <row r="35" ht="36" customHeight="1" spans="1:5">
      <c r="A35" s="565" t="s">
        <v>1242</v>
      </c>
      <c r="B35" s="566" t="s">
        <v>1243</v>
      </c>
      <c r="C35" s="614">
        <f>SUM(C36:C38)</f>
        <v>1017</v>
      </c>
      <c r="D35" s="614">
        <f>SUM(D36:D38)</f>
        <v>1344</v>
      </c>
      <c r="E35" s="615">
        <f t="shared" si="0"/>
        <v>0.321533923303835</v>
      </c>
    </row>
    <row r="36" ht="36" customHeight="1" spans="1:5">
      <c r="A36" s="571" t="s">
        <v>1244</v>
      </c>
      <c r="B36" s="569" t="s">
        <v>1245</v>
      </c>
      <c r="C36" s="614"/>
      <c r="D36" s="619"/>
      <c r="E36" s="615"/>
    </row>
    <row r="37" ht="36" customHeight="1" spans="1:5">
      <c r="A37" s="571" t="s">
        <v>1246</v>
      </c>
      <c r="B37" s="569" t="s">
        <v>1247</v>
      </c>
      <c r="C37" s="616"/>
      <c r="D37" s="617"/>
      <c r="E37" s="615"/>
    </row>
    <row r="38" ht="36" customHeight="1" spans="1:5">
      <c r="A38" s="571" t="s">
        <v>1248</v>
      </c>
      <c r="B38" s="569" t="s">
        <v>1249</v>
      </c>
      <c r="C38" s="616">
        <v>1017</v>
      </c>
      <c r="D38" s="617">
        <v>1344</v>
      </c>
      <c r="E38" s="615">
        <f t="shared" si="0"/>
        <v>0.321533923303835</v>
      </c>
    </row>
    <row r="39" ht="36" customHeight="1" spans="1:5">
      <c r="A39" s="565" t="s">
        <v>1250</v>
      </c>
      <c r="B39" s="566" t="s">
        <v>1251</v>
      </c>
      <c r="C39" s="614"/>
      <c r="D39" s="619">
        <v>1004</v>
      </c>
      <c r="E39" s="615"/>
    </row>
    <row r="40" ht="36" customHeight="1" spans="1:5">
      <c r="A40" s="565" t="s">
        <v>1252</v>
      </c>
      <c r="B40" s="566" t="s">
        <v>1253</v>
      </c>
      <c r="C40" s="616">
        <f>C41</f>
        <v>33</v>
      </c>
      <c r="D40" s="617"/>
      <c r="E40" s="615">
        <f t="shared" si="0"/>
        <v>-1</v>
      </c>
    </row>
    <row r="41" ht="36" customHeight="1" spans="1:5">
      <c r="A41" s="618">
        <v>23304</v>
      </c>
      <c r="B41" s="569" t="s">
        <v>1254</v>
      </c>
      <c r="C41" s="616">
        <v>33</v>
      </c>
      <c r="D41" s="614"/>
      <c r="E41" s="615">
        <f t="shared" si="0"/>
        <v>-1</v>
      </c>
    </row>
    <row r="42" ht="36" customHeight="1" spans="1:5">
      <c r="A42" s="574" t="s">
        <v>1255</v>
      </c>
      <c r="B42" s="566" t="s">
        <v>1256</v>
      </c>
      <c r="C42" s="614">
        <f>SUM(C43:C44)</f>
        <v>1728</v>
      </c>
      <c r="D42" s="614">
        <f>SUM(D43:D44)</f>
        <v>1272</v>
      </c>
      <c r="E42" s="615">
        <f t="shared" si="0"/>
        <v>-0.263888888888889</v>
      </c>
    </row>
    <row r="43" ht="36" customHeight="1" spans="1:5">
      <c r="A43" s="618" t="s">
        <v>1257</v>
      </c>
      <c r="B43" s="569" t="s">
        <v>1258</v>
      </c>
      <c r="C43" s="616">
        <v>1728</v>
      </c>
      <c r="D43" s="617">
        <v>1272</v>
      </c>
      <c r="E43" s="615">
        <f t="shared" si="0"/>
        <v>-0.263888888888889</v>
      </c>
    </row>
    <row r="44" ht="36" customHeight="1" spans="1:5">
      <c r="A44" s="618" t="s">
        <v>1259</v>
      </c>
      <c r="B44" s="569" t="s">
        <v>1260</v>
      </c>
      <c r="C44" s="616"/>
      <c r="D44" s="617"/>
      <c r="E44" s="615"/>
    </row>
    <row r="45" ht="36" customHeight="1" spans="1:5">
      <c r="A45" s="565"/>
      <c r="B45" s="566"/>
      <c r="C45" s="614"/>
      <c r="D45" s="619"/>
      <c r="E45" s="615"/>
    </row>
    <row r="46" ht="36" customHeight="1" spans="1:5">
      <c r="A46" s="575"/>
      <c r="B46" s="576" t="s">
        <v>1261</v>
      </c>
      <c r="C46" s="614">
        <f>C4+C7+C11+C13+C24+C28+C33+C35+C39+C40+C42</f>
        <v>45133</v>
      </c>
      <c r="D46" s="614">
        <f>D4+D7+D11+D13+D24+D28+D33+D35+D39+D40+D42</f>
        <v>4340</v>
      </c>
      <c r="E46" s="615">
        <f t="shared" si="0"/>
        <v>-0.903839762479782</v>
      </c>
    </row>
    <row r="47" ht="36" customHeight="1" spans="1:5">
      <c r="A47" s="620" t="s">
        <v>1262</v>
      </c>
      <c r="B47" s="578" t="s">
        <v>115</v>
      </c>
      <c r="C47" s="621">
        <f>SUM(C48:C49)</f>
        <v>3643</v>
      </c>
      <c r="D47" s="622"/>
      <c r="E47" s="623"/>
    </row>
    <row r="48" ht="36" customHeight="1" spans="1:5">
      <c r="A48" s="624" t="s">
        <v>1263</v>
      </c>
      <c r="B48" s="580" t="s">
        <v>1264</v>
      </c>
      <c r="C48" s="622">
        <v>607</v>
      </c>
      <c r="D48" s="622"/>
      <c r="E48" s="623"/>
    </row>
    <row r="49" ht="36" customHeight="1" spans="1:5">
      <c r="A49" s="624" t="s">
        <v>1265</v>
      </c>
      <c r="B49" s="580" t="s">
        <v>1266</v>
      </c>
      <c r="C49" s="622">
        <v>3036</v>
      </c>
      <c r="D49" s="622"/>
      <c r="E49" s="623"/>
    </row>
    <row r="50" ht="36" customHeight="1" spans="1:5">
      <c r="A50" s="624" t="s">
        <v>1267</v>
      </c>
      <c r="B50" s="585" t="s">
        <v>1268</v>
      </c>
      <c r="C50" s="622"/>
      <c r="D50" s="622"/>
      <c r="E50" s="623"/>
    </row>
    <row r="51" ht="36" customHeight="1" spans="1:5">
      <c r="A51" s="625"/>
      <c r="B51" s="587" t="s">
        <v>121</v>
      </c>
      <c r="C51" s="626">
        <f>C46+C47+C50</f>
        <v>48776</v>
      </c>
      <c r="D51" s="626">
        <f>D46+D47+D50</f>
        <v>4340</v>
      </c>
      <c r="E51" s="623"/>
    </row>
  </sheetData>
  <autoFilter xmlns:etc="http://www.wps.cn/officeDocument/2017/etCustomData" ref="B3:E51" etc:filterBottomFollowUsedRange="0">
    <extLst/>
  </autoFilter>
  <mergeCells count="1">
    <mergeCell ref="B1:E1"/>
  </mergeCells>
  <conditionalFormatting sqref="B50">
    <cfRule type="expression" dxfId="2" priority="1" stopIfTrue="1">
      <formula>"len($A:$A)=3"</formula>
    </cfRule>
  </conditionalFormatting>
  <conditionalFormatting sqref="C45:D45 F45:H45">
    <cfRule type="expression" dxfId="2" priority="3" stopIfTrue="1">
      <formula>"len($A:$A)=3"</formula>
    </cfRule>
  </conditionalFormatting>
  <conditionalFormatting sqref="D45 F45:H45">
    <cfRule type="expression" dxfId="2" priority="2" stopIfTrue="1">
      <formula>"len($A:$A)=3"</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dimension ref="A1:E32"/>
  <sheetViews>
    <sheetView workbookViewId="0">
      <selection activeCell="B1" sqref="B1:E1"/>
    </sheetView>
  </sheetViews>
  <sheetFormatPr defaultColWidth="9" defaultRowHeight="15" outlineLevelCol="4"/>
  <cols>
    <col min="1" max="1" width="14.2545454545455" style="591" customWidth="1"/>
    <col min="2" max="2" width="50.7545454545455" style="591" customWidth="1"/>
    <col min="3" max="4" width="21.6272727272727" style="591" customWidth="1"/>
    <col min="5" max="5" width="23.6272727272727" style="592" customWidth="1"/>
    <col min="6" max="16384" width="9" style="591"/>
  </cols>
  <sheetData>
    <row r="1" ht="45" customHeight="1" spans="2:5">
      <c r="B1" s="593" t="s">
        <v>20</v>
      </c>
      <c r="C1" s="593"/>
      <c r="D1" s="593"/>
      <c r="E1" s="593"/>
    </row>
    <row r="2" s="588" customFormat="1" ht="20.1" customHeight="1" spans="2:5">
      <c r="B2" s="594"/>
      <c r="C2" s="595"/>
      <c r="D2" s="594"/>
      <c r="E2" s="596" t="s">
        <v>48</v>
      </c>
    </row>
    <row r="3" s="589" customFormat="1" ht="36" customHeight="1" spans="1:5">
      <c r="A3" s="546" t="s">
        <v>1180</v>
      </c>
      <c r="B3" s="597" t="s">
        <v>49</v>
      </c>
      <c r="C3" s="546" t="s">
        <v>126</v>
      </c>
      <c r="D3" s="546" t="s">
        <v>127</v>
      </c>
      <c r="E3" s="546" t="s">
        <v>124</v>
      </c>
    </row>
    <row r="4" s="589" customFormat="1" ht="36" customHeight="1" spans="1:5">
      <c r="A4" s="598" t="s">
        <v>1269</v>
      </c>
      <c r="B4" s="566" t="s">
        <v>1150</v>
      </c>
      <c r="C4" s="599"/>
      <c r="D4" s="599"/>
      <c r="E4" s="579"/>
    </row>
    <row r="5" ht="36" customHeight="1" spans="1:5">
      <c r="A5" s="598" t="s">
        <v>1270</v>
      </c>
      <c r="B5" s="566" t="s">
        <v>1151</v>
      </c>
      <c r="C5" s="599"/>
      <c r="D5" s="599"/>
      <c r="E5" s="579"/>
    </row>
    <row r="6" ht="36" customHeight="1" spans="1:5">
      <c r="A6" s="598" t="s">
        <v>1271</v>
      </c>
      <c r="B6" s="566" t="s">
        <v>1152</v>
      </c>
      <c r="C6" s="599"/>
      <c r="D6" s="599"/>
      <c r="E6" s="579"/>
    </row>
    <row r="7" ht="36" customHeight="1" spans="1:5">
      <c r="A7" s="598" t="s">
        <v>1272</v>
      </c>
      <c r="B7" s="566" t="s">
        <v>1153</v>
      </c>
      <c r="C7" s="599"/>
      <c r="D7" s="599"/>
      <c r="E7" s="579"/>
    </row>
    <row r="8" ht="36" customHeight="1" spans="1:5">
      <c r="A8" s="598" t="s">
        <v>1273</v>
      </c>
      <c r="B8" s="566" t="s">
        <v>1154</v>
      </c>
      <c r="C8" s="599"/>
      <c r="D8" s="599"/>
      <c r="E8" s="579"/>
    </row>
    <row r="9" ht="36" customHeight="1" spans="1:5">
      <c r="A9" s="598" t="s">
        <v>1274</v>
      </c>
      <c r="B9" s="566" t="s">
        <v>1155</v>
      </c>
      <c r="C9" s="599"/>
      <c r="D9" s="599"/>
      <c r="E9" s="579"/>
    </row>
    <row r="10" ht="36" customHeight="1" spans="1:5">
      <c r="A10" s="598" t="s">
        <v>1275</v>
      </c>
      <c r="B10" s="566" t="s">
        <v>1156</v>
      </c>
      <c r="C10" s="600"/>
      <c r="D10" s="600"/>
      <c r="E10" s="582"/>
    </row>
    <row r="11" ht="36" customHeight="1" spans="1:5">
      <c r="A11" s="598" t="s">
        <v>1276</v>
      </c>
      <c r="B11" s="569" t="s">
        <v>1161</v>
      </c>
      <c r="C11" s="600"/>
      <c r="D11" s="600"/>
      <c r="E11" s="582"/>
    </row>
    <row r="12" ht="36" customHeight="1" spans="1:5">
      <c r="A12" s="601" t="s">
        <v>1277</v>
      </c>
      <c r="B12" s="602" t="s">
        <v>1162</v>
      </c>
      <c r="C12" s="599"/>
      <c r="D12" s="599"/>
      <c r="E12" s="579"/>
    </row>
    <row r="13" ht="36" customHeight="1" spans="1:5">
      <c r="A13" s="601" t="s">
        <v>1278</v>
      </c>
      <c r="B13" s="602" t="s">
        <v>1163</v>
      </c>
      <c r="C13" s="599">
        <f>SUM(C14:C15)</f>
        <v>347</v>
      </c>
      <c r="D13" s="599">
        <f>SUM(D14:D15)</f>
        <v>300</v>
      </c>
      <c r="E13" s="579">
        <f>(D13-C13)/C13</f>
        <v>-0.135446685878963</v>
      </c>
    </row>
    <row r="14" ht="36" customHeight="1" spans="1:5">
      <c r="A14" s="601" t="s">
        <v>1279</v>
      </c>
      <c r="B14" s="500" t="s">
        <v>1164</v>
      </c>
      <c r="C14" s="600">
        <v>239</v>
      </c>
      <c r="D14" s="600">
        <v>200</v>
      </c>
      <c r="E14" s="579">
        <f t="shared" ref="E14:E25" si="0">(D14-C14)/C14</f>
        <v>-0.163179916317992</v>
      </c>
    </row>
    <row r="15" ht="36" customHeight="1" spans="1:5">
      <c r="A15" s="601" t="s">
        <v>1280</v>
      </c>
      <c r="B15" s="500" t="s">
        <v>1165</v>
      </c>
      <c r="C15" s="600">
        <v>108</v>
      </c>
      <c r="D15" s="600">
        <v>100</v>
      </c>
      <c r="E15" s="579">
        <f t="shared" si="0"/>
        <v>-0.0740740740740741</v>
      </c>
    </row>
    <row r="16" ht="36" customHeight="1" spans="1:5">
      <c r="A16" s="601" t="s">
        <v>1281</v>
      </c>
      <c r="B16" s="602" t="s">
        <v>1166</v>
      </c>
      <c r="C16" s="599"/>
      <c r="D16" s="599"/>
      <c r="E16" s="579"/>
    </row>
    <row r="17" ht="36" customHeight="1" spans="1:5">
      <c r="A17" s="601" t="s">
        <v>1282</v>
      </c>
      <c r="B17" s="602" t="s">
        <v>1167</v>
      </c>
      <c r="C17" s="599"/>
      <c r="D17" s="599"/>
      <c r="E17" s="579"/>
    </row>
    <row r="18" ht="36" customHeight="1" spans="1:5">
      <c r="A18" s="601" t="s">
        <v>1283</v>
      </c>
      <c r="B18" s="602" t="s">
        <v>1168</v>
      </c>
      <c r="C18" s="599"/>
      <c r="D18" s="599"/>
      <c r="E18" s="579"/>
    </row>
    <row r="19" ht="36" customHeight="1" spans="1:5">
      <c r="A19" s="598" t="s">
        <v>1284</v>
      </c>
      <c r="B19" s="566" t="s">
        <v>1169</v>
      </c>
      <c r="C19" s="599"/>
      <c r="D19" s="599"/>
      <c r="E19" s="579"/>
    </row>
    <row r="20" ht="36" customHeight="1" spans="1:5">
      <c r="A20" s="598" t="s">
        <v>1285</v>
      </c>
      <c r="B20" s="566" t="s">
        <v>1170</v>
      </c>
      <c r="C20" s="599"/>
      <c r="D20" s="599"/>
      <c r="E20" s="579"/>
    </row>
    <row r="21" ht="36" customHeight="1" spans="1:5">
      <c r="A21" s="598" t="s">
        <v>1286</v>
      </c>
      <c r="B21" s="566" t="s">
        <v>1171</v>
      </c>
      <c r="C21" s="599"/>
      <c r="D21" s="599"/>
      <c r="E21" s="579"/>
    </row>
    <row r="22" ht="36" customHeight="1" spans="1:5">
      <c r="A22" s="598" t="s">
        <v>1287</v>
      </c>
      <c r="B22" s="566" t="s">
        <v>1172</v>
      </c>
      <c r="C22" s="599"/>
      <c r="D22" s="599"/>
      <c r="E22" s="579"/>
    </row>
    <row r="23" ht="36" customHeight="1" spans="1:5">
      <c r="A23" s="598" t="s">
        <v>1288</v>
      </c>
      <c r="B23" s="566" t="s">
        <v>1173</v>
      </c>
      <c r="C23" s="600">
        <v>33</v>
      </c>
      <c r="D23" s="600">
        <v>1004</v>
      </c>
      <c r="E23" s="579">
        <f t="shared" si="0"/>
        <v>29.4242424242424</v>
      </c>
    </row>
    <row r="24" s="590" customFormat="1" ht="36" customHeight="1" spans="1:5">
      <c r="A24" s="598"/>
      <c r="B24" s="569"/>
      <c r="C24" s="599"/>
      <c r="D24" s="599"/>
      <c r="E24" s="579"/>
    </row>
    <row r="25" ht="36" customHeight="1" spans="1:5">
      <c r="A25" s="603"/>
      <c r="B25" s="576" t="s">
        <v>1289</v>
      </c>
      <c r="C25" s="599">
        <f>C4+C5+C6+C7+C8+C9+C10+C12+C13+C16+C17+C18+C19+C20+C21+C22+C23</f>
        <v>380</v>
      </c>
      <c r="D25" s="599">
        <f>D4+D5+D6+D7+D8+D9+D10+D12+D13+D16+D17+D18+D19+D20+D21+D22+D23</f>
        <v>1304</v>
      </c>
      <c r="E25" s="579">
        <f t="shared" si="0"/>
        <v>2.43157894736842</v>
      </c>
    </row>
    <row r="26" ht="36" customHeight="1" spans="1:5">
      <c r="A26" s="604">
        <v>105</v>
      </c>
      <c r="B26" s="605" t="s">
        <v>1175</v>
      </c>
      <c r="C26" s="599"/>
      <c r="D26" s="599"/>
      <c r="E26" s="606"/>
    </row>
    <row r="27" ht="36" customHeight="1" spans="1:5">
      <c r="A27" s="604">
        <v>110</v>
      </c>
      <c r="B27" s="605" t="s">
        <v>80</v>
      </c>
      <c r="C27" s="600"/>
      <c r="D27" s="600"/>
      <c r="E27" s="607"/>
    </row>
    <row r="28" ht="36" customHeight="1" spans="1:5">
      <c r="A28" s="608">
        <v>11004</v>
      </c>
      <c r="B28" s="608" t="s">
        <v>1290</v>
      </c>
      <c r="C28" s="600"/>
      <c r="D28" s="600"/>
      <c r="E28" s="607"/>
    </row>
    <row r="29" ht="36" customHeight="1" spans="1:5">
      <c r="A29" s="608">
        <v>1100401</v>
      </c>
      <c r="B29" s="608" t="s">
        <v>1177</v>
      </c>
      <c r="C29" s="599"/>
      <c r="D29" s="599"/>
      <c r="E29" s="606"/>
    </row>
    <row r="30" ht="36" customHeight="1" spans="1:5">
      <c r="A30" s="608">
        <v>1100402</v>
      </c>
      <c r="B30" s="608" t="s">
        <v>1291</v>
      </c>
      <c r="C30" s="609"/>
      <c r="D30" s="609"/>
      <c r="E30" s="610"/>
    </row>
    <row r="31" ht="36" customHeight="1" spans="1:5">
      <c r="A31" s="608">
        <v>11008</v>
      </c>
      <c r="B31" s="608" t="s">
        <v>83</v>
      </c>
      <c r="C31" s="609"/>
      <c r="D31" s="609"/>
      <c r="E31" s="610"/>
    </row>
    <row r="32" ht="36" customHeight="1" spans="1:5">
      <c r="A32" s="611"/>
      <c r="B32" s="612" t="s">
        <v>87</v>
      </c>
      <c r="C32" s="613">
        <f>C25+C26+C27+C31</f>
        <v>380</v>
      </c>
      <c r="D32" s="613">
        <f>D25+D26+D27+D31</f>
        <v>1304</v>
      </c>
      <c r="E32" s="610"/>
    </row>
  </sheetData>
  <mergeCells count="1">
    <mergeCell ref="B1:E1"/>
  </mergeCells>
  <conditionalFormatting sqref="D9:H9">
    <cfRule type="expression" dxfId="2" priority="5" stopIfTrue="1">
      <formula>"len($A:$A)=3"</formula>
    </cfRule>
  </conditionalFormatting>
  <conditionalFormatting sqref="B26">
    <cfRule type="expression" dxfId="2" priority="2" stopIfTrue="1">
      <formula>"len($A:$A)=3"</formula>
    </cfRule>
  </conditionalFormatting>
  <conditionalFormatting sqref="B27:B30">
    <cfRule type="expression" dxfId="2" priority="1" stopIfTrue="1">
      <formula>"len($A:$A)=3"</formula>
    </cfRule>
  </conditionalFormatting>
  <conditionalFormatting sqref="C5:H13 C14:D20 F14:H20 E14:E25">
    <cfRule type="expression" dxfId="2" priority="6" stopIfTrue="1">
      <formula>"len($A:$A)=3"</formula>
    </cfRule>
  </conditionalFormatting>
  <conditionalFormatting sqref="D13:H13 D14 F14:H14 E14:E25">
    <cfRule type="expression" dxfId="2" priority="4" stopIfTrue="1">
      <formula>"len($A:$A)=3"</formula>
    </cfRule>
  </conditionalFormatting>
  <conditionalFormatting sqref="C26:H27 C25:D25 F25:H25">
    <cfRule type="expression" dxfId="2" priority="7" stopIfTrue="1">
      <formula>"len($A:$A)=3"</formula>
    </cfRule>
  </conditionalFormatting>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dimension ref="A1:E63"/>
  <sheetViews>
    <sheetView showZeros="0" zoomScale="85" zoomScaleNormal="85" workbookViewId="0">
      <pane ySplit="3" topLeftCell="A55" activePane="bottomLeft" state="frozen"/>
      <selection/>
      <selection pane="bottomLeft" activeCell="C13" sqref="C13"/>
    </sheetView>
  </sheetViews>
  <sheetFormatPr defaultColWidth="9" defaultRowHeight="15" outlineLevelCol="4"/>
  <cols>
    <col min="1" max="1" width="12.5" style="557" customWidth="1"/>
    <col min="2" max="2" width="50.7545454545455" style="557" customWidth="1"/>
    <col min="3" max="4" width="21.6272727272727" style="557" customWidth="1"/>
    <col min="5" max="5" width="23.1272727272727" style="558" customWidth="1"/>
    <col min="6" max="6" width="9.38181818181818" style="557"/>
    <col min="7" max="16384" width="9" style="557"/>
  </cols>
  <sheetData>
    <row r="1" ht="45" customHeight="1" spans="2:5">
      <c r="B1" s="559" t="s">
        <v>1292</v>
      </c>
      <c r="C1" s="559"/>
      <c r="D1" s="559"/>
      <c r="E1" s="559"/>
    </row>
    <row r="2" s="555" customFormat="1" ht="20.1" customHeight="1" spans="2:5">
      <c r="B2" s="560"/>
      <c r="C2" s="560"/>
      <c r="D2" s="560"/>
      <c r="E2" s="561" t="s">
        <v>48</v>
      </c>
    </row>
    <row r="3" s="556" customFormat="1" ht="45" customHeight="1" spans="1:5">
      <c r="A3" s="562" t="s">
        <v>1180</v>
      </c>
      <c r="B3" s="563" t="s">
        <v>49</v>
      </c>
      <c r="C3" s="564" t="s">
        <v>126</v>
      </c>
      <c r="D3" s="564" t="s">
        <v>127</v>
      </c>
      <c r="E3" s="564" t="s">
        <v>124</v>
      </c>
    </row>
    <row r="4" ht="36" customHeight="1" spans="1:5">
      <c r="A4" s="565" t="s">
        <v>1181</v>
      </c>
      <c r="B4" s="566" t="s">
        <v>1182</v>
      </c>
      <c r="C4" s="567">
        <f>SUM(C5:C8)</f>
        <v>231</v>
      </c>
      <c r="D4" s="567">
        <f>SUM(D5:D8)</f>
        <v>0</v>
      </c>
      <c r="E4" s="568">
        <f>(D4-C4)/C4</f>
        <v>-1</v>
      </c>
    </row>
    <row r="5" ht="36" customHeight="1" spans="1:5">
      <c r="A5" s="565" t="s">
        <v>1183</v>
      </c>
      <c r="B5" s="569" t="s">
        <v>1184</v>
      </c>
      <c r="C5" s="570">
        <v>231</v>
      </c>
      <c r="D5" s="570"/>
      <c r="E5" s="568">
        <f t="shared" ref="E5:E55" si="0">(D5-C5)/C5</f>
        <v>-1</v>
      </c>
    </row>
    <row r="6" ht="36" customHeight="1" spans="1:5">
      <c r="A6" s="571">
        <v>2070701</v>
      </c>
      <c r="B6" s="569" t="s">
        <v>1293</v>
      </c>
      <c r="C6" s="570"/>
      <c r="D6" s="570"/>
      <c r="E6" s="568"/>
    </row>
    <row r="7" ht="36" customHeight="1" spans="1:5">
      <c r="A7" s="571" t="s">
        <v>1294</v>
      </c>
      <c r="B7" s="569" t="s">
        <v>1295</v>
      </c>
      <c r="C7" s="570"/>
      <c r="D7" s="570"/>
      <c r="E7" s="568"/>
    </row>
    <row r="8" ht="36" customHeight="1" spans="1:5">
      <c r="A8" s="571" t="s">
        <v>1296</v>
      </c>
      <c r="B8" s="569" t="s">
        <v>1297</v>
      </c>
      <c r="C8" s="570"/>
      <c r="D8" s="570"/>
      <c r="E8" s="568"/>
    </row>
    <row r="9" ht="36" customHeight="1" spans="1:5">
      <c r="A9" s="565" t="s">
        <v>1187</v>
      </c>
      <c r="B9" s="566" t="s">
        <v>1188</v>
      </c>
      <c r="C9" s="567">
        <v>355</v>
      </c>
      <c r="D9" s="567"/>
      <c r="E9" s="568">
        <f t="shared" si="0"/>
        <v>-1</v>
      </c>
    </row>
    <row r="10" ht="36" customHeight="1" spans="1:5">
      <c r="A10" s="565" t="s">
        <v>1195</v>
      </c>
      <c r="B10" s="566" t="s">
        <v>1196</v>
      </c>
      <c r="C10" s="567"/>
      <c r="D10" s="567"/>
      <c r="E10" s="568"/>
    </row>
    <row r="11" ht="36" customHeight="1" spans="1:5">
      <c r="A11" s="565" t="s">
        <v>1199</v>
      </c>
      <c r="B11" s="566" t="s">
        <v>1200</v>
      </c>
      <c r="C11" s="567">
        <f>C12</f>
        <v>42276</v>
      </c>
      <c r="D11" s="567">
        <f>D12</f>
        <v>0</v>
      </c>
      <c r="E11" s="568">
        <f t="shared" si="0"/>
        <v>-1</v>
      </c>
    </row>
    <row r="12" ht="36" customHeight="1" spans="1:5">
      <c r="A12" s="565" t="s">
        <v>1201</v>
      </c>
      <c r="B12" s="566" t="s">
        <v>1202</v>
      </c>
      <c r="C12" s="567">
        <f>C13</f>
        <v>42276</v>
      </c>
      <c r="D12" s="567">
        <f>D13</f>
        <v>0</v>
      </c>
      <c r="E12" s="568">
        <f t="shared" si="0"/>
        <v>-1</v>
      </c>
    </row>
    <row r="13" ht="36" customHeight="1" spans="1:5">
      <c r="A13" s="571" t="s">
        <v>1298</v>
      </c>
      <c r="B13" s="569" t="s">
        <v>1299</v>
      </c>
      <c r="C13" s="570">
        <v>42276</v>
      </c>
      <c r="D13" s="570"/>
      <c r="E13" s="568">
        <f t="shared" si="0"/>
        <v>-1</v>
      </c>
    </row>
    <row r="14" ht="36" customHeight="1" spans="1:5">
      <c r="A14" s="565" t="s">
        <v>1221</v>
      </c>
      <c r="B14" s="566" t="s">
        <v>1222</v>
      </c>
      <c r="C14" s="567">
        <f>C15+C17</f>
        <v>54</v>
      </c>
      <c r="D14" s="567">
        <f>D15+D17</f>
        <v>0</v>
      </c>
      <c r="E14" s="568">
        <f t="shared" si="0"/>
        <v>-1</v>
      </c>
    </row>
    <row r="15" ht="36" customHeight="1" spans="1:5">
      <c r="A15" s="565" t="s">
        <v>1223</v>
      </c>
      <c r="B15" s="566" t="s">
        <v>1224</v>
      </c>
      <c r="C15" s="567">
        <f>C16</f>
        <v>54</v>
      </c>
      <c r="D15" s="567">
        <f>D16</f>
        <v>0</v>
      </c>
      <c r="E15" s="568">
        <f t="shared" si="0"/>
        <v>-1</v>
      </c>
    </row>
    <row r="16" ht="36" customHeight="1" spans="1:5">
      <c r="A16" s="571" t="s">
        <v>1300</v>
      </c>
      <c r="B16" s="569" t="s">
        <v>1301</v>
      </c>
      <c r="C16" s="570">
        <v>54</v>
      </c>
      <c r="D16" s="570"/>
      <c r="E16" s="568">
        <f t="shared" si="0"/>
        <v>-1</v>
      </c>
    </row>
    <row r="17" ht="36" customHeight="1" spans="1:5">
      <c r="A17" s="565" t="s">
        <v>1225</v>
      </c>
      <c r="B17" s="566" t="s">
        <v>1226</v>
      </c>
      <c r="C17" s="567">
        <f>C18</f>
        <v>0</v>
      </c>
      <c r="D17" s="567"/>
      <c r="E17" s="568"/>
    </row>
    <row r="18" ht="36" customHeight="1" spans="1:5">
      <c r="A18" s="571" t="s">
        <v>1302</v>
      </c>
      <c r="B18" s="569" t="s">
        <v>1303</v>
      </c>
      <c r="C18" s="570"/>
      <c r="D18" s="570"/>
      <c r="E18" s="568"/>
    </row>
    <row r="19" ht="36" customHeight="1" spans="1:5">
      <c r="A19" s="565" t="s">
        <v>1228</v>
      </c>
      <c r="B19" s="566" t="s">
        <v>1229</v>
      </c>
      <c r="C19" s="567">
        <f>C20+C22+C25</f>
        <v>159</v>
      </c>
      <c r="D19" s="567"/>
      <c r="E19" s="568">
        <f t="shared" si="0"/>
        <v>-1</v>
      </c>
    </row>
    <row r="20" ht="36" customHeight="1" spans="1:5">
      <c r="A20" s="565" t="s">
        <v>1304</v>
      </c>
      <c r="B20" s="566" t="s">
        <v>1305</v>
      </c>
      <c r="C20" s="567">
        <f>C21</f>
        <v>0</v>
      </c>
      <c r="D20" s="567"/>
      <c r="E20" s="568"/>
    </row>
    <row r="21" ht="36" customHeight="1" spans="1:5">
      <c r="A21" s="571" t="s">
        <v>1306</v>
      </c>
      <c r="B21" s="569" t="s">
        <v>1307</v>
      </c>
      <c r="C21" s="570"/>
      <c r="D21" s="570"/>
      <c r="E21" s="568"/>
    </row>
    <row r="22" ht="36" customHeight="1" spans="1:5">
      <c r="A22" s="565" t="s">
        <v>1230</v>
      </c>
      <c r="B22" s="566" t="s">
        <v>1231</v>
      </c>
      <c r="C22" s="567">
        <f>SUM(C23:C24)</f>
        <v>0</v>
      </c>
      <c r="D22" s="567"/>
      <c r="E22" s="568"/>
    </row>
    <row r="23" ht="36" customHeight="1" spans="1:5">
      <c r="A23" s="571" t="s">
        <v>1308</v>
      </c>
      <c r="B23" s="569" t="s">
        <v>1309</v>
      </c>
      <c r="C23" s="570"/>
      <c r="D23" s="570"/>
      <c r="E23" s="568"/>
    </row>
    <row r="24" ht="36" customHeight="1" spans="1:5">
      <c r="A24" s="571" t="s">
        <v>1310</v>
      </c>
      <c r="B24" s="569" t="s">
        <v>1311</v>
      </c>
      <c r="C24" s="570"/>
      <c r="D24" s="570"/>
      <c r="E24" s="568"/>
    </row>
    <row r="25" ht="36" customHeight="1" spans="1:5">
      <c r="A25" s="565" t="s">
        <v>1234</v>
      </c>
      <c r="B25" s="566" t="s">
        <v>1235</v>
      </c>
      <c r="C25" s="567">
        <f>SUM(C26:C29)</f>
        <v>159</v>
      </c>
      <c r="D25" s="567"/>
      <c r="E25" s="568">
        <f t="shared" si="0"/>
        <v>-1</v>
      </c>
    </row>
    <row r="26" ht="36" customHeight="1" spans="1:5">
      <c r="A26" s="571" t="s">
        <v>1312</v>
      </c>
      <c r="B26" s="569" t="s">
        <v>1313</v>
      </c>
      <c r="C26" s="570"/>
      <c r="D26" s="570"/>
      <c r="E26" s="568"/>
    </row>
    <row r="27" ht="36" customHeight="1" spans="1:5">
      <c r="A27" s="571" t="s">
        <v>1314</v>
      </c>
      <c r="B27" s="569" t="s">
        <v>1315</v>
      </c>
      <c r="C27" s="570"/>
      <c r="D27" s="570"/>
      <c r="E27" s="568"/>
    </row>
    <row r="28" ht="36" customHeight="1" spans="1:5">
      <c r="A28" s="571" t="s">
        <v>1316</v>
      </c>
      <c r="B28" s="569" t="s">
        <v>1317</v>
      </c>
      <c r="C28" s="570"/>
      <c r="D28" s="570"/>
      <c r="E28" s="568"/>
    </row>
    <row r="29" ht="36" customHeight="1" spans="1:5">
      <c r="A29" s="571">
        <v>2146907</v>
      </c>
      <c r="B29" s="569" t="s">
        <v>1318</v>
      </c>
      <c r="C29" s="570">
        <v>159</v>
      </c>
      <c r="D29" s="570"/>
      <c r="E29" s="568">
        <f t="shared" si="0"/>
        <v>-1</v>
      </c>
    </row>
    <row r="30" ht="36" customHeight="1" spans="1:5">
      <c r="A30" s="565" t="s">
        <v>1238</v>
      </c>
      <c r="B30" s="566" t="s">
        <v>1239</v>
      </c>
      <c r="C30" s="567"/>
      <c r="D30" s="567"/>
      <c r="E30" s="568"/>
    </row>
    <row r="31" ht="36" customHeight="1" spans="1:5">
      <c r="A31" s="565" t="s">
        <v>1240</v>
      </c>
      <c r="B31" s="566" t="s">
        <v>1241</v>
      </c>
      <c r="C31" s="567"/>
      <c r="D31" s="567"/>
      <c r="E31" s="568"/>
    </row>
    <row r="32" ht="36" customHeight="1" spans="1:5">
      <c r="A32" s="571" t="s">
        <v>1319</v>
      </c>
      <c r="B32" s="569" t="s">
        <v>1320</v>
      </c>
      <c r="C32" s="570"/>
      <c r="D32" s="570"/>
      <c r="E32" s="568"/>
    </row>
    <row r="33" ht="36" customHeight="1" spans="1:5">
      <c r="A33" s="565" t="s">
        <v>1242</v>
      </c>
      <c r="B33" s="566" t="s">
        <v>1243</v>
      </c>
      <c r="C33" s="567">
        <f>C34+C37+C41</f>
        <v>2061</v>
      </c>
      <c r="D33" s="567">
        <f>D34+D37+D41</f>
        <v>300</v>
      </c>
      <c r="E33" s="568">
        <f t="shared" si="0"/>
        <v>-0.854439592430859</v>
      </c>
    </row>
    <row r="34" ht="36" customHeight="1" spans="1:5">
      <c r="A34" s="565" t="s">
        <v>1244</v>
      </c>
      <c r="B34" s="566" t="s">
        <v>1245</v>
      </c>
      <c r="C34" s="567"/>
      <c r="D34" s="567"/>
      <c r="E34" s="568"/>
    </row>
    <row r="35" ht="36" customHeight="1" spans="1:5">
      <c r="A35" s="571" t="s">
        <v>1321</v>
      </c>
      <c r="B35" s="569" t="s">
        <v>1322</v>
      </c>
      <c r="C35" s="570"/>
      <c r="D35" s="570"/>
      <c r="E35" s="568"/>
    </row>
    <row r="36" ht="36" customHeight="1" spans="1:5">
      <c r="A36" s="571" t="s">
        <v>1323</v>
      </c>
      <c r="B36" s="569" t="s">
        <v>1324</v>
      </c>
      <c r="C36" s="570"/>
      <c r="D36" s="570"/>
      <c r="E36" s="568"/>
    </row>
    <row r="37" ht="36" customHeight="1" spans="1:5">
      <c r="A37" s="565" t="s">
        <v>1246</v>
      </c>
      <c r="B37" s="566" t="s">
        <v>1247</v>
      </c>
      <c r="C37" s="567"/>
      <c r="D37" s="567"/>
      <c r="E37" s="568"/>
    </row>
    <row r="38" ht="36" customHeight="1" spans="1:5">
      <c r="A38" s="571" t="s">
        <v>1325</v>
      </c>
      <c r="B38" s="569" t="s">
        <v>1326</v>
      </c>
      <c r="C38" s="570"/>
      <c r="D38" s="570"/>
      <c r="E38" s="568"/>
    </row>
    <row r="39" ht="36" customHeight="1" spans="1:5">
      <c r="A39" s="571" t="s">
        <v>1327</v>
      </c>
      <c r="B39" s="569" t="s">
        <v>1328</v>
      </c>
      <c r="C39" s="570"/>
      <c r="D39" s="570"/>
      <c r="E39" s="568"/>
    </row>
    <row r="40" ht="36" customHeight="1" spans="1:5">
      <c r="A40" s="571" t="s">
        <v>1329</v>
      </c>
      <c r="B40" s="569" t="s">
        <v>1330</v>
      </c>
      <c r="C40" s="570"/>
      <c r="D40" s="572"/>
      <c r="E40" s="568"/>
    </row>
    <row r="41" ht="36" customHeight="1" spans="1:5">
      <c r="A41" s="565" t="s">
        <v>1248</v>
      </c>
      <c r="B41" s="566" t="s">
        <v>1249</v>
      </c>
      <c r="C41" s="567">
        <f>SUM(C42:C45)</f>
        <v>2061</v>
      </c>
      <c r="D41" s="573">
        <f>SUM(D42:D45)</f>
        <v>300</v>
      </c>
      <c r="E41" s="568">
        <f t="shared" si="0"/>
        <v>-0.854439592430859</v>
      </c>
    </row>
    <row r="42" ht="36" customHeight="1" spans="1:5">
      <c r="A42" s="571" t="s">
        <v>1331</v>
      </c>
      <c r="B42" s="569" t="s">
        <v>1332</v>
      </c>
      <c r="C42" s="570">
        <v>1044</v>
      </c>
      <c r="D42" s="572"/>
      <c r="E42" s="568">
        <f t="shared" si="0"/>
        <v>-1</v>
      </c>
    </row>
    <row r="43" ht="36" customHeight="1" spans="1:5">
      <c r="A43" s="571" t="s">
        <v>1333</v>
      </c>
      <c r="B43" s="569" t="s">
        <v>1334</v>
      </c>
      <c r="C43" s="570">
        <v>1017</v>
      </c>
      <c r="D43" s="572">
        <v>300</v>
      </c>
      <c r="E43" s="568">
        <f t="shared" si="0"/>
        <v>-0.705014749262537</v>
      </c>
    </row>
    <row r="44" ht="36" customHeight="1" spans="1:5">
      <c r="A44" s="571" t="s">
        <v>1335</v>
      </c>
      <c r="B44" s="569" t="s">
        <v>1336</v>
      </c>
      <c r="C44" s="570"/>
      <c r="D44" s="572"/>
      <c r="E44" s="568"/>
    </row>
    <row r="45" ht="36" customHeight="1" spans="1:5">
      <c r="A45" s="571" t="s">
        <v>1337</v>
      </c>
      <c r="B45" s="569" t="s">
        <v>1338</v>
      </c>
      <c r="C45" s="570"/>
      <c r="D45" s="570"/>
      <c r="E45" s="568"/>
    </row>
    <row r="46" ht="36" customHeight="1" spans="1:5">
      <c r="A46" s="565" t="s">
        <v>1250</v>
      </c>
      <c r="B46" s="566" t="s">
        <v>1251</v>
      </c>
      <c r="C46" s="567">
        <f>SUM(C47:C48)</f>
        <v>0</v>
      </c>
      <c r="D46" s="567">
        <f>SUM(D47:D48)</f>
        <v>1004</v>
      </c>
      <c r="E46" s="568"/>
    </row>
    <row r="47" ht="36" customHeight="1" spans="1:5">
      <c r="A47" s="571" t="s">
        <v>1339</v>
      </c>
      <c r="B47" s="569" t="s">
        <v>1340</v>
      </c>
      <c r="C47" s="570"/>
      <c r="D47" s="570"/>
      <c r="E47" s="568"/>
    </row>
    <row r="48" ht="36" customHeight="1" spans="1:5">
      <c r="A48" s="571" t="s">
        <v>1341</v>
      </c>
      <c r="B48" s="569" t="s">
        <v>1342</v>
      </c>
      <c r="C48" s="570"/>
      <c r="D48" s="570">
        <v>1004</v>
      </c>
      <c r="E48" s="568"/>
    </row>
    <row r="49" ht="36" customHeight="1" spans="1:5">
      <c r="A49" s="565" t="s">
        <v>1252</v>
      </c>
      <c r="B49" s="566" t="s">
        <v>1253</v>
      </c>
      <c r="C49" s="567">
        <f>C50</f>
        <v>33</v>
      </c>
      <c r="D49" s="567"/>
      <c r="E49" s="568">
        <f t="shared" si="0"/>
        <v>-1</v>
      </c>
    </row>
    <row r="50" ht="36" customHeight="1" spans="1:5">
      <c r="A50" s="574">
        <v>23304</v>
      </c>
      <c r="B50" s="566" t="s">
        <v>1254</v>
      </c>
      <c r="C50" s="567">
        <f>SUM(C51:C52)</f>
        <v>33</v>
      </c>
      <c r="D50" s="567"/>
      <c r="E50" s="568">
        <f t="shared" si="0"/>
        <v>-1</v>
      </c>
    </row>
    <row r="51" ht="36" customHeight="1" spans="1:5">
      <c r="A51" s="571" t="s">
        <v>1343</v>
      </c>
      <c r="B51" s="569" t="s">
        <v>1344</v>
      </c>
      <c r="C51" s="570"/>
      <c r="D51" s="570"/>
      <c r="E51" s="568"/>
    </row>
    <row r="52" ht="36" customHeight="1" spans="1:5">
      <c r="A52" s="571" t="s">
        <v>1345</v>
      </c>
      <c r="B52" s="569" t="s">
        <v>1346</v>
      </c>
      <c r="C52" s="570">
        <v>33</v>
      </c>
      <c r="D52" s="570"/>
      <c r="E52" s="568">
        <f t="shared" si="0"/>
        <v>-1</v>
      </c>
    </row>
    <row r="53" ht="36" customHeight="1" spans="1:5">
      <c r="A53" s="574" t="s">
        <v>1255</v>
      </c>
      <c r="B53" s="566" t="s">
        <v>1256</v>
      </c>
      <c r="C53" s="567">
        <v>3000</v>
      </c>
      <c r="D53" s="567"/>
      <c r="E53" s="568">
        <f t="shared" si="0"/>
        <v>-1</v>
      </c>
    </row>
    <row r="54" ht="36" customHeight="1" spans="1:5">
      <c r="A54" s="571"/>
      <c r="B54" s="569"/>
      <c r="C54" s="570"/>
      <c r="D54" s="570"/>
      <c r="E54" s="568"/>
    </row>
    <row r="55" ht="36" customHeight="1" spans="1:5">
      <c r="A55" s="575"/>
      <c r="B55" s="576" t="s">
        <v>1347</v>
      </c>
      <c r="C55" s="567">
        <f>C4+C9+C10+C11+C14+C19+C30+C33+C46+C49+C53</f>
        <v>48169</v>
      </c>
      <c r="D55" s="567">
        <f>D4+D9+D10+D11+D14+D19+D30+D33+D46+D49+D53</f>
        <v>1304</v>
      </c>
      <c r="E55" s="568">
        <f t="shared" si="0"/>
        <v>-0.97292864705516</v>
      </c>
    </row>
    <row r="56" ht="36" customHeight="1" spans="1:5">
      <c r="A56" s="577" t="s">
        <v>1262</v>
      </c>
      <c r="B56" s="578" t="s">
        <v>115</v>
      </c>
      <c r="C56" s="399">
        <f>C57</f>
        <v>0</v>
      </c>
      <c r="D56" s="399">
        <f>D57</f>
        <v>0</v>
      </c>
      <c r="E56" s="579"/>
    </row>
    <row r="57" ht="36" customHeight="1" spans="1:5">
      <c r="A57" s="577" t="s">
        <v>1348</v>
      </c>
      <c r="B57" s="580" t="s">
        <v>1349</v>
      </c>
      <c r="C57" s="581">
        <f>C58</f>
        <v>0</v>
      </c>
      <c r="D57" s="581">
        <f>D58</f>
        <v>0</v>
      </c>
      <c r="E57" s="582"/>
    </row>
    <row r="58" ht="36" customHeight="1" spans="1:5">
      <c r="A58" s="583" t="s">
        <v>1350</v>
      </c>
      <c r="B58" s="580" t="s">
        <v>1351</v>
      </c>
      <c r="C58" s="581"/>
      <c r="D58" s="581"/>
      <c r="E58" s="582"/>
    </row>
    <row r="59" ht="36" customHeight="1" spans="1:5">
      <c r="A59" s="583" t="s">
        <v>1352</v>
      </c>
      <c r="B59" s="580" t="s">
        <v>1264</v>
      </c>
      <c r="C59" s="581"/>
      <c r="D59" s="581"/>
      <c r="E59" s="582"/>
    </row>
    <row r="60" ht="36" customHeight="1" spans="1:5">
      <c r="A60" s="583" t="s">
        <v>1353</v>
      </c>
      <c r="B60" s="584" t="s">
        <v>1354</v>
      </c>
      <c r="C60" s="581"/>
      <c r="D60" s="581"/>
      <c r="E60" s="579"/>
    </row>
    <row r="61" ht="36" customHeight="1" spans="1:5">
      <c r="A61" s="577" t="s">
        <v>1267</v>
      </c>
      <c r="B61" s="585" t="s">
        <v>1268</v>
      </c>
      <c r="C61" s="399"/>
      <c r="D61" s="399"/>
      <c r="E61" s="582"/>
    </row>
    <row r="62" ht="36" customHeight="1" spans="1:5">
      <c r="A62" s="577"/>
      <c r="B62" s="585" t="s">
        <v>1355</v>
      </c>
      <c r="C62" s="399"/>
      <c r="D62" s="581"/>
      <c r="E62" s="582"/>
    </row>
    <row r="63" ht="36" customHeight="1" spans="1:5">
      <c r="A63" s="586"/>
      <c r="B63" s="587" t="s">
        <v>121</v>
      </c>
      <c r="C63" s="399">
        <f>C55</f>
        <v>48169</v>
      </c>
      <c r="D63" s="399">
        <f>D55</f>
        <v>1304</v>
      </c>
      <c r="E63" s="579"/>
    </row>
  </sheetData>
  <autoFilter xmlns:etc="http://www.wps.cn/officeDocument/2017/etCustomData" ref="B3:E63" etc:filterBottomFollowUsedRange="0">
    <extLst/>
  </autoFilter>
  <mergeCells count="1">
    <mergeCell ref="B1:E1"/>
  </mergeCells>
  <conditionalFormatting sqref="F55:H55">
    <cfRule type="expression" dxfId="2" priority="10" stopIfTrue="1">
      <formula>"len($A:$A)=3"</formula>
    </cfRule>
    <cfRule type="expression" dxfId="2" priority="9" stopIfTrue="1">
      <formula>"len($A:$A)=3"</formula>
    </cfRule>
  </conditionalFormatting>
  <conditionalFormatting sqref="F56:H56">
    <cfRule type="expression" dxfId="2" priority="8" stopIfTrue="1">
      <formula>"len($A:$A)=3"</formula>
    </cfRule>
    <cfRule type="expression" dxfId="2" priority="7" stopIfTrue="1">
      <formula>"len($A:$A)=3"</formula>
    </cfRule>
  </conditionalFormatting>
  <conditionalFormatting sqref="B60">
    <cfRule type="expression" dxfId="2" priority="6" stopIfTrue="1">
      <formula>"len($A:$A)=3"</formula>
    </cfRule>
  </conditionalFormatting>
  <conditionalFormatting sqref="C60">
    <cfRule type="expression" dxfId="2" priority="4" stopIfTrue="1">
      <formula>"len($A:$A)=3"</formula>
    </cfRule>
  </conditionalFormatting>
  <conditionalFormatting sqref="D60">
    <cfRule type="expression" dxfId="2" priority="3" stopIfTrue="1">
      <formula>"len($A:$A)=3"</formula>
    </cfRule>
  </conditionalFormatting>
  <conditionalFormatting sqref="D61">
    <cfRule type="expression" dxfId="2" priority="1" stopIfTrue="1">
      <formula>"len($A:$A)=3"</formula>
    </cfRule>
  </conditionalFormatting>
  <conditionalFormatting sqref="B61:B62">
    <cfRule type="expression" dxfId="2" priority="5" stopIfTrue="1">
      <formula>"len($A:$A)=3"</formula>
    </cfRule>
  </conditionalFormatting>
  <conditionalFormatting sqref="C61:C62">
    <cfRule type="expression" dxfId="2" priority="2" stopIfTrue="1">
      <formula>"len($A:$A)=3"</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dimension ref="A1:D16"/>
  <sheetViews>
    <sheetView showZeros="0" view="pageBreakPreview" zoomScaleNormal="100" workbookViewId="0">
      <selection activeCell="C14" sqref="C14"/>
    </sheetView>
  </sheetViews>
  <sheetFormatPr defaultColWidth="9" defaultRowHeight="14" outlineLevelCol="3"/>
  <cols>
    <col min="1" max="1" width="52.1272727272727" style="477" customWidth="1"/>
    <col min="2" max="3" width="20.6272727272727" customWidth="1"/>
    <col min="4" max="4" width="23.8818181818182" customWidth="1"/>
  </cols>
  <sheetData>
    <row r="1" s="541" customFormat="1" ht="45" customHeight="1" spans="1:4">
      <c r="A1" s="542" t="s">
        <v>22</v>
      </c>
      <c r="B1" s="542"/>
      <c r="C1" s="542"/>
      <c r="D1" s="542"/>
    </row>
    <row r="2" ht="20.1" customHeight="1" spans="1:4">
      <c r="A2" s="543"/>
      <c r="B2" s="544"/>
      <c r="C2" s="545"/>
      <c r="D2" s="545" t="s">
        <v>48</v>
      </c>
    </row>
    <row r="3" ht="45" customHeight="1" spans="1:4">
      <c r="A3" s="474" t="s">
        <v>1110</v>
      </c>
      <c r="B3" s="546" t="s">
        <v>126</v>
      </c>
      <c r="C3" s="546" t="s">
        <v>127</v>
      </c>
      <c r="D3" s="546" t="s">
        <v>124</v>
      </c>
    </row>
    <row r="4" ht="36" customHeight="1" spans="1:4">
      <c r="A4" s="547" t="s">
        <v>1182</v>
      </c>
      <c r="B4" s="548" t="s">
        <v>1112</v>
      </c>
      <c r="C4" s="548" t="s">
        <v>1112</v>
      </c>
      <c r="D4" s="548" t="s">
        <v>1112</v>
      </c>
    </row>
    <row r="5" ht="36" customHeight="1" spans="1:4">
      <c r="A5" s="547" t="s">
        <v>1188</v>
      </c>
      <c r="B5" s="548"/>
      <c r="C5" s="548"/>
      <c r="D5" s="548"/>
    </row>
    <row r="6" ht="36" customHeight="1" spans="1:4">
      <c r="A6" s="547" t="s">
        <v>1196</v>
      </c>
      <c r="B6" s="548"/>
      <c r="C6" s="548"/>
      <c r="D6" s="548"/>
    </row>
    <row r="7" ht="36" customHeight="1" spans="1:4">
      <c r="A7" s="549" t="s">
        <v>1200</v>
      </c>
      <c r="B7" s="548"/>
      <c r="C7" s="548"/>
      <c r="D7" s="548"/>
    </row>
    <row r="8" ht="36" customHeight="1" spans="1:4">
      <c r="A8" s="547" t="s">
        <v>1222</v>
      </c>
      <c r="B8" s="548"/>
      <c r="C8" s="548"/>
      <c r="D8" s="548"/>
    </row>
    <row r="9" ht="36" customHeight="1" spans="1:4">
      <c r="A9" s="547" t="s">
        <v>1229</v>
      </c>
      <c r="B9" s="548"/>
      <c r="C9" s="548"/>
      <c r="D9" s="548"/>
    </row>
    <row r="10" ht="36" customHeight="1" spans="1:4">
      <c r="A10" s="549" t="s">
        <v>1239</v>
      </c>
      <c r="B10" s="550"/>
      <c r="C10" s="550"/>
      <c r="D10" s="551"/>
    </row>
    <row r="11" ht="36" customHeight="1" spans="1:4">
      <c r="A11" s="547" t="s">
        <v>1243</v>
      </c>
      <c r="B11" s="550"/>
      <c r="C11" s="550"/>
      <c r="D11" s="551"/>
    </row>
    <row r="12" ht="36" customHeight="1" spans="1:4">
      <c r="A12" s="549" t="s">
        <v>1251</v>
      </c>
      <c r="B12" s="550"/>
      <c r="C12" s="550"/>
      <c r="D12" s="551"/>
    </row>
    <row r="13" ht="36" customHeight="1" spans="1:4">
      <c r="A13" s="549" t="s">
        <v>1253</v>
      </c>
      <c r="B13" s="550"/>
      <c r="C13" s="550"/>
      <c r="D13" s="551"/>
    </row>
    <row r="14" ht="36" customHeight="1" spans="1:4">
      <c r="A14" s="549" t="s">
        <v>1256</v>
      </c>
      <c r="B14" s="550"/>
      <c r="C14" s="550"/>
      <c r="D14" s="551"/>
    </row>
    <row r="15" ht="36" customHeight="1" spans="1:4">
      <c r="A15" s="552" t="s">
        <v>1356</v>
      </c>
      <c r="B15" s="553"/>
      <c r="C15" s="553"/>
      <c r="D15" s="554"/>
    </row>
    <row r="16" ht="22.5" customHeight="1" spans="1:1">
      <c r="A16" s="477" t="s">
        <v>1133</v>
      </c>
    </row>
  </sheetData>
  <autoFilter xmlns:etc="http://www.wps.cn/officeDocument/2017/etCustomData" ref="A3:D16" etc:filterBottomFollowUsedRange="0">
    <extLst/>
  </autoFilter>
  <mergeCells count="1">
    <mergeCell ref="A1:D1"/>
  </mergeCells>
  <printOptions horizontalCentered="1"/>
  <pageMargins left="0.471527777777778" right="0.393055555555556" top="0.747916666666667" bottom="0.747916666666667" header="0.313888888888889" footer="0.313888888888889"/>
  <pageSetup paperSize="9" scale="75" orientation="portrait"/>
  <headerFooter alignWithMargins="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dimension ref="A1:G39"/>
  <sheetViews>
    <sheetView showZeros="0" workbookViewId="0">
      <selection activeCell="A1" sqref="A1:D1"/>
    </sheetView>
  </sheetViews>
  <sheetFormatPr defaultColWidth="9" defaultRowHeight="15" outlineLevelCol="6"/>
  <cols>
    <col min="1" max="1" width="50.7545454545455" style="493" customWidth="1"/>
    <col min="2" max="4" width="21.6272727272727" style="493" customWidth="1"/>
    <col min="5" max="5" width="13.7545454545455" style="493"/>
    <col min="6" max="16384" width="9" style="493"/>
  </cols>
  <sheetData>
    <row r="1" ht="45" customHeight="1" spans="1:4">
      <c r="A1" s="478" t="s">
        <v>24</v>
      </c>
      <c r="B1" s="478"/>
      <c r="C1" s="478"/>
      <c r="D1" s="478"/>
    </row>
    <row r="2" ht="20.1" customHeight="1" spans="1:4">
      <c r="A2" s="525"/>
      <c r="B2" s="526"/>
      <c r="C2" s="527"/>
      <c r="D2" s="528" t="s">
        <v>1357</v>
      </c>
    </row>
    <row r="3" ht="45" customHeight="1" spans="1:4">
      <c r="A3" s="497" t="s">
        <v>1358</v>
      </c>
      <c r="B3" s="382" t="s">
        <v>1149</v>
      </c>
      <c r="C3" s="382" t="s">
        <v>127</v>
      </c>
      <c r="D3" s="382" t="s">
        <v>52</v>
      </c>
    </row>
    <row r="4" ht="36" customHeight="1" spans="1:4">
      <c r="A4" s="499" t="s">
        <v>1359</v>
      </c>
      <c r="B4" s="529">
        <f>SUM(B5:B21)</f>
        <v>205</v>
      </c>
      <c r="C4" s="529">
        <f>SUM(C5:C21)</f>
        <v>545</v>
      </c>
      <c r="D4" s="417">
        <f>(C4-B4)/B4</f>
        <v>1.65853658536585</v>
      </c>
    </row>
    <row r="5" ht="36" customHeight="1" spans="1:4">
      <c r="A5" s="520" t="s">
        <v>1360</v>
      </c>
      <c r="B5" s="530"/>
      <c r="C5" s="531"/>
      <c r="D5" s="417"/>
    </row>
    <row r="6" ht="36" customHeight="1" spans="1:4">
      <c r="A6" s="520" t="s">
        <v>1361</v>
      </c>
      <c r="B6" s="530"/>
      <c r="C6" s="530"/>
      <c r="D6" s="417"/>
    </row>
    <row r="7" ht="36" customHeight="1" spans="1:4">
      <c r="A7" s="520" t="s">
        <v>1362</v>
      </c>
      <c r="B7" s="532"/>
      <c r="C7" s="531"/>
      <c r="D7" s="417"/>
    </row>
    <row r="8" ht="36" customHeight="1" spans="1:4">
      <c r="A8" s="520" t="s">
        <v>1363</v>
      </c>
      <c r="B8" s="530"/>
      <c r="C8" s="531"/>
      <c r="D8" s="417"/>
    </row>
    <row r="9" ht="36" customHeight="1" spans="1:4">
      <c r="A9" s="520" t="s">
        <v>1364</v>
      </c>
      <c r="B9" s="532"/>
      <c r="C9" s="531"/>
      <c r="D9" s="417"/>
    </row>
    <row r="10" ht="36" customHeight="1" spans="1:4">
      <c r="A10" s="520" t="s">
        <v>1365</v>
      </c>
      <c r="B10" s="530"/>
      <c r="C10" s="531"/>
      <c r="D10" s="417"/>
    </row>
    <row r="11" ht="36" customHeight="1" spans="1:4">
      <c r="A11" s="520" t="s">
        <v>1366</v>
      </c>
      <c r="B11" s="530"/>
      <c r="C11" s="531"/>
      <c r="D11" s="417"/>
    </row>
    <row r="12" ht="36" customHeight="1" spans="1:4">
      <c r="A12" s="533" t="s">
        <v>1367</v>
      </c>
      <c r="B12" s="534"/>
      <c r="C12" s="530"/>
      <c r="D12" s="417"/>
    </row>
    <row r="13" ht="36" customHeight="1" spans="1:4">
      <c r="A13" s="520" t="s">
        <v>1368</v>
      </c>
      <c r="B13" s="534"/>
      <c r="C13" s="531"/>
      <c r="D13" s="417"/>
    </row>
    <row r="14" ht="36" customHeight="1" spans="1:4">
      <c r="A14" s="520" t="s">
        <v>1369</v>
      </c>
      <c r="B14" s="534"/>
      <c r="C14" s="535"/>
      <c r="D14" s="417"/>
    </row>
    <row r="15" ht="36" customHeight="1" spans="1:4">
      <c r="A15" s="520" t="s">
        <v>1370</v>
      </c>
      <c r="B15" s="534"/>
      <c r="C15" s="535"/>
      <c r="D15" s="417"/>
    </row>
    <row r="16" ht="36" customHeight="1" spans="1:4">
      <c r="A16" s="520" t="s">
        <v>1371</v>
      </c>
      <c r="B16" s="530"/>
      <c r="C16" s="531"/>
      <c r="D16" s="417"/>
    </row>
    <row r="17" ht="36" customHeight="1" spans="1:4">
      <c r="A17" s="520" t="s">
        <v>1372</v>
      </c>
      <c r="B17" s="534"/>
      <c r="C17" s="535"/>
      <c r="D17" s="417"/>
    </row>
    <row r="18" ht="36" customHeight="1" spans="1:4">
      <c r="A18" s="520" t="s">
        <v>1373</v>
      </c>
      <c r="B18" s="534"/>
      <c r="C18" s="535"/>
      <c r="D18" s="417"/>
    </row>
    <row r="19" ht="36" customHeight="1" spans="1:4">
      <c r="A19" s="520" t="s">
        <v>1374</v>
      </c>
      <c r="B19" s="530"/>
      <c r="C19" s="535"/>
      <c r="D19" s="417"/>
    </row>
    <row r="20" ht="36" customHeight="1" spans="1:4">
      <c r="A20" s="520" t="s">
        <v>1375</v>
      </c>
      <c r="B20" s="534"/>
      <c r="C20" s="531"/>
      <c r="D20" s="417"/>
    </row>
    <row r="21" ht="36" customHeight="1" spans="1:4">
      <c r="A21" s="520" t="s">
        <v>1376</v>
      </c>
      <c r="B21" s="534">
        <v>205</v>
      </c>
      <c r="C21" s="531">
        <v>545</v>
      </c>
      <c r="D21" s="417">
        <f>(C21-B21)/B21</f>
        <v>1.65853658536585</v>
      </c>
    </row>
    <row r="22" ht="36" customHeight="1" spans="1:4">
      <c r="A22" s="499" t="s">
        <v>1377</v>
      </c>
      <c r="B22" s="529"/>
      <c r="C22" s="529"/>
      <c r="D22" s="417"/>
    </row>
    <row r="23" ht="36" customHeight="1" spans="1:4">
      <c r="A23" s="501" t="s">
        <v>1378</v>
      </c>
      <c r="B23" s="534"/>
      <c r="C23" s="531"/>
      <c r="D23" s="417"/>
    </row>
    <row r="24" ht="36" customHeight="1" spans="1:4">
      <c r="A24" s="501" t="s">
        <v>1379</v>
      </c>
      <c r="B24" s="534"/>
      <c r="C24" s="531"/>
      <c r="D24" s="417"/>
    </row>
    <row r="25" ht="36" customHeight="1" spans="1:4">
      <c r="A25" s="501" t="s">
        <v>1380</v>
      </c>
      <c r="B25" s="534"/>
      <c r="C25" s="531"/>
      <c r="D25" s="417"/>
    </row>
    <row r="26" ht="36" customHeight="1" spans="1:4">
      <c r="A26" s="501" t="s">
        <v>1381</v>
      </c>
      <c r="B26" s="534"/>
      <c r="C26" s="531"/>
      <c r="D26" s="417"/>
    </row>
    <row r="27" ht="36" customHeight="1" spans="1:4">
      <c r="A27" s="499" t="s">
        <v>1382</v>
      </c>
      <c r="B27" s="529"/>
      <c r="C27" s="529"/>
      <c r="D27" s="417"/>
    </row>
    <row r="28" ht="36" customHeight="1" spans="1:4">
      <c r="A28" s="504" t="s">
        <v>1383</v>
      </c>
      <c r="B28" s="534"/>
      <c r="C28" s="531"/>
      <c r="D28" s="417"/>
    </row>
    <row r="29" ht="36" customHeight="1" spans="1:4">
      <c r="A29" s="504" t="s">
        <v>1384</v>
      </c>
      <c r="B29" s="530"/>
      <c r="C29" s="531"/>
      <c r="D29" s="417"/>
    </row>
    <row r="30" ht="36" customHeight="1" spans="1:4">
      <c r="A30" s="504" t="s">
        <v>1385</v>
      </c>
      <c r="B30" s="534"/>
      <c r="C30" s="531"/>
      <c r="D30" s="417"/>
    </row>
    <row r="31" ht="36" customHeight="1" spans="1:4">
      <c r="A31" s="499" t="s">
        <v>1386</v>
      </c>
      <c r="B31" s="529"/>
      <c r="C31" s="529"/>
      <c r="D31" s="417"/>
    </row>
    <row r="32" ht="36" customHeight="1" spans="1:4">
      <c r="A32" s="504" t="s">
        <v>1387</v>
      </c>
      <c r="B32" s="530"/>
      <c r="C32" s="536"/>
      <c r="D32" s="417"/>
    </row>
    <row r="33" ht="36" customHeight="1" spans="1:4">
      <c r="A33" s="504" t="s">
        <v>1388</v>
      </c>
      <c r="B33" s="534"/>
      <c r="C33" s="536"/>
      <c r="D33" s="417"/>
    </row>
    <row r="34" ht="36" customHeight="1" spans="1:4">
      <c r="A34" s="504" t="s">
        <v>1389</v>
      </c>
      <c r="B34" s="534"/>
      <c r="C34" s="535"/>
      <c r="D34" s="417"/>
    </row>
    <row r="35" ht="36" customHeight="1" spans="1:7">
      <c r="A35" s="499" t="s">
        <v>1390</v>
      </c>
      <c r="B35" s="537"/>
      <c r="C35" s="538"/>
      <c r="D35" s="417"/>
      <c r="G35" s="493" t="s">
        <v>1138</v>
      </c>
    </row>
    <row r="36" ht="36" customHeight="1" spans="1:4">
      <c r="A36" s="506" t="s">
        <v>1391</v>
      </c>
      <c r="B36" s="529">
        <f>B4+B22+B27+B31+B35</f>
        <v>205</v>
      </c>
      <c r="C36" s="529">
        <f>C4+C22+C27+C31+C35</f>
        <v>545</v>
      </c>
      <c r="D36" s="417">
        <f>(C36-B36)/B36</f>
        <v>1.65853658536585</v>
      </c>
    </row>
    <row r="37" ht="36" customHeight="1" spans="1:4">
      <c r="A37" s="539" t="s">
        <v>80</v>
      </c>
      <c r="B37" s="529">
        <v>220</v>
      </c>
      <c r="C37" s="529"/>
      <c r="D37" s="417"/>
    </row>
    <row r="38" ht="36" customHeight="1" spans="1:4">
      <c r="A38" s="540" t="s">
        <v>1392</v>
      </c>
      <c r="B38" s="530"/>
      <c r="C38" s="536">
        <v>12</v>
      </c>
      <c r="D38" s="417"/>
    </row>
    <row r="39" ht="36" customHeight="1" spans="1:4">
      <c r="A39" s="506" t="s">
        <v>87</v>
      </c>
      <c r="B39" s="529">
        <f>B36+B37+B38</f>
        <v>425</v>
      </c>
      <c r="C39" s="529">
        <f>C36+C37+C38</f>
        <v>557</v>
      </c>
      <c r="D39" s="417"/>
    </row>
  </sheetData>
  <autoFilter xmlns:etc="http://www.wps.cn/officeDocument/2017/etCustomData" ref="A3:D39" etc:filterBottomFollowUsedRange="0">
    <extLst/>
  </autoFilter>
  <mergeCells count="1">
    <mergeCell ref="A1:D1"/>
  </mergeCells>
  <conditionalFormatting sqref="E3:G38">
    <cfRule type="cellIs" dxfId="3" priority="4" stopIfTrue="1" operator="lessThanOrEqual">
      <formula>-1</formula>
    </cfRule>
  </conditionalFormatting>
  <conditionalFormatting sqref="E4:G7">
    <cfRule type="cellIs" dxfId="3" priority="3" stopIfTrue="1" operator="lessThanOrEqual">
      <formula>-1</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
  <dimension ref="A1:D25"/>
  <sheetViews>
    <sheetView showZeros="0" view="pageBreakPreview" zoomScaleNormal="100" workbookViewId="0">
      <selection activeCell="A1" sqref="A1:D1"/>
    </sheetView>
  </sheetViews>
  <sheetFormatPr defaultColWidth="9" defaultRowHeight="15" outlineLevelCol="3"/>
  <cols>
    <col min="1" max="1" width="50.7545454545455" style="493" customWidth="1"/>
    <col min="2" max="4" width="21.6272727272727" style="493" customWidth="1"/>
    <col min="5" max="16384" width="9" style="493"/>
  </cols>
  <sheetData>
    <row r="1" ht="45" customHeight="1" spans="1:4">
      <c r="A1" s="478" t="s">
        <v>25</v>
      </c>
      <c r="B1" s="478"/>
      <c r="C1" s="478"/>
      <c r="D1" s="478"/>
    </row>
    <row r="2" ht="20.1" customHeight="1" spans="1:4">
      <c r="A2" s="479"/>
      <c r="B2" s="479"/>
      <c r="C2" s="479"/>
      <c r="D2" s="513" t="s">
        <v>48</v>
      </c>
    </row>
    <row r="3" ht="45" customHeight="1" spans="1:4">
      <c r="A3" s="514" t="s">
        <v>49</v>
      </c>
      <c r="B3" s="382" t="s">
        <v>1149</v>
      </c>
      <c r="C3" s="382" t="s">
        <v>127</v>
      </c>
      <c r="D3" s="382" t="s">
        <v>52</v>
      </c>
    </row>
    <row r="4" ht="35.1" customHeight="1" spans="1:4">
      <c r="A4" s="469" t="s">
        <v>1393</v>
      </c>
      <c r="B4" s="515">
        <f>SUM(B5:B9)</f>
        <v>208</v>
      </c>
      <c r="C4" s="515">
        <f>SUM(C5:C9)</f>
        <v>12</v>
      </c>
      <c r="D4" s="516">
        <f>(C4-B4)/B4</f>
        <v>-0.942307692307692</v>
      </c>
    </row>
    <row r="5" ht="35.1" customHeight="1" spans="1:4">
      <c r="A5" s="471" t="s">
        <v>1394</v>
      </c>
      <c r="B5" s="517">
        <v>208</v>
      </c>
      <c r="C5" s="517">
        <v>12</v>
      </c>
      <c r="D5" s="516">
        <f t="shared" ref="D5:D20" si="0">(C5-B5)/B5</f>
        <v>-0.942307692307692</v>
      </c>
    </row>
    <row r="6" ht="35.1" customHeight="1" spans="1:4">
      <c r="A6" s="471" t="s">
        <v>1395</v>
      </c>
      <c r="B6" s="517"/>
      <c r="C6" s="517"/>
      <c r="D6" s="516"/>
    </row>
    <row r="7" ht="35.1" customHeight="1" spans="1:4">
      <c r="A7" s="471" t="s">
        <v>1396</v>
      </c>
      <c r="B7" s="517"/>
      <c r="C7" s="517"/>
      <c r="D7" s="516"/>
    </row>
    <row r="8" ht="35.1" customHeight="1" spans="1:4">
      <c r="A8" s="471" t="s">
        <v>1397</v>
      </c>
      <c r="B8" s="517"/>
      <c r="C8" s="517"/>
      <c r="D8" s="516"/>
    </row>
    <row r="9" ht="35.1" customHeight="1" spans="1:4">
      <c r="A9" s="471" t="s">
        <v>1398</v>
      </c>
      <c r="B9" s="517"/>
      <c r="C9" s="517"/>
      <c r="D9" s="516"/>
    </row>
    <row r="10" ht="35.1" customHeight="1" spans="1:4">
      <c r="A10" s="469" t="s">
        <v>1399</v>
      </c>
      <c r="B10" s="518"/>
      <c r="C10" s="518"/>
      <c r="D10" s="516"/>
    </row>
    <row r="11" ht="35.1" customHeight="1" spans="1:4">
      <c r="A11" s="471" t="s">
        <v>1400</v>
      </c>
      <c r="B11" s="517"/>
      <c r="C11" s="517"/>
      <c r="D11" s="516"/>
    </row>
    <row r="12" ht="35.1" customHeight="1" spans="1:4">
      <c r="A12" s="471" t="s">
        <v>1401</v>
      </c>
      <c r="B12" s="517"/>
      <c r="C12" s="519"/>
      <c r="D12" s="516"/>
    </row>
    <row r="13" ht="35.1" customHeight="1" spans="1:4">
      <c r="A13" s="471" t="s">
        <v>1402</v>
      </c>
      <c r="B13" s="517"/>
      <c r="C13" s="517"/>
      <c r="D13" s="516"/>
    </row>
    <row r="14" s="512" customFormat="1" ht="35.1" customHeight="1" spans="1:4">
      <c r="A14" s="469" t="s">
        <v>1403</v>
      </c>
      <c r="B14" s="518"/>
      <c r="C14" s="518"/>
      <c r="D14" s="516"/>
    </row>
    <row r="15" ht="35.1" customHeight="1" spans="1:4">
      <c r="A15" s="471" t="s">
        <v>1404</v>
      </c>
      <c r="B15" s="517"/>
      <c r="C15" s="517"/>
      <c r="D15" s="516"/>
    </row>
    <row r="16" ht="35.1" customHeight="1" spans="1:4">
      <c r="A16" s="469" t="s">
        <v>1405</v>
      </c>
      <c r="B16" s="518"/>
      <c r="C16" s="518"/>
      <c r="D16" s="516"/>
    </row>
    <row r="17" ht="35.1" customHeight="1" spans="1:4">
      <c r="A17" s="520" t="s">
        <v>1406</v>
      </c>
      <c r="B17" s="517"/>
      <c r="C17" s="517"/>
      <c r="D17" s="516"/>
    </row>
    <row r="18" ht="35.1" customHeight="1" spans="1:4">
      <c r="A18" s="469" t="s">
        <v>1407</v>
      </c>
      <c r="B18" s="518">
        <f>B19</f>
        <v>133</v>
      </c>
      <c r="C18" s="518">
        <f>C19</f>
        <v>354</v>
      </c>
      <c r="D18" s="516">
        <f t="shared" si="0"/>
        <v>1.66165413533835</v>
      </c>
    </row>
    <row r="19" ht="35.1" customHeight="1" spans="1:4">
      <c r="A19" s="471" t="s">
        <v>1408</v>
      </c>
      <c r="B19" s="518">
        <v>133</v>
      </c>
      <c r="C19" s="518">
        <v>354</v>
      </c>
      <c r="D19" s="516">
        <f t="shared" si="0"/>
        <v>1.66165413533835</v>
      </c>
    </row>
    <row r="20" ht="35.1" customHeight="1" spans="1:4">
      <c r="A20" s="506" t="s">
        <v>1409</v>
      </c>
      <c r="B20" s="517">
        <f>B4+B18</f>
        <v>341</v>
      </c>
      <c r="C20" s="517">
        <f>C4+C18</f>
        <v>366</v>
      </c>
      <c r="D20" s="516">
        <f t="shared" si="0"/>
        <v>0.0733137829912024</v>
      </c>
    </row>
    <row r="21" ht="35.1" customHeight="1" spans="1:4">
      <c r="A21" s="521" t="s">
        <v>115</v>
      </c>
      <c r="B21" s="518">
        <f>B22</f>
        <v>0</v>
      </c>
      <c r="C21" s="518"/>
      <c r="D21" s="483"/>
    </row>
    <row r="22" ht="35.1" customHeight="1" spans="1:4">
      <c r="A22" s="522" t="s">
        <v>1410</v>
      </c>
      <c r="B22" s="518"/>
      <c r="C22" s="518"/>
      <c r="D22" s="483"/>
    </row>
    <row r="23" ht="35.1" customHeight="1" spans="1:4">
      <c r="A23" s="523" t="s">
        <v>1411</v>
      </c>
      <c r="B23" s="518">
        <v>72</v>
      </c>
      <c r="C23" s="518">
        <v>191</v>
      </c>
      <c r="D23" s="483"/>
    </row>
    <row r="24" ht="35.1" customHeight="1" spans="1:4">
      <c r="A24" s="524" t="s">
        <v>1412</v>
      </c>
      <c r="B24" s="518">
        <v>12</v>
      </c>
      <c r="C24" s="518"/>
      <c r="D24" s="483"/>
    </row>
    <row r="25" ht="35.1" customHeight="1" spans="1:4">
      <c r="A25" s="521" t="s">
        <v>121</v>
      </c>
      <c r="B25" s="518">
        <f>B20+B21+B23+B24</f>
        <v>425</v>
      </c>
      <c r="C25" s="518">
        <f>C20+C21+C23+C24</f>
        <v>557</v>
      </c>
      <c r="D25" s="483"/>
    </row>
  </sheetData>
  <autoFilter xmlns:etc="http://www.wps.cn/officeDocument/2017/etCustomData" ref="A3:D25" etc:filterBottomFollowUsedRange="0">
    <extLst/>
  </autoFilter>
  <mergeCells count="1">
    <mergeCell ref="A1:D1"/>
  </mergeCells>
  <conditionalFormatting sqref="D4:G4 E5:G5 D5:D20">
    <cfRule type="cellIs" dxfId="3" priority="3" stopIfTrue="1" operator="lessThanOrEqual">
      <formula>-1</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7"/>
  <dimension ref="A1:D26"/>
  <sheetViews>
    <sheetView showZeros="0" view="pageBreakPreview" zoomScaleNormal="100" workbookViewId="0">
      <selection activeCell="C13" sqref="C13"/>
    </sheetView>
  </sheetViews>
  <sheetFormatPr defaultColWidth="9" defaultRowHeight="15" outlineLevelCol="3"/>
  <cols>
    <col min="1" max="1" width="52.6272727272727" style="492" customWidth="1"/>
    <col min="2" max="2" width="21.6272727272727" style="492" customWidth="1"/>
    <col min="3" max="3" width="21.6272727272727" style="493" customWidth="1"/>
    <col min="4" max="4" width="21.6272727272727" style="492" customWidth="1"/>
    <col min="5" max="16384" width="9" style="492"/>
  </cols>
  <sheetData>
    <row r="1" ht="45" customHeight="1" spans="1:4">
      <c r="A1" s="494" t="s">
        <v>26</v>
      </c>
      <c r="B1" s="494"/>
      <c r="C1" s="494"/>
      <c r="D1" s="494"/>
    </row>
    <row r="2" ht="20.1" customHeight="1" spans="1:4">
      <c r="A2" s="495"/>
      <c r="B2" s="495"/>
      <c r="C2" s="479"/>
      <c r="D2" s="496" t="s">
        <v>48</v>
      </c>
    </row>
    <row r="3" ht="45" customHeight="1" spans="1:4">
      <c r="A3" s="497" t="s">
        <v>1358</v>
      </c>
      <c r="B3" s="382" t="s">
        <v>1149</v>
      </c>
      <c r="C3" s="498" t="s">
        <v>127</v>
      </c>
      <c r="D3" s="382" t="s">
        <v>52</v>
      </c>
    </row>
    <row r="4" ht="36" customHeight="1" spans="1:4">
      <c r="A4" s="499" t="s">
        <v>1413</v>
      </c>
      <c r="B4" s="416">
        <f>SUM(B5:B17)</f>
        <v>205</v>
      </c>
      <c r="C4" s="416">
        <f>SUM(C5:C17)</f>
        <v>545</v>
      </c>
      <c r="D4" s="389">
        <f>(C4-B4)/B4</f>
        <v>1.65853658536585</v>
      </c>
    </row>
    <row r="5" ht="36" customHeight="1" spans="1:4">
      <c r="A5" s="500" t="s">
        <v>1360</v>
      </c>
      <c r="B5" s="484"/>
      <c r="C5" s="484"/>
      <c r="D5" s="389"/>
    </row>
    <row r="6" ht="36" customHeight="1" spans="1:4">
      <c r="A6" s="501" t="s">
        <v>1362</v>
      </c>
      <c r="B6" s="484"/>
      <c r="C6" s="484"/>
      <c r="D6" s="389"/>
    </row>
    <row r="7" ht="36" customHeight="1" spans="1:4">
      <c r="A7" s="501" t="s">
        <v>1364</v>
      </c>
      <c r="B7" s="484"/>
      <c r="C7" s="484"/>
      <c r="D7" s="389"/>
    </row>
    <row r="8" ht="36" customHeight="1" spans="1:4">
      <c r="A8" s="501" t="s">
        <v>1366</v>
      </c>
      <c r="B8" s="484"/>
      <c r="C8" s="484"/>
      <c r="D8" s="389"/>
    </row>
    <row r="9" ht="36" customHeight="1" spans="1:4">
      <c r="A9" s="501" t="s">
        <v>1367</v>
      </c>
      <c r="B9" s="484"/>
      <c r="C9" s="484"/>
      <c r="D9" s="389"/>
    </row>
    <row r="10" ht="36" customHeight="1" spans="1:4">
      <c r="A10" s="501" t="s">
        <v>1368</v>
      </c>
      <c r="B10" s="484"/>
      <c r="C10" s="484"/>
      <c r="D10" s="389"/>
    </row>
    <row r="11" ht="36" customHeight="1" spans="1:4">
      <c r="A11" s="501" t="s">
        <v>1369</v>
      </c>
      <c r="B11" s="484"/>
      <c r="C11" s="484"/>
      <c r="D11" s="389"/>
    </row>
    <row r="12" ht="36" customHeight="1" spans="1:4">
      <c r="A12" s="500" t="s">
        <v>1414</v>
      </c>
      <c r="B12" s="412"/>
      <c r="C12" s="502"/>
      <c r="D12" s="389"/>
    </row>
    <row r="13" ht="36" customHeight="1" spans="1:4">
      <c r="A13" s="500" t="s">
        <v>1415</v>
      </c>
      <c r="B13" s="484"/>
      <c r="C13" s="484"/>
      <c r="D13" s="389"/>
    </row>
    <row r="14" ht="36" customHeight="1" spans="1:4">
      <c r="A14" s="501" t="s">
        <v>1371</v>
      </c>
      <c r="B14" s="484"/>
      <c r="C14" s="484"/>
      <c r="D14" s="389"/>
    </row>
    <row r="15" ht="36" customHeight="1" spans="1:4">
      <c r="A15" s="501" t="s">
        <v>1372</v>
      </c>
      <c r="B15" s="412"/>
      <c r="C15" s="502"/>
      <c r="D15" s="389"/>
    </row>
    <row r="16" ht="36" customHeight="1" spans="1:4">
      <c r="A16" s="501" t="s">
        <v>1373</v>
      </c>
      <c r="B16" s="484"/>
      <c r="C16" s="484"/>
      <c r="D16" s="389"/>
    </row>
    <row r="17" ht="36" customHeight="1" spans="1:4">
      <c r="A17" s="501" t="s">
        <v>1376</v>
      </c>
      <c r="B17" s="484">
        <v>205</v>
      </c>
      <c r="C17" s="484">
        <v>545</v>
      </c>
      <c r="D17" s="389">
        <f t="shared" ref="D17:D23" si="0">(C17-B17)/B17</f>
        <v>1.65853658536585</v>
      </c>
    </row>
    <row r="18" ht="36" customHeight="1" spans="1:4">
      <c r="A18" s="499" t="s">
        <v>1416</v>
      </c>
      <c r="B18" s="503"/>
      <c r="C18" s="503"/>
      <c r="D18" s="389"/>
    </row>
    <row r="19" ht="36" customHeight="1" spans="1:4">
      <c r="A19" s="504" t="s">
        <v>1378</v>
      </c>
      <c r="B19" s="502"/>
      <c r="C19" s="502"/>
      <c r="D19" s="389"/>
    </row>
    <row r="20" ht="36" customHeight="1" spans="1:4">
      <c r="A20" s="499" t="s">
        <v>1417</v>
      </c>
      <c r="B20" s="482"/>
      <c r="C20" s="482"/>
      <c r="D20" s="389"/>
    </row>
    <row r="21" ht="36" customHeight="1" spans="1:4">
      <c r="A21" s="504" t="s">
        <v>1388</v>
      </c>
      <c r="B21" s="412"/>
      <c r="C21" s="505"/>
      <c r="D21" s="389"/>
    </row>
    <row r="22" ht="36" customHeight="1" spans="1:4">
      <c r="A22" s="469" t="s">
        <v>1418</v>
      </c>
      <c r="B22" s="412"/>
      <c r="C22" s="505"/>
      <c r="D22" s="389"/>
    </row>
    <row r="23" ht="36" customHeight="1" spans="1:4">
      <c r="A23" s="506" t="s">
        <v>1419</v>
      </c>
      <c r="B23" s="416">
        <f>B4+B18+B20+B22</f>
        <v>205</v>
      </c>
      <c r="C23" s="416">
        <f>C4+C18+C20+C22</f>
        <v>545</v>
      </c>
      <c r="D23" s="389">
        <f t="shared" si="0"/>
        <v>1.65853658536585</v>
      </c>
    </row>
    <row r="24" ht="36" customHeight="1" spans="1:4">
      <c r="A24" s="467" t="s">
        <v>80</v>
      </c>
      <c r="B24" s="507"/>
      <c r="C24" s="416"/>
      <c r="D24" s="387"/>
    </row>
    <row r="25" ht="36" customHeight="1" spans="1:4">
      <c r="A25" s="508" t="s">
        <v>1392</v>
      </c>
      <c r="B25" s="509"/>
      <c r="C25" s="482"/>
      <c r="D25" s="389"/>
    </row>
    <row r="26" ht="36" customHeight="1" spans="1:4">
      <c r="A26" s="510" t="s">
        <v>87</v>
      </c>
      <c r="B26" s="511">
        <f>B23+B25</f>
        <v>205</v>
      </c>
      <c r="C26" s="511">
        <f>C23+C25</f>
        <v>545</v>
      </c>
      <c r="D26" s="389"/>
    </row>
  </sheetData>
  <autoFilter xmlns:etc="http://www.wps.cn/officeDocument/2017/etCustomData" ref="A3:D26" etc:filterBottomFollowUsedRange="0">
    <extLst/>
  </autoFilter>
  <mergeCells count="1">
    <mergeCell ref="A1:D1"/>
  </mergeCells>
  <conditionalFormatting sqref="D4:G4 D18:G26 E16:G17 E5:G14 D5:D23">
    <cfRule type="cellIs" dxfId="4" priority="1" stopIfTrue="1" operator="lessThanOrEqual">
      <formula>-1</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8"/>
  <dimension ref="A1:D16"/>
  <sheetViews>
    <sheetView showZeros="0" view="pageBreakPreview" zoomScaleNormal="100" workbookViewId="0">
      <selection activeCell="B16" sqref="B16"/>
    </sheetView>
  </sheetViews>
  <sheetFormatPr defaultColWidth="9" defaultRowHeight="14" outlineLevelCol="3"/>
  <cols>
    <col min="1" max="1" width="50.7545454545455" style="477" customWidth="1"/>
    <col min="2" max="4" width="21.6272727272727" style="477" customWidth="1"/>
    <col min="5" max="16384" width="9" style="477"/>
  </cols>
  <sheetData>
    <row r="1" ht="45" customHeight="1" spans="1:4">
      <c r="A1" s="478" t="s">
        <v>1420</v>
      </c>
      <c r="B1" s="478"/>
      <c r="C1" s="478"/>
      <c r="D1" s="478"/>
    </row>
    <row r="2" ht="20.1" customHeight="1" spans="1:4">
      <c r="A2" s="479"/>
      <c r="B2" s="479"/>
      <c r="C2" s="479"/>
      <c r="D2" s="480" t="s">
        <v>48</v>
      </c>
    </row>
    <row r="3" ht="45" customHeight="1" spans="1:4">
      <c r="A3" s="481" t="s">
        <v>1421</v>
      </c>
      <c r="B3" s="382" t="s">
        <v>1149</v>
      </c>
      <c r="C3" s="382" t="s">
        <v>127</v>
      </c>
      <c r="D3" s="382" t="s">
        <v>52</v>
      </c>
    </row>
    <row r="4" ht="36" customHeight="1" spans="1:4">
      <c r="A4" s="469" t="s">
        <v>1393</v>
      </c>
      <c r="B4" s="482"/>
      <c r="C4" s="482"/>
      <c r="D4" s="483"/>
    </row>
    <row r="5" ht="36" customHeight="1" spans="1:4">
      <c r="A5" s="471" t="s">
        <v>1422</v>
      </c>
      <c r="B5" s="484"/>
      <c r="C5" s="484">
        <v>12</v>
      </c>
      <c r="D5" s="485"/>
    </row>
    <row r="6" ht="36" customHeight="1" spans="1:4">
      <c r="A6" s="469" t="s">
        <v>1399</v>
      </c>
      <c r="B6" s="484"/>
      <c r="C6" s="484"/>
      <c r="D6" s="485"/>
    </row>
    <row r="7" ht="36" customHeight="1" spans="1:4">
      <c r="A7" s="471" t="s">
        <v>1400</v>
      </c>
      <c r="B7" s="482"/>
      <c r="C7" s="482"/>
      <c r="D7" s="483"/>
    </row>
    <row r="8" ht="36" customHeight="1" spans="1:4">
      <c r="A8" s="471" t="s">
        <v>1402</v>
      </c>
      <c r="B8" s="484"/>
      <c r="C8" s="484"/>
      <c r="D8" s="485"/>
    </row>
    <row r="9" ht="36" customHeight="1" spans="1:4">
      <c r="A9" s="469" t="s">
        <v>1407</v>
      </c>
      <c r="B9" s="482">
        <f>B10</f>
        <v>133</v>
      </c>
      <c r="C9" s="482">
        <f>C10</f>
        <v>354</v>
      </c>
      <c r="D9" s="483">
        <f>(C9-B9)/B9</f>
        <v>1.66165413533835</v>
      </c>
    </row>
    <row r="10" ht="36" customHeight="1" spans="1:4">
      <c r="A10" s="471" t="s">
        <v>1408</v>
      </c>
      <c r="B10" s="484">
        <v>133</v>
      </c>
      <c r="C10" s="484">
        <v>354</v>
      </c>
      <c r="D10" s="483">
        <f>(C10-B10)/B10</f>
        <v>1.66165413533835</v>
      </c>
    </row>
    <row r="11" ht="36" customHeight="1" spans="1:4">
      <c r="A11" s="486" t="s">
        <v>1423</v>
      </c>
      <c r="B11" s="482">
        <f>B4+B7+B9</f>
        <v>133</v>
      </c>
      <c r="C11" s="482">
        <f>C4+C7+C9</f>
        <v>354</v>
      </c>
      <c r="D11" s="483">
        <f>(C11-B11)/B11</f>
        <v>1.66165413533835</v>
      </c>
    </row>
    <row r="12" ht="36" customHeight="1" spans="1:4">
      <c r="A12" s="487" t="s">
        <v>115</v>
      </c>
      <c r="B12" s="482"/>
      <c r="C12" s="482"/>
      <c r="D12" s="483"/>
    </row>
    <row r="13" ht="36" customHeight="1" spans="1:4">
      <c r="A13" s="488" t="s">
        <v>1410</v>
      </c>
      <c r="B13" s="489"/>
      <c r="C13" s="484"/>
      <c r="D13" s="483"/>
    </row>
    <row r="14" ht="36" customHeight="1" spans="1:4">
      <c r="A14" s="488" t="s">
        <v>1424</v>
      </c>
      <c r="B14" s="489">
        <v>72</v>
      </c>
      <c r="C14" s="489">
        <v>191</v>
      </c>
      <c r="D14" s="483">
        <f t="shared" ref="D14" si="0">(C14-B14)/B14</f>
        <v>1.65277777777778</v>
      </c>
    </row>
    <row r="15" ht="36" customHeight="1" spans="1:4">
      <c r="A15" s="490" t="s">
        <v>1412</v>
      </c>
      <c r="B15" s="491"/>
      <c r="C15" s="482"/>
      <c r="D15" s="483"/>
    </row>
    <row r="16" ht="36" customHeight="1" spans="1:4">
      <c r="A16" s="486" t="s">
        <v>121</v>
      </c>
      <c r="B16" s="482">
        <f>B11+B12+B14+B15</f>
        <v>205</v>
      </c>
      <c r="C16" s="482">
        <f>C11+C12+C14+C15</f>
        <v>545</v>
      </c>
      <c r="D16" s="483"/>
    </row>
  </sheetData>
  <autoFilter xmlns:etc="http://www.wps.cn/officeDocument/2017/etCustomData" ref="A3:D16" etc:filterBottomFollowUsedRange="0">
    <extLst/>
  </autoFilter>
  <mergeCells count="1">
    <mergeCell ref="A1:D1"/>
  </mergeCells>
  <printOptions horizontalCentered="1"/>
  <pageMargins left="0.471527777777778" right="0.393055555555556" top="0.747916666666667" bottom="0.747916666666667" header="0.313888888888889" footer="0.313888888888889"/>
  <pageSetup paperSize="9" scale="75" orientation="portrait"/>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9"/>
  <dimension ref="A1:B21"/>
  <sheetViews>
    <sheetView view="pageBreakPreview" zoomScaleNormal="100" workbookViewId="0">
      <selection activeCell="A1" sqref="A1:B1"/>
    </sheetView>
  </sheetViews>
  <sheetFormatPr defaultColWidth="9" defaultRowHeight="15" outlineLevelCol="1"/>
  <cols>
    <col min="1" max="1" width="36.2545454545455" style="458" customWidth="1"/>
    <col min="2" max="2" width="45.5" style="460" customWidth="1"/>
    <col min="3" max="3" width="12.6272727272727" style="458"/>
    <col min="4" max="16374" width="9" style="458"/>
    <col min="16375" max="16376" width="35.6272727272727" style="458"/>
    <col min="16377" max="16377" width="9" style="458"/>
    <col min="16378" max="16384" width="9" style="461"/>
  </cols>
  <sheetData>
    <row r="1" s="458" customFormat="1" ht="45" customHeight="1" spans="1:2">
      <c r="A1" s="462" t="s">
        <v>1425</v>
      </c>
      <c r="B1" s="463"/>
    </row>
    <row r="2" s="458" customFormat="1" ht="20.1" customHeight="1" spans="1:2">
      <c r="A2" s="464"/>
      <c r="B2" s="465" t="s">
        <v>48</v>
      </c>
    </row>
    <row r="3" s="459" customFormat="1" ht="45" customHeight="1" spans="1:2">
      <c r="A3" s="466" t="s">
        <v>1426</v>
      </c>
      <c r="B3" s="466" t="s">
        <v>1427</v>
      </c>
    </row>
    <row r="4" s="458" customFormat="1" ht="36" customHeight="1" spans="1:2">
      <c r="A4" s="472" t="s">
        <v>1112</v>
      </c>
      <c r="B4" s="468" t="s">
        <v>1112</v>
      </c>
    </row>
    <row r="5" s="458" customFormat="1" ht="36" customHeight="1" spans="1:2">
      <c r="A5" s="472"/>
      <c r="B5" s="470"/>
    </row>
    <row r="6" s="458" customFormat="1" ht="36" customHeight="1" spans="1:2">
      <c r="A6" s="472"/>
      <c r="B6" s="470"/>
    </row>
    <row r="7" s="458" customFormat="1" ht="36" customHeight="1" spans="1:2">
      <c r="A7" s="472"/>
      <c r="B7" s="470"/>
    </row>
    <row r="8" s="458" customFormat="1" ht="36" customHeight="1" spans="1:2">
      <c r="A8" s="472"/>
      <c r="B8" s="470"/>
    </row>
    <row r="9" s="458" customFormat="1" ht="36" customHeight="1" spans="1:2">
      <c r="A9" s="472"/>
      <c r="B9" s="470"/>
    </row>
    <row r="10" s="458" customFormat="1" ht="36" customHeight="1" spans="1:2">
      <c r="A10" s="472"/>
      <c r="B10" s="470"/>
    </row>
    <row r="11" s="458" customFormat="1" ht="36" customHeight="1" spans="1:2">
      <c r="A11" s="472"/>
      <c r="B11" s="470"/>
    </row>
    <row r="12" s="458" customFormat="1" ht="36" customHeight="1" spans="1:2">
      <c r="A12" s="472"/>
      <c r="B12" s="470"/>
    </row>
    <row r="13" s="458" customFormat="1" ht="36" customHeight="1" spans="1:2">
      <c r="A13" s="472"/>
      <c r="B13" s="470"/>
    </row>
    <row r="14" s="458" customFormat="1" ht="36" customHeight="1" spans="1:2">
      <c r="A14" s="472"/>
      <c r="B14" s="470"/>
    </row>
    <row r="15" s="458" customFormat="1" ht="36" customHeight="1" spans="1:2">
      <c r="A15" s="472"/>
      <c r="B15" s="470"/>
    </row>
    <row r="16" s="458" customFormat="1" ht="36" customHeight="1" spans="1:2">
      <c r="A16" s="472"/>
      <c r="B16" s="470"/>
    </row>
    <row r="17" s="458" customFormat="1" ht="36" customHeight="1" spans="1:2">
      <c r="A17" s="472"/>
      <c r="B17" s="470"/>
    </row>
    <row r="18" s="458" customFormat="1" ht="36" customHeight="1" spans="1:2">
      <c r="A18" s="472"/>
      <c r="B18" s="470"/>
    </row>
    <row r="19" s="458" customFormat="1" ht="36" customHeight="1" spans="1:2">
      <c r="A19" s="472"/>
      <c r="B19" s="470"/>
    </row>
    <row r="20" s="458" customFormat="1" ht="30.95" customHeight="1" spans="1:2">
      <c r="A20" s="474" t="s">
        <v>1428</v>
      </c>
      <c r="B20" s="475"/>
    </row>
    <row r="21" ht="36" customHeight="1" spans="1:2">
      <c r="A21" s="476" t="s">
        <v>1133</v>
      </c>
      <c r="B21" s="476"/>
    </row>
  </sheetData>
  <mergeCells count="2">
    <mergeCell ref="A1:B1"/>
    <mergeCell ref="A21:B21"/>
  </mergeCells>
  <conditionalFormatting sqref="B3:G3">
    <cfRule type="cellIs" dxfId="0" priority="2" stopIfTrue="1" operator="lessThanOrEqual">
      <formula>-1</formula>
    </cfRule>
  </conditionalFormatting>
  <conditionalFormatting sqref="C1:G2">
    <cfRule type="cellIs" dxfId="0" priority="3" stopIfTrue="1" operator="greaterThanOrEqual">
      <formula>10</formula>
    </cfRule>
    <cfRule type="cellIs" dxfId="0" priority="4" stopIfTrue="1" operator="lessThanOrEqual">
      <formula>-1</formula>
    </cfRule>
  </conditionalFormatting>
  <conditionalFormatting sqref="B4:G6">
    <cfRule type="cellIs" dxfId="0" priority="1" stopIfTrue="1" operator="lessThanOrEqual">
      <formula>-1</formula>
    </cfRule>
  </conditionalFormatting>
  <printOptions horizontalCentered="1"/>
  <pageMargins left="0.471527777777778" right="0.393055555555556" top="0.747916666666667" bottom="0.747916666666667" header="0.313888888888889" footer="0.313888888888889"/>
  <pageSetup paperSize="9" scale="97"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0"/>
  <dimension ref="A1:XEW21"/>
  <sheetViews>
    <sheetView view="pageBreakPreview" zoomScaleNormal="100" workbookViewId="0">
      <selection activeCell="L16" sqref="L16"/>
    </sheetView>
  </sheetViews>
  <sheetFormatPr defaultColWidth="9" defaultRowHeight="15"/>
  <cols>
    <col min="1" max="1" width="46.6272727272727" style="458" customWidth="1"/>
    <col min="2" max="2" width="38" style="460" customWidth="1"/>
    <col min="3" max="16371" width="9" style="458"/>
    <col min="16372" max="16373" width="35.6272727272727" style="458"/>
    <col min="16374" max="16374" width="9" style="458"/>
    <col min="16375" max="16384" width="9" style="461"/>
  </cols>
  <sheetData>
    <row r="1" s="458" customFormat="1" ht="45" customHeight="1" spans="1:2">
      <c r="A1" s="462" t="s">
        <v>1429</v>
      </c>
      <c r="B1" s="463"/>
    </row>
    <row r="2" s="458" customFormat="1" ht="20.1" customHeight="1" spans="1:2">
      <c r="A2" s="464"/>
      <c r="B2" s="465" t="s">
        <v>48</v>
      </c>
    </row>
    <row r="3" s="459" customFormat="1" ht="45" customHeight="1" spans="1:2">
      <c r="A3" s="466" t="s">
        <v>1430</v>
      </c>
      <c r="B3" s="466" t="s">
        <v>1427</v>
      </c>
    </row>
    <row r="4" s="458" customFormat="1" ht="36" customHeight="1" spans="1:2">
      <c r="A4" s="467" t="s">
        <v>1112</v>
      </c>
      <c r="B4" s="468" t="s">
        <v>1112</v>
      </c>
    </row>
    <row r="5" s="458" customFormat="1" ht="36" customHeight="1" spans="1:2">
      <c r="A5" s="469"/>
      <c r="B5" s="470"/>
    </row>
    <row r="6" s="458" customFormat="1" ht="36" customHeight="1" spans="1:2">
      <c r="A6" s="469"/>
      <c r="B6" s="470"/>
    </row>
    <row r="7" s="458" customFormat="1" ht="36" customHeight="1" spans="1:2">
      <c r="A7" s="469"/>
      <c r="B7" s="470"/>
    </row>
    <row r="8" s="458" customFormat="1" ht="36" customHeight="1" spans="1:2">
      <c r="A8" s="469"/>
      <c r="B8" s="470"/>
    </row>
    <row r="9" s="458" customFormat="1" ht="36" customHeight="1" spans="1:2">
      <c r="A9" s="469"/>
      <c r="B9" s="470"/>
    </row>
    <row r="10" s="458" customFormat="1" ht="36" customHeight="1" spans="1:2">
      <c r="A10" s="471"/>
      <c r="B10" s="470"/>
    </row>
    <row r="11" s="458" customFormat="1" ht="36" customHeight="1" spans="1:2">
      <c r="A11" s="472"/>
      <c r="B11" s="470"/>
    </row>
    <row r="12" s="458" customFormat="1" ht="36" customHeight="1" spans="1:2">
      <c r="A12" s="473"/>
      <c r="B12" s="470"/>
    </row>
    <row r="13" s="458" customFormat="1" ht="36" customHeight="1" spans="1:2">
      <c r="A13" s="473"/>
      <c r="B13" s="470"/>
    </row>
    <row r="14" s="458" customFormat="1" ht="36" customHeight="1" spans="1:2">
      <c r="A14" s="473"/>
      <c r="B14" s="470"/>
    </row>
    <row r="15" s="458" customFormat="1" ht="36" customHeight="1" spans="1:2">
      <c r="A15" s="473"/>
      <c r="B15" s="470"/>
    </row>
    <row r="16" s="458" customFormat="1" ht="36" customHeight="1" spans="1:2">
      <c r="A16" s="473"/>
      <c r="B16" s="470"/>
    </row>
    <row r="17" s="458" customFormat="1" ht="36" customHeight="1" spans="1:2">
      <c r="A17" s="473"/>
      <c r="B17" s="470"/>
    </row>
    <row r="18" s="458" customFormat="1" ht="36" customHeight="1" spans="1:2">
      <c r="A18" s="473"/>
      <c r="B18" s="470"/>
    </row>
    <row r="19" s="458" customFormat="1" ht="30.95" customHeight="1" spans="1:2">
      <c r="A19" s="474" t="s">
        <v>1428</v>
      </c>
      <c r="B19" s="475"/>
    </row>
    <row r="20" s="458" customFormat="1" ht="51" customHeight="1" spans="1:16377">
      <c r="A20" s="476" t="s">
        <v>1133</v>
      </c>
      <c r="B20" s="476"/>
      <c r="XEU20" s="461"/>
      <c r="XEV20" s="461"/>
      <c r="XEW20" s="461"/>
    </row>
    <row r="21" s="458" customFormat="1" spans="2:16377">
      <c r="B21" s="460"/>
      <c r="XEU21" s="461"/>
      <c r="XEV21" s="461"/>
      <c r="XEW21" s="461"/>
    </row>
  </sheetData>
  <mergeCells count="2">
    <mergeCell ref="A1:B1"/>
    <mergeCell ref="A20:B20"/>
  </mergeCells>
  <conditionalFormatting sqref="B3:G3">
    <cfRule type="cellIs" dxfId="0" priority="2" stopIfTrue="1" operator="lessThanOrEqual">
      <formula>-1</formula>
    </cfRule>
  </conditionalFormatting>
  <conditionalFormatting sqref="B4:G9">
    <cfRule type="cellIs" dxfId="0" priority="1" stopIfTrue="1" operator="lessThanOrEqual">
      <formula>-1</formula>
    </cfRule>
  </conditionalFormatting>
  <printOptions horizontalCentered="1"/>
  <pageMargins left="0.471527777777778" right="0.393055555555556" top="0.747916666666667" bottom="0.747916666666667" header="0.313888888888889" footer="0.313888888888889"/>
  <pageSetup paperSize="9"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1"/>
  <dimension ref="A1:D42"/>
  <sheetViews>
    <sheetView showZeros="0" view="pageBreakPreview" zoomScaleNormal="115" workbookViewId="0">
      <selection activeCell="D18" sqref="D18"/>
    </sheetView>
  </sheetViews>
  <sheetFormatPr defaultColWidth="9" defaultRowHeight="15" outlineLevelCol="3"/>
  <cols>
    <col min="1" max="1" width="50.7545454545455" style="422" customWidth="1"/>
    <col min="2" max="4" width="21.6272727272727" style="422" customWidth="1"/>
    <col min="5" max="16384" width="9" style="422"/>
  </cols>
  <sheetData>
    <row r="1" ht="45" customHeight="1" spans="1:4">
      <c r="A1" s="423" t="s">
        <v>31</v>
      </c>
      <c r="B1" s="423"/>
      <c r="C1" s="423"/>
      <c r="D1" s="423"/>
    </row>
    <row r="2" s="436" customFormat="1" ht="20.1" customHeight="1" spans="1:4">
      <c r="A2" s="437"/>
      <c r="B2" s="438"/>
      <c r="C2" s="439"/>
      <c r="D2" s="440" t="s">
        <v>48</v>
      </c>
    </row>
    <row r="3" ht="45" customHeight="1" spans="1:4">
      <c r="A3" s="441" t="s">
        <v>1431</v>
      </c>
      <c r="B3" s="382" t="s">
        <v>1149</v>
      </c>
      <c r="C3" s="382" t="s">
        <v>127</v>
      </c>
      <c r="D3" s="382" t="s">
        <v>52</v>
      </c>
    </row>
    <row r="4" ht="30.95" customHeight="1" spans="1:4">
      <c r="A4" s="442" t="s">
        <v>1432</v>
      </c>
      <c r="B4" s="443" t="s">
        <v>1112</v>
      </c>
      <c r="C4" s="443" t="s">
        <v>1112</v>
      </c>
      <c r="D4" s="444" t="s">
        <v>1112</v>
      </c>
    </row>
    <row r="5" ht="30.95" customHeight="1" spans="1:4">
      <c r="A5" s="445" t="s">
        <v>1433</v>
      </c>
      <c r="B5" s="446"/>
      <c r="C5" s="446"/>
      <c r="D5" s="387"/>
    </row>
    <row r="6" ht="30.95" customHeight="1" spans="1:4">
      <c r="A6" s="445" t="s">
        <v>1434</v>
      </c>
      <c r="B6" s="446"/>
      <c r="C6" s="446"/>
      <c r="D6" s="387"/>
    </row>
    <row r="7" s="421" customFormat="1" ht="30.95" customHeight="1" spans="1:4">
      <c r="A7" s="445" t="s">
        <v>1435</v>
      </c>
      <c r="B7" s="447"/>
      <c r="C7" s="447"/>
      <c r="D7" s="387"/>
    </row>
    <row r="8" ht="30.95" customHeight="1" spans="1:4">
      <c r="A8" s="442" t="s">
        <v>1436</v>
      </c>
      <c r="B8" s="448"/>
      <c r="C8" s="448"/>
      <c r="D8" s="389"/>
    </row>
    <row r="9" ht="30.95" customHeight="1" spans="1:4">
      <c r="A9" s="445" t="s">
        <v>1433</v>
      </c>
      <c r="B9" s="446"/>
      <c r="C9" s="446"/>
      <c r="D9" s="387"/>
    </row>
    <row r="10" ht="30.95" customHeight="1" spans="1:4">
      <c r="A10" s="445" t="s">
        <v>1434</v>
      </c>
      <c r="B10" s="446"/>
      <c r="C10" s="446"/>
      <c r="D10" s="387"/>
    </row>
    <row r="11" ht="30.95" customHeight="1" spans="1:4">
      <c r="A11" s="445" t="s">
        <v>1435</v>
      </c>
      <c r="B11" s="446"/>
      <c r="C11" s="446"/>
      <c r="D11" s="387"/>
    </row>
    <row r="12" ht="30.95" customHeight="1" spans="1:4">
      <c r="A12" s="442" t="s">
        <v>1437</v>
      </c>
      <c r="B12" s="448"/>
      <c r="C12" s="448"/>
      <c r="D12" s="389"/>
    </row>
    <row r="13" ht="30.95" customHeight="1" spans="1:4">
      <c r="A13" s="445" t="s">
        <v>1433</v>
      </c>
      <c r="B13" s="446"/>
      <c r="C13" s="446"/>
      <c r="D13" s="387"/>
    </row>
    <row r="14" ht="30.95" customHeight="1" spans="1:4">
      <c r="A14" s="445" t="s">
        <v>1434</v>
      </c>
      <c r="B14" s="446"/>
      <c r="C14" s="446"/>
      <c r="D14" s="387"/>
    </row>
    <row r="15" ht="30.95" customHeight="1" spans="1:4">
      <c r="A15" s="442" t="s">
        <v>1438</v>
      </c>
      <c r="B15" s="448"/>
      <c r="C15" s="448"/>
      <c r="D15" s="389"/>
    </row>
    <row r="16" ht="30.95" customHeight="1" spans="1:4">
      <c r="A16" s="445" t="s">
        <v>1433</v>
      </c>
      <c r="B16" s="449"/>
      <c r="C16" s="449"/>
      <c r="D16" s="387"/>
    </row>
    <row r="17" ht="30.95" customHeight="1" spans="1:4">
      <c r="A17" s="445" t="s">
        <v>1434</v>
      </c>
      <c r="B17" s="450"/>
      <c r="C17" s="450"/>
      <c r="D17" s="387"/>
    </row>
    <row r="18" ht="30.95" customHeight="1" spans="1:4">
      <c r="A18" s="445" t="s">
        <v>1435</v>
      </c>
      <c r="B18" s="451"/>
      <c r="C18" s="451"/>
      <c r="D18" s="387"/>
    </row>
    <row r="19" ht="30.95" customHeight="1" spans="1:4">
      <c r="A19" s="442" t="s">
        <v>1439</v>
      </c>
      <c r="B19" s="448"/>
      <c r="C19" s="448"/>
      <c r="D19" s="389"/>
    </row>
    <row r="20" ht="30.95" customHeight="1" spans="1:4">
      <c r="A20" s="445" t="s">
        <v>1433</v>
      </c>
      <c r="B20" s="446"/>
      <c r="C20" s="446"/>
      <c r="D20" s="387"/>
    </row>
    <row r="21" ht="30.95" customHeight="1" spans="1:4">
      <c r="A21" s="445" t="s">
        <v>1434</v>
      </c>
      <c r="B21" s="446"/>
      <c r="C21" s="446"/>
      <c r="D21" s="387"/>
    </row>
    <row r="22" ht="30.95" customHeight="1" spans="1:4">
      <c r="A22" s="445" t="s">
        <v>1435</v>
      </c>
      <c r="B22" s="452"/>
      <c r="C22" s="452"/>
      <c r="D22" s="453"/>
    </row>
    <row r="23" ht="30.95" customHeight="1" spans="1:4">
      <c r="A23" s="442" t="s">
        <v>1440</v>
      </c>
      <c r="B23" s="448"/>
      <c r="C23" s="448"/>
      <c r="D23" s="389"/>
    </row>
    <row r="24" ht="30.95" customHeight="1" spans="1:4">
      <c r="A24" s="445" t="s">
        <v>1433</v>
      </c>
      <c r="B24" s="454"/>
      <c r="C24" s="454"/>
      <c r="D24" s="387"/>
    </row>
    <row r="25" ht="30.95" customHeight="1" spans="1:4">
      <c r="A25" s="445" t="s">
        <v>1434</v>
      </c>
      <c r="B25" s="455"/>
      <c r="C25" s="456"/>
      <c r="D25" s="387"/>
    </row>
    <row r="26" ht="30.95" customHeight="1" spans="1:4">
      <c r="A26" s="445" t="s">
        <v>1435</v>
      </c>
      <c r="B26" s="455"/>
      <c r="C26" s="456"/>
      <c r="D26" s="387"/>
    </row>
    <row r="27" ht="30.95" customHeight="1" spans="1:4">
      <c r="A27" s="442" t="s">
        <v>1441</v>
      </c>
      <c r="B27" s="448"/>
      <c r="C27" s="448"/>
      <c r="D27" s="389"/>
    </row>
    <row r="28" ht="30.95" customHeight="1" spans="1:4">
      <c r="A28" s="445" t="s">
        <v>1433</v>
      </c>
      <c r="B28" s="455"/>
      <c r="C28" s="455"/>
      <c r="D28" s="387"/>
    </row>
    <row r="29" ht="30.95" customHeight="1" spans="1:4">
      <c r="A29" s="445" t="s">
        <v>1434</v>
      </c>
      <c r="B29" s="455"/>
      <c r="C29" s="455"/>
      <c r="D29" s="387"/>
    </row>
    <row r="30" ht="30.95" customHeight="1" spans="1:4">
      <c r="A30" s="445" t="s">
        <v>1435</v>
      </c>
      <c r="B30" s="455"/>
      <c r="C30" s="455"/>
      <c r="D30" s="387"/>
    </row>
    <row r="31" ht="30.95" customHeight="1" spans="1:4">
      <c r="A31" s="442" t="s">
        <v>1442</v>
      </c>
      <c r="B31" s="448"/>
      <c r="C31" s="448"/>
      <c r="D31" s="453"/>
    </row>
    <row r="32" ht="30.95" customHeight="1" spans="1:4">
      <c r="A32" s="445" t="s">
        <v>1433</v>
      </c>
      <c r="B32" s="455"/>
      <c r="C32" s="455"/>
      <c r="D32" s="453"/>
    </row>
    <row r="33" ht="30.95" customHeight="1" spans="1:4">
      <c r="A33" s="445" t="s">
        <v>1434</v>
      </c>
      <c r="B33" s="455"/>
      <c r="C33" s="455"/>
      <c r="D33" s="453"/>
    </row>
    <row r="34" ht="30.95" customHeight="1" spans="1:4">
      <c r="A34" s="445" t="s">
        <v>1435</v>
      </c>
      <c r="B34" s="455"/>
      <c r="C34" s="455"/>
      <c r="D34" s="453"/>
    </row>
    <row r="35" ht="30.95" customHeight="1" spans="1:4">
      <c r="A35" s="398" t="s">
        <v>1443</v>
      </c>
      <c r="B35" s="448"/>
      <c r="C35" s="448"/>
      <c r="D35" s="389"/>
    </row>
    <row r="36" ht="30.95" customHeight="1" spans="1:4">
      <c r="A36" s="418" t="s">
        <v>1444</v>
      </c>
      <c r="B36" s="446"/>
      <c r="C36" s="446"/>
      <c r="D36" s="387"/>
    </row>
    <row r="37" ht="30.95" customHeight="1" spans="1:4">
      <c r="A37" s="418" t="s">
        <v>1445</v>
      </c>
      <c r="B37" s="446"/>
      <c r="C37" s="446"/>
      <c r="D37" s="387"/>
    </row>
    <row r="38" ht="30.95" customHeight="1" spans="1:4">
      <c r="A38" s="457" t="s">
        <v>1446</v>
      </c>
      <c r="B38" s="446"/>
      <c r="C38" s="446"/>
      <c r="D38" s="387"/>
    </row>
    <row r="39" ht="30.95" customHeight="1" spans="1:4">
      <c r="A39" s="396" t="s">
        <v>1447</v>
      </c>
      <c r="B39" s="448"/>
      <c r="C39" s="448"/>
      <c r="D39" s="389"/>
    </row>
    <row r="40" ht="30.95" customHeight="1" spans="1:4">
      <c r="A40" s="396" t="s">
        <v>1448</v>
      </c>
      <c r="B40" s="448"/>
      <c r="C40" s="448"/>
      <c r="D40" s="389"/>
    </row>
    <row r="41" ht="30.95" customHeight="1" spans="1:4">
      <c r="A41" s="398" t="s">
        <v>1449</v>
      </c>
      <c r="B41" s="448"/>
      <c r="C41" s="448"/>
      <c r="D41" s="389"/>
    </row>
    <row r="42" ht="27" customHeight="1" spans="1:1">
      <c r="A42" s="422" t="s">
        <v>1450</v>
      </c>
    </row>
  </sheetData>
  <autoFilter xmlns:etc="http://www.wps.cn/officeDocument/2017/etCustomData" ref="A3:D42" etc:filterBottomFollowUsedRange="0">
    <extLst/>
  </autoFilter>
  <mergeCells count="1">
    <mergeCell ref="A1:D1"/>
  </mergeCells>
  <conditionalFormatting sqref="D4:G30 B13:C14 B9:C11 B5:C7 B35:C38 B16:C18 D35:G41 B24:C26 B20:C22 B28:C30">
    <cfRule type="cellIs" dxfId="3" priority="3" stopIfTrue="1" operator="lessThanOrEqual">
      <formula>-1</formula>
    </cfRule>
  </conditionalFormatting>
  <conditionalFormatting sqref="B32:G34">
    <cfRule type="cellIs" dxfId="3" priority="2" stopIfTrue="1" operator="lessThanOrEqual">
      <formula>-1</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2"/>
  <dimension ref="A1:D25"/>
  <sheetViews>
    <sheetView showZeros="0" view="pageBreakPreview" zoomScaleNormal="100" workbookViewId="0">
      <pane ySplit="3" topLeftCell="A22" activePane="bottomLeft" state="frozen"/>
      <selection/>
      <selection pane="bottomLeft" activeCell="D16" sqref="D16"/>
    </sheetView>
  </sheetViews>
  <sheetFormatPr defaultColWidth="9" defaultRowHeight="15" outlineLevelCol="3"/>
  <cols>
    <col min="1" max="1" width="50.7545454545455" style="422" customWidth="1"/>
    <col min="2" max="4" width="21.6272727272727" style="422" customWidth="1"/>
    <col min="5" max="16384" width="9" style="422"/>
  </cols>
  <sheetData>
    <row r="1" ht="45" customHeight="1" spans="1:4">
      <c r="A1" s="423" t="s">
        <v>32</v>
      </c>
      <c r="B1" s="423"/>
      <c r="C1" s="423"/>
      <c r="D1" s="423"/>
    </row>
    <row r="2" ht="20.1" customHeight="1" spans="1:4">
      <c r="A2" s="424"/>
      <c r="B2" s="425"/>
      <c r="C2" s="426"/>
      <c r="D2" s="427" t="s">
        <v>1451</v>
      </c>
    </row>
    <row r="3" ht="45" customHeight="1" spans="1:4">
      <c r="A3" s="381" t="s">
        <v>1110</v>
      </c>
      <c r="B3" s="382" t="s">
        <v>1149</v>
      </c>
      <c r="C3" s="382" t="s">
        <v>127</v>
      </c>
      <c r="D3" s="382" t="s">
        <v>52</v>
      </c>
    </row>
    <row r="4" ht="36" customHeight="1" spans="1:4">
      <c r="A4" s="383" t="s">
        <v>1452</v>
      </c>
      <c r="B4" s="397" t="s">
        <v>1112</v>
      </c>
      <c r="C4" s="397" t="s">
        <v>1112</v>
      </c>
      <c r="D4" s="397" t="s">
        <v>1112</v>
      </c>
    </row>
    <row r="5" ht="36" customHeight="1" spans="1:4">
      <c r="A5" s="385" t="s">
        <v>1453</v>
      </c>
      <c r="B5" s="428"/>
      <c r="C5" s="429"/>
      <c r="D5" s="430"/>
    </row>
    <row r="6" ht="36" customHeight="1" spans="1:4">
      <c r="A6" s="383" t="s">
        <v>1454</v>
      </c>
      <c r="B6" s="395"/>
      <c r="C6" s="395"/>
      <c r="D6" s="431"/>
    </row>
    <row r="7" ht="36" customHeight="1" spans="1:4">
      <c r="A7" s="385" t="s">
        <v>1453</v>
      </c>
      <c r="B7" s="390"/>
      <c r="C7" s="429"/>
      <c r="D7" s="430"/>
    </row>
    <row r="8" s="421" customFormat="1" ht="36" customHeight="1" spans="1:4">
      <c r="A8" s="383" t="s">
        <v>1455</v>
      </c>
      <c r="B8" s="395"/>
      <c r="C8" s="395"/>
      <c r="D8" s="431"/>
    </row>
    <row r="9" s="421" customFormat="1" ht="36" customHeight="1" spans="1:4">
      <c r="A9" s="385" t="s">
        <v>1453</v>
      </c>
      <c r="B9" s="390"/>
      <c r="C9" s="429"/>
      <c r="D9" s="430"/>
    </row>
    <row r="10" s="421" customFormat="1" ht="36" customHeight="1" spans="1:4">
      <c r="A10" s="383" t="s">
        <v>1456</v>
      </c>
      <c r="B10" s="395"/>
      <c r="C10" s="395"/>
      <c r="D10" s="431"/>
    </row>
    <row r="11" s="421" customFormat="1" ht="36" customHeight="1" spans="1:4">
      <c r="A11" s="385" t="s">
        <v>1453</v>
      </c>
      <c r="B11" s="390"/>
      <c r="C11" s="392"/>
      <c r="D11" s="430"/>
    </row>
    <row r="12" s="421" customFormat="1" ht="36" customHeight="1" spans="1:4">
      <c r="A12" s="383" t="s">
        <v>1457</v>
      </c>
      <c r="B12" s="388"/>
      <c r="C12" s="395"/>
      <c r="D12" s="431"/>
    </row>
    <row r="13" s="421" customFormat="1" ht="36" customHeight="1" spans="1:4">
      <c r="A13" s="385" t="s">
        <v>1453</v>
      </c>
      <c r="B13" s="392"/>
      <c r="C13" s="392"/>
      <c r="D13" s="430"/>
    </row>
    <row r="14" s="421" customFormat="1" ht="36" customHeight="1" spans="1:4">
      <c r="A14" s="383" t="s">
        <v>1458</v>
      </c>
      <c r="B14" s="395"/>
      <c r="C14" s="395"/>
      <c r="D14" s="431"/>
    </row>
    <row r="15" ht="36" customHeight="1" spans="1:4">
      <c r="A15" s="385" t="s">
        <v>1453</v>
      </c>
      <c r="B15" s="392"/>
      <c r="C15" s="429"/>
      <c r="D15" s="430"/>
    </row>
    <row r="16" ht="36" customHeight="1" spans="1:4">
      <c r="A16" s="383" t="s">
        <v>1459</v>
      </c>
      <c r="B16" s="395"/>
      <c r="C16" s="395"/>
      <c r="D16" s="431"/>
    </row>
    <row r="17" ht="36" customHeight="1" spans="1:4">
      <c r="A17" s="385" t="s">
        <v>1453</v>
      </c>
      <c r="B17" s="432"/>
      <c r="C17" s="432"/>
      <c r="D17" s="430"/>
    </row>
    <row r="18" ht="36" customHeight="1" spans="1:4">
      <c r="A18" s="383" t="s">
        <v>1460</v>
      </c>
      <c r="B18" s="395"/>
      <c r="C18" s="395"/>
      <c r="D18" s="431"/>
    </row>
    <row r="19" ht="36" customHeight="1" spans="1:4">
      <c r="A19" s="385" t="s">
        <v>1453</v>
      </c>
      <c r="B19" s="432"/>
      <c r="C19" s="432"/>
      <c r="D19" s="430"/>
    </row>
    <row r="20" ht="36" customHeight="1" spans="1:4">
      <c r="A20" s="394" t="s">
        <v>1461</v>
      </c>
      <c r="B20" s="395"/>
      <c r="C20" s="395"/>
      <c r="D20" s="431"/>
    </row>
    <row r="21" ht="36" customHeight="1" spans="1:4">
      <c r="A21" s="385" t="s">
        <v>1462</v>
      </c>
      <c r="B21" s="428"/>
      <c r="C21" s="433"/>
      <c r="D21" s="430"/>
    </row>
    <row r="22" ht="36" customHeight="1" spans="1:4">
      <c r="A22" s="396" t="s">
        <v>1463</v>
      </c>
      <c r="B22" s="434"/>
      <c r="C22" s="434"/>
      <c r="D22" s="431"/>
    </row>
    <row r="23" ht="36" customHeight="1" spans="1:4">
      <c r="A23" s="396" t="s">
        <v>1464</v>
      </c>
      <c r="B23" s="434"/>
      <c r="C23" s="434"/>
      <c r="D23" s="431"/>
    </row>
    <row r="24" ht="36" customHeight="1" spans="1:4">
      <c r="A24" s="398" t="s">
        <v>1465</v>
      </c>
      <c r="B24" s="435"/>
      <c r="C24" s="435"/>
      <c r="D24" s="431"/>
    </row>
    <row r="25" ht="29.1" customHeight="1" spans="1:1">
      <c r="A25" s="422" t="s">
        <v>1450</v>
      </c>
    </row>
  </sheetData>
  <autoFilter xmlns:etc="http://www.wps.cn/officeDocument/2017/etCustomData" ref="A3:D25" etc:filterBottomFollowUsedRange="0">
    <extLst/>
  </autoFilter>
  <mergeCells count="1">
    <mergeCell ref="A1:D1"/>
  </mergeCells>
  <printOptions horizontalCentered="1"/>
  <pageMargins left="0.471527777777778" right="0.393055555555556" top="0.747916666666667" bottom="0.747916666666667" header="0.313888888888889" footer="0.313888888888889"/>
  <pageSetup paperSize="9" scale="75" orientation="portrait"/>
  <headerFooter alignWithMargins="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3"/>
  <dimension ref="A1:D35"/>
  <sheetViews>
    <sheetView showZeros="0" view="pageBreakPreview" zoomScaleNormal="100" workbookViewId="0">
      <pane ySplit="3" topLeftCell="A34" activePane="bottomLeft" state="frozen"/>
      <selection/>
      <selection pane="bottomLeft" activeCell="C14" sqref="C14"/>
    </sheetView>
  </sheetViews>
  <sheetFormatPr defaultColWidth="9" defaultRowHeight="15" outlineLevelCol="3"/>
  <cols>
    <col min="1" max="1" width="50.7545454545455" style="401" customWidth="1"/>
    <col min="2" max="4" width="21.6272727272727" style="401" customWidth="1"/>
    <col min="5" max="16384" width="9" style="401"/>
  </cols>
  <sheetData>
    <row r="1" ht="45" customHeight="1" spans="1:4">
      <c r="A1" s="402" t="s">
        <v>33</v>
      </c>
      <c r="B1" s="402"/>
      <c r="C1" s="402"/>
      <c r="D1" s="402"/>
    </row>
    <row r="2" ht="20.1" customHeight="1" spans="1:4">
      <c r="A2" s="403"/>
      <c r="B2" s="404"/>
      <c r="C2" s="405"/>
      <c r="D2" s="406" t="s">
        <v>48</v>
      </c>
    </row>
    <row r="3" ht="45" customHeight="1" spans="1:4">
      <c r="A3" s="407" t="s">
        <v>1431</v>
      </c>
      <c r="B3" s="382" t="s">
        <v>1149</v>
      </c>
      <c r="C3" s="382" t="s">
        <v>127</v>
      </c>
      <c r="D3" s="382" t="s">
        <v>52</v>
      </c>
    </row>
    <row r="4" ht="36" customHeight="1" spans="1:4">
      <c r="A4" s="408" t="s">
        <v>1432</v>
      </c>
      <c r="B4" s="384" t="s">
        <v>1112</v>
      </c>
      <c r="C4" s="384" t="s">
        <v>1112</v>
      </c>
      <c r="D4" s="384" t="s">
        <v>1112</v>
      </c>
    </row>
    <row r="5" ht="36" customHeight="1" spans="1:4">
      <c r="A5" s="409" t="s">
        <v>1433</v>
      </c>
      <c r="B5" s="390"/>
      <c r="C5" s="390"/>
      <c r="D5" s="410"/>
    </row>
    <row r="6" ht="36" customHeight="1" spans="1:4">
      <c r="A6" s="409" t="s">
        <v>1434</v>
      </c>
      <c r="B6" s="390"/>
      <c r="C6" s="390"/>
      <c r="D6" s="410"/>
    </row>
    <row r="7" s="400" customFormat="1" ht="36" customHeight="1" spans="1:4">
      <c r="A7" s="409" t="s">
        <v>1435</v>
      </c>
      <c r="B7" s="390"/>
      <c r="C7" s="390"/>
      <c r="D7" s="410"/>
    </row>
    <row r="8" s="400" customFormat="1" ht="36" customHeight="1" spans="1:4">
      <c r="A8" s="408" t="s">
        <v>1436</v>
      </c>
      <c r="B8" s="388"/>
      <c r="C8" s="388"/>
      <c r="D8" s="411"/>
    </row>
    <row r="9" s="400" customFormat="1" ht="36" customHeight="1" spans="1:4">
      <c r="A9" s="409" t="s">
        <v>1433</v>
      </c>
      <c r="B9" s="390"/>
      <c r="C9" s="390"/>
      <c r="D9" s="410"/>
    </row>
    <row r="10" s="400" customFormat="1" ht="36" customHeight="1" spans="1:4">
      <c r="A10" s="409" t="s">
        <v>1434</v>
      </c>
      <c r="B10" s="390"/>
      <c r="C10" s="390"/>
      <c r="D10" s="410"/>
    </row>
    <row r="11" s="400" customFormat="1" ht="36" customHeight="1" spans="1:4">
      <c r="A11" s="409" t="s">
        <v>1435</v>
      </c>
      <c r="B11" s="390"/>
      <c r="C11" s="390"/>
      <c r="D11" s="410"/>
    </row>
    <row r="12" s="400" customFormat="1" ht="36" customHeight="1" spans="1:4">
      <c r="A12" s="408" t="s">
        <v>1437</v>
      </c>
      <c r="B12" s="388"/>
      <c r="C12" s="388"/>
      <c r="D12" s="411"/>
    </row>
    <row r="13" ht="36" customHeight="1" spans="1:4">
      <c r="A13" s="409" t="s">
        <v>1434</v>
      </c>
      <c r="B13" s="390"/>
      <c r="C13" s="390"/>
      <c r="D13" s="410"/>
    </row>
    <row r="14" ht="36" customHeight="1" spans="1:4">
      <c r="A14" s="408" t="s">
        <v>1438</v>
      </c>
      <c r="B14" s="388"/>
      <c r="C14" s="388"/>
      <c r="D14" s="411"/>
    </row>
    <row r="15" ht="36" customHeight="1" spans="1:4">
      <c r="A15" s="409" t="s">
        <v>1433</v>
      </c>
      <c r="B15" s="412"/>
      <c r="C15" s="390"/>
      <c r="D15" s="410"/>
    </row>
    <row r="16" ht="36" customHeight="1" spans="1:4">
      <c r="A16" s="409" t="s">
        <v>1434</v>
      </c>
      <c r="B16" s="390"/>
      <c r="C16" s="390"/>
      <c r="D16" s="410"/>
    </row>
    <row r="17" ht="36" customHeight="1" spans="1:4">
      <c r="A17" s="408" t="s">
        <v>1439</v>
      </c>
      <c r="B17" s="388"/>
      <c r="C17" s="388"/>
      <c r="D17" s="411"/>
    </row>
    <row r="18" ht="36" customHeight="1" spans="1:4">
      <c r="A18" s="409" t="s">
        <v>1433</v>
      </c>
      <c r="B18" s="390"/>
      <c r="C18" s="390"/>
      <c r="D18" s="410"/>
    </row>
    <row r="19" ht="36" customHeight="1" spans="1:4">
      <c r="A19" s="409" t="s">
        <v>1434</v>
      </c>
      <c r="B19" s="390"/>
      <c r="C19" s="390"/>
      <c r="D19" s="410"/>
    </row>
    <row r="20" ht="36" customHeight="1" spans="1:4">
      <c r="A20" s="408" t="s">
        <v>1440</v>
      </c>
      <c r="B20" s="388"/>
      <c r="C20" s="388"/>
      <c r="D20" s="411"/>
    </row>
    <row r="21" ht="36" customHeight="1" spans="1:4">
      <c r="A21" s="408" t="s">
        <v>1441</v>
      </c>
      <c r="B21" s="388"/>
      <c r="C21" s="388"/>
      <c r="D21" s="411"/>
    </row>
    <row r="22" ht="36" customHeight="1" spans="1:4">
      <c r="A22" s="409" t="s">
        <v>1433</v>
      </c>
      <c r="B22" s="413"/>
      <c r="C22" s="413"/>
      <c r="D22" s="414"/>
    </row>
    <row r="23" ht="36" customHeight="1" spans="1:4">
      <c r="A23" s="409" t="s">
        <v>1434</v>
      </c>
      <c r="B23" s="413"/>
      <c r="C23" s="413"/>
      <c r="D23" s="414"/>
    </row>
    <row r="24" ht="36" customHeight="1" spans="1:4">
      <c r="A24" s="415" t="s">
        <v>1435</v>
      </c>
      <c r="B24" s="413"/>
      <c r="C24" s="413"/>
      <c r="D24" s="414"/>
    </row>
    <row r="25" ht="36" customHeight="1" spans="1:4">
      <c r="A25" s="408" t="s">
        <v>1442</v>
      </c>
      <c r="B25" s="388"/>
      <c r="C25" s="388"/>
      <c r="D25" s="411"/>
    </row>
    <row r="26" ht="36" customHeight="1" spans="1:4">
      <c r="A26" s="409" t="s">
        <v>1433</v>
      </c>
      <c r="B26" s="413"/>
      <c r="C26" s="413"/>
      <c r="D26" s="414"/>
    </row>
    <row r="27" ht="36" customHeight="1" spans="1:4">
      <c r="A27" s="409" t="s">
        <v>1434</v>
      </c>
      <c r="B27" s="413"/>
      <c r="C27" s="413"/>
      <c r="D27" s="414"/>
    </row>
    <row r="28" ht="36" customHeight="1" spans="1:4">
      <c r="A28" s="398" t="s">
        <v>1443</v>
      </c>
      <c r="B28" s="416"/>
      <c r="C28" s="416"/>
      <c r="D28" s="417"/>
    </row>
    <row r="29" ht="36" customHeight="1" spans="1:4">
      <c r="A29" s="418" t="s">
        <v>1444</v>
      </c>
      <c r="B29" s="412"/>
      <c r="C29" s="413"/>
      <c r="D29" s="414"/>
    </row>
    <row r="30" ht="36" customHeight="1" spans="1:4">
      <c r="A30" s="418" t="s">
        <v>1445</v>
      </c>
      <c r="B30" s="412"/>
      <c r="C30" s="413"/>
      <c r="D30" s="414"/>
    </row>
    <row r="31" ht="36" customHeight="1" spans="1:4">
      <c r="A31" s="418" t="s">
        <v>1446</v>
      </c>
      <c r="B31" s="412"/>
      <c r="C31" s="413"/>
      <c r="D31" s="414"/>
    </row>
    <row r="32" ht="36" customHeight="1" spans="1:4">
      <c r="A32" s="396" t="s">
        <v>1447</v>
      </c>
      <c r="B32" s="388"/>
      <c r="C32" s="388"/>
      <c r="D32" s="411"/>
    </row>
    <row r="33" ht="36" customHeight="1" spans="1:4">
      <c r="A33" s="396" t="s">
        <v>1448</v>
      </c>
      <c r="B33" s="388"/>
      <c r="C33" s="388"/>
      <c r="D33" s="411"/>
    </row>
    <row r="34" ht="36" customHeight="1" spans="1:4">
      <c r="A34" s="398" t="s">
        <v>1449</v>
      </c>
      <c r="B34" s="419"/>
      <c r="C34" s="419"/>
      <c r="D34" s="420"/>
    </row>
    <row r="35" ht="27.95" customHeight="1" spans="1:1">
      <c r="A35" s="401" t="s">
        <v>1450</v>
      </c>
    </row>
  </sheetData>
  <autoFilter xmlns:etc="http://www.wps.cn/officeDocument/2017/etCustomData" ref="A3:D35" etc:filterBottomFollowUsedRange="0">
    <extLst/>
  </autoFilter>
  <mergeCells count="1">
    <mergeCell ref="A1:D1"/>
  </mergeCells>
  <printOptions horizontalCentered="1"/>
  <pageMargins left="0.393055555555556" right="0.393055555555556" top="0.747916666666667" bottom="0.747916666666667" header="0.313888888888889" footer="0.313888888888889"/>
  <pageSetup paperSize="9" scale="75" orientation="portrait"/>
  <headerFooter alignWithMargins="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4"/>
  <dimension ref="A1:D21"/>
  <sheetViews>
    <sheetView showZeros="0" view="pageBreakPreview" zoomScaleNormal="100" topLeftCell="A16" workbookViewId="0">
      <selection activeCell="C13" sqref="C13"/>
    </sheetView>
  </sheetViews>
  <sheetFormatPr defaultColWidth="9" defaultRowHeight="15" outlineLevelCol="3"/>
  <cols>
    <col min="1" max="1" width="50.7545454545455" style="374" customWidth="1"/>
    <col min="2" max="3" width="21.6272727272727" style="375" customWidth="1"/>
    <col min="4" max="4" width="21.6272727272727" style="374" customWidth="1"/>
    <col min="5" max="245" width="9" style="374"/>
    <col min="246" max="246" width="41.6272727272727" style="374" customWidth="1"/>
    <col min="247" max="248" width="14.5" style="374" customWidth="1"/>
    <col min="249" max="249" width="13.8818181818182" style="374" customWidth="1"/>
    <col min="250" max="252" width="9" style="374"/>
    <col min="253" max="254" width="10.5" style="374" customWidth="1"/>
    <col min="255" max="501" width="9" style="374"/>
    <col min="502" max="502" width="41.6272727272727" style="374" customWidth="1"/>
    <col min="503" max="504" width="14.5" style="374" customWidth="1"/>
    <col min="505" max="505" width="13.8818181818182" style="374" customWidth="1"/>
    <col min="506" max="508" width="9" style="374"/>
    <col min="509" max="510" width="10.5" style="374" customWidth="1"/>
    <col min="511" max="757" width="9" style="374"/>
    <col min="758" max="758" width="41.6272727272727" style="374" customWidth="1"/>
    <col min="759" max="760" width="14.5" style="374" customWidth="1"/>
    <col min="761" max="761" width="13.8818181818182" style="374" customWidth="1"/>
    <col min="762" max="764" width="9" style="374"/>
    <col min="765" max="766" width="10.5" style="374" customWidth="1"/>
    <col min="767" max="1013" width="9" style="374"/>
    <col min="1014" max="1014" width="41.6272727272727" style="374" customWidth="1"/>
    <col min="1015" max="1016" width="14.5" style="374" customWidth="1"/>
    <col min="1017" max="1017" width="13.8818181818182" style="374" customWidth="1"/>
    <col min="1018" max="1020" width="9" style="374"/>
    <col min="1021" max="1022" width="10.5" style="374" customWidth="1"/>
    <col min="1023" max="1269" width="9" style="374"/>
    <col min="1270" max="1270" width="41.6272727272727" style="374" customWidth="1"/>
    <col min="1271" max="1272" width="14.5" style="374" customWidth="1"/>
    <col min="1273" max="1273" width="13.8818181818182" style="374" customWidth="1"/>
    <col min="1274" max="1276" width="9" style="374"/>
    <col min="1277" max="1278" width="10.5" style="374" customWidth="1"/>
    <col min="1279" max="1525" width="9" style="374"/>
    <col min="1526" max="1526" width="41.6272727272727" style="374" customWidth="1"/>
    <col min="1527" max="1528" width="14.5" style="374" customWidth="1"/>
    <col min="1529" max="1529" width="13.8818181818182" style="374" customWidth="1"/>
    <col min="1530" max="1532" width="9" style="374"/>
    <col min="1533" max="1534" width="10.5" style="374" customWidth="1"/>
    <col min="1535" max="1781" width="9" style="374"/>
    <col min="1782" max="1782" width="41.6272727272727" style="374" customWidth="1"/>
    <col min="1783" max="1784" width="14.5" style="374" customWidth="1"/>
    <col min="1785" max="1785" width="13.8818181818182" style="374" customWidth="1"/>
    <col min="1786" max="1788" width="9" style="374"/>
    <col min="1789" max="1790" width="10.5" style="374" customWidth="1"/>
    <col min="1791" max="2037" width="9" style="374"/>
    <col min="2038" max="2038" width="41.6272727272727" style="374" customWidth="1"/>
    <col min="2039" max="2040" width="14.5" style="374" customWidth="1"/>
    <col min="2041" max="2041" width="13.8818181818182" style="374" customWidth="1"/>
    <col min="2042" max="2044" width="9" style="374"/>
    <col min="2045" max="2046" width="10.5" style="374" customWidth="1"/>
    <col min="2047" max="2293" width="9" style="374"/>
    <col min="2294" max="2294" width="41.6272727272727" style="374" customWidth="1"/>
    <col min="2295" max="2296" width="14.5" style="374" customWidth="1"/>
    <col min="2297" max="2297" width="13.8818181818182" style="374" customWidth="1"/>
    <col min="2298" max="2300" width="9" style="374"/>
    <col min="2301" max="2302" width="10.5" style="374" customWidth="1"/>
    <col min="2303" max="2549" width="9" style="374"/>
    <col min="2550" max="2550" width="41.6272727272727" style="374" customWidth="1"/>
    <col min="2551" max="2552" width="14.5" style="374" customWidth="1"/>
    <col min="2553" max="2553" width="13.8818181818182" style="374" customWidth="1"/>
    <col min="2554" max="2556" width="9" style="374"/>
    <col min="2557" max="2558" width="10.5" style="374" customWidth="1"/>
    <col min="2559" max="2805" width="9" style="374"/>
    <col min="2806" max="2806" width="41.6272727272727" style="374" customWidth="1"/>
    <col min="2807" max="2808" width="14.5" style="374" customWidth="1"/>
    <col min="2809" max="2809" width="13.8818181818182" style="374" customWidth="1"/>
    <col min="2810" max="2812" width="9" style="374"/>
    <col min="2813" max="2814" width="10.5" style="374" customWidth="1"/>
    <col min="2815" max="3061" width="9" style="374"/>
    <col min="3062" max="3062" width="41.6272727272727" style="374" customWidth="1"/>
    <col min="3063" max="3064" width="14.5" style="374" customWidth="1"/>
    <col min="3065" max="3065" width="13.8818181818182" style="374" customWidth="1"/>
    <col min="3066" max="3068" width="9" style="374"/>
    <col min="3069" max="3070" width="10.5" style="374" customWidth="1"/>
    <col min="3071" max="3317" width="9" style="374"/>
    <col min="3318" max="3318" width="41.6272727272727" style="374" customWidth="1"/>
    <col min="3319" max="3320" width="14.5" style="374" customWidth="1"/>
    <col min="3321" max="3321" width="13.8818181818182" style="374" customWidth="1"/>
    <col min="3322" max="3324" width="9" style="374"/>
    <col min="3325" max="3326" width="10.5" style="374" customWidth="1"/>
    <col min="3327" max="3573" width="9" style="374"/>
    <col min="3574" max="3574" width="41.6272727272727" style="374" customWidth="1"/>
    <col min="3575" max="3576" width="14.5" style="374" customWidth="1"/>
    <col min="3577" max="3577" width="13.8818181818182" style="374" customWidth="1"/>
    <col min="3578" max="3580" width="9" style="374"/>
    <col min="3581" max="3582" width="10.5" style="374" customWidth="1"/>
    <col min="3583" max="3829" width="9" style="374"/>
    <col min="3830" max="3830" width="41.6272727272727" style="374" customWidth="1"/>
    <col min="3831" max="3832" width="14.5" style="374" customWidth="1"/>
    <col min="3833" max="3833" width="13.8818181818182" style="374" customWidth="1"/>
    <col min="3834" max="3836" width="9" style="374"/>
    <col min="3837" max="3838" width="10.5" style="374" customWidth="1"/>
    <col min="3839" max="4085" width="9" style="374"/>
    <col min="4086" max="4086" width="41.6272727272727" style="374" customWidth="1"/>
    <col min="4087" max="4088" width="14.5" style="374" customWidth="1"/>
    <col min="4089" max="4089" width="13.8818181818182" style="374" customWidth="1"/>
    <col min="4090" max="4092" width="9" style="374"/>
    <col min="4093" max="4094" width="10.5" style="374" customWidth="1"/>
    <col min="4095" max="4341" width="9" style="374"/>
    <col min="4342" max="4342" width="41.6272727272727" style="374" customWidth="1"/>
    <col min="4343" max="4344" width="14.5" style="374" customWidth="1"/>
    <col min="4345" max="4345" width="13.8818181818182" style="374" customWidth="1"/>
    <col min="4346" max="4348" width="9" style="374"/>
    <col min="4349" max="4350" width="10.5" style="374" customWidth="1"/>
    <col min="4351" max="4597" width="9" style="374"/>
    <col min="4598" max="4598" width="41.6272727272727" style="374" customWidth="1"/>
    <col min="4599" max="4600" width="14.5" style="374" customWidth="1"/>
    <col min="4601" max="4601" width="13.8818181818182" style="374" customWidth="1"/>
    <col min="4602" max="4604" width="9" style="374"/>
    <col min="4605" max="4606" width="10.5" style="374" customWidth="1"/>
    <col min="4607" max="4853" width="9" style="374"/>
    <col min="4854" max="4854" width="41.6272727272727" style="374" customWidth="1"/>
    <col min="4855" max="4856" width="14.5" style="374" customWidth="1"/>
    <col min="4857" max="4857" width="13.8818181818182" style="374" customWidth="1"/>
    <col min="4858" max="4860" width="9" style="374"/>
    <col min="4861" max="4862" width="10.5" style="374" customWidth="1"/>
    <col min="4863" max="5109" width="9" style="374"/>
    <col min="5110" max="5110" width="41.6272727272727" style="374" customWidth="1"/>
    <col min="5111" max="5112" width="14.5" style="374" customWidth="1"/>
    <col min="5113" max="5113" width="13.8818181818182" style="374" customWidth="1"/>
    <col min="5114" max="5116" width="9" style="374"/>
    <col min="5117" max="5118" width="10.5" style="374" customWidth="1"/>
    <col min="5119" max="5365" width="9" style="374"/>
    <col min="5366" max="5366" width="41.6272727272727" style="374" customWidth="1"/>
    <col min="5367" max="5368" width="14.5" style="374" customWidth="1"/>
    <col min="5369" max="5369" width="13.8818181818182" style="374" customWidth="1"/>
    <col min="5370" max="5372" width="9" style="374"/>
    <col min="5373" max="5374" width="10.5" style="374" customWidth="1"/>
    <col min="5375" max="5621" width="9" style="374"/>
    <col min="5622" max="5622" width="41.6272727272727" style="374" customWidth="1"/>
    <col min="5623" max="5624" width="14.5" style="374" customWidth="1"/>
    <col min="5625" max="5625" width="13.8818181818182" style="374" customWidth="1"/>
    <col min="5626" max="5628" width="9" style="374"/>
    <col min="5629" max="5630" width="10.5" style="374" customWidth="1"/>
    <col min="5631" max="5877" width="9" style="374"/>
    <col min="5878" max="5878" width="41.6272727272727" style="374" customWidth="1"/>
    <col min="5879" max="5880" width="14.5" style="374" customWidth="1"/>
    <col min="5881" max="5881" width="13.8818181818182" style="374" customWidth="1"/>
    <col min="5882" max="5884" width="9" style="374"/>
    <col min="5885" max="5886" width="10.5" style="374" customWidth="1"/>
    <col min="5887" max="6133" width="9" style="374"/>
    <col min="6134" max="6134" width="41.6272727272727" style="374" customWidth="1"/>
    <col min="6135" max="6136" width="14.5" style="374" customWidth="1"/>
    <col min="6137" max="6137" width="13.8818181818182" style="374" customWidth="1"/>
    <col min="6138" max="6140" width="9" style="374"/>
    <col min="6141" max="6142" width="10.5" style="374" customWidth="1"/>
    <col min="6143" max="6389" width="9" style="374"/>
    <col min="6390" max="6390" width="41.6272727272727" style="374" customWidth="1"/>
    <col min="6391" max="6392" width="14.5" style="374" customWidth="1"/>
    <col min="6393" max="6393" width="13.8818181818182" style="374" customWidth="1"/>
    <col min="6394" max="6396" width="9" style="374"/>
    <col min="6397" max="6398" width="10.5" style="374" customWidth="1"/>
    <col min="6399" max="6645" width="9" style="374"/>
    <col min="6646" max="6646" width="41.6272727272727" style="374" customWidth="1"/>
    <col min="6647" max="6648" width="14.5" style="374" customWidth="1"/>
    <col min="6649" max="6649" width="13.8818181818182" style="374" customWidth="1"/>
    <col min="6650" max="6652" width="9" style="374"/>
    <col min="6653" max="6654" width="10.5" style="374" customWidth="1"/>
    <col min="6655" max="6901" width="9" style="374"/>
    <col min="6902" max="6902" width="41.6272727272727" style="374" customWidth="1"/>
    <col min="6903" max="6904" width="14.5" style="374" customWidth="1"/>
    <col min="6905" max="6905" width="13.8818181818182" style="374" customWidth="1"/>
    <col min="6906" max="6908" width="9" style="374"/>
    <col min="6909" max="6910" width="10.5" style="374" customWidth="1"/>
    <col min="6911" max="7157" width="9" style="374"/>
    <col min="7158" max="7158" width="41.6272727272727" style="374" customWidth="1"/>
    <col min="7159" max="7160" width="14.5" style="374" customWidth="1"/>
    <col min="7161" max="7161" width="13.8818181818182" style="374" customWidth="1"/>
    <col min="7162" max="7164" width="9" style="374"/>
    <col min="7165" max="7166" width="10.5" style="374" customWidth="1"/>
    <col min="7167" max="7413" width="9" style="374"/>
    <col min="7414" max="7414" width="41.6272727272727" style="374" customWidth="1"/>
    <col min="7415" max="7416" width="14.5" style="374" customWidth="1"/>
    <col min="7417" max="7417" width="13.8818181818182" style="374" customWidth="1"/>
    <col min="7418" max="7420" width="9" style="374"/>
    <col min="7421" max="7422" width="10.5" style="374" customWidth="1"/>
    <col min="7423" max="7669" width="9" style="374"/>
    <col min="7670" max="7670" width="41.6272727272727" style="374" customWidth="1"/>
    <col min="7671" max="7672" width="14.5" style="374" customWidth="1"/>
    <col min="7673" max="7673" width="13.8818181818182" style="374" customWidth="1"/>
    <col min="7674" max="7676" width="9" style="374"/>
    <col min="7677" max="7678" width="10.5" style="374" customWidth="1"/>
    <col min="7679" max="7925" width="9" style="374"/>
    <col min="7926" max="7926" width="41.6272727272727" style="374" customWidth="1"/>
    <col min="7927" max="7928" width="14.5" style="374" customWidth="1"/>
    <col min="7929" max="7929" width="13.8818181818182" style="374" customWidth="1"/>
    <col min="7930" max="7932" width="9" style="374"/>
    <col min="7933" max="7934" width="10.5" style="374" customWidth="1"/>
    <col min="7935" max="8181" width="9" style="374"/>
    <col min="8182" max="8182" width="41.6272727272727" style="374" customWidth="1"/>
    <col min="8183" max="8184" width="14.5" style="374" customWidth="1"/>
    <col min="8185" max="8185" width="13.8818181818182" style="374" customWidth="1"/>
    <col min="8186" max="8188" width="9" style="374"/>
    <col min="8189" max="8190" width="10.5" style="374" customWidth="1"/>
    <col min="8191" max="8437" width="9" style="374"/>
    <col min="8438" max="8438" width="41.6272727272727" style="374" customWidth="1"/>
    <col min="8439" max="8440" width="14.5" style="374" customWidth="1"/>
    <col min="8441" max="8441" width="13.8818181818182" style="374" customWidth="1"/>
    <col min="8442" max="8444" width="9" style="374"/>
    <col min="8445" max="8446" width="10.5" style="374" customWidth="1"/>
    <col min="8447" max="8693" width="9" style="374"/>
    <col min="8694" max="8694" width="41.6272727272727" style="374" customWidth="1"/>
    <col min="8695" max="8696" width="14.5" style="374" customWidth="1"/>
    <col min="8697" max="8697" width="13.8818181818182" style="374" customWidth="1"/>
    <col min="8698" max="8700" width="9" style="374"/>
    <col min="8701" max="8702" width="10.5" style="374" customWidth="1"/>
    <col min="8703" max="8949" width="9" style="374"/>
    <col min="8950" max="8950" width="41.6272727272727" style="374" customWidth="1"/>
    <col min="8951" max="8952" width="14.5" style="374" customWidth="1"/>
    <col min="8953" max="8953" width="13.8818181818182" style="374" customWidth="1"/>
    <col min="8954" max="8956" width="9" style="374"/>
    <col min="8957" max="8958" width="10.5" style="374" customWidth="1"/>
    <col min="8959" max="9205" width="9" style="374"/>
    <col min="9206" max="9206" width="41.6272727272727" style="374" customWidth="1"/>
    <col min="9207" max="9208" width="14.5" style="374" customWidth="1"/>
    <col min="9209" max="9209" width="13.8818181818182" style="374" customWidth="1"/>
    <col min="9210" max="9212" width="9" style="374"/>
    <col min="9213" max="9214" width="10.5" style="374" customWidth="1"/>
    <col min="9215" max="9461" width="9" style="374"/>
    <col min="9462" max="9462" width="41.6272727272727" style="374" customWidth="1"/>
    <col min="9463" max="9464" width="14.5" style="374" customWidth="1"/>
    <col min="9465" max="9465" width="13.8818181818182" style="374" customWidth="1"/>
    <col min="9466" max="9468" width="9" style="374"/>
    <col min="9469" max="9470" width="10.5" style="374" customWidth="1"/>
    <col min="9471" max="9717" width="9" style="374"/>
    <col min="9718" max="9718" width="41.6272727272727" style="374" customWidth="1"/>
    <col min="9719" max="9720" width="14.5" style="374" customWidth="1"/>
    <col min="9721" max="9721" width="13.8818181818182" style="374" customWidth="1"/>
    <col min="9722" max="9724" width="9" style="374"/>
    <col min="9725" max="9726" width="10.5" style="374" customWidth="1"/>
    <col min="9727" max="9973" width="9" style="374"/>
    <col min="9974" max="9974" width="41.6272727272727" style="374" customWidth="1"/>
    <col min="9975" max="9976" width="14.5" style="374" customWidth="1"/>
    <col min="9977" max="9977" width="13.8818181818182" style="374" customWidth="1"/>
    <col min="9978" max="9980" width="9" style="374"/>
    <col min="9981" max="9982" width="10.5" style="374" customWidth="1"/>
    <col min="9983" max="10229" width="9" style="374"/>
    <col min="10230" max="10230" width="41.6272727272727" style="374" customWidth="1"/>
    <col min="10231" max="10232" width="14.5" style="374" customWidth="1"/>
    <col min="10233" max="10233" width="13.8818181818182" style="374" customWidth="1"/>
    <col min="10234" max="10236" width="9" style="374"/>
    <col min="10237" max="10238" width="10.5" style="374" customWidth="1"/>
    <col min="10239" max="10485" width="9" style="374"/>
    <col min="10486" max="10486" width="41.6272727272727" style="374" customWidth="1"/>
    <col min="10487" max="10488" width="14.5" style="374" customWidth="1"/>
    <col min="10489" max="10489" width="13.8818181818182" style="374" customWidth="1"/>
    <col min="10490" max="10492" width="9" style="374"/>
    <col min="10493" max="10494" width="10.5" style="374" customWidth="1"/>
    <col min="10495" max="10741" width="9" style="374"/>
    <col min="10742" max="10742" width="41.6272727272727" style="374" customWidth="1"/>
    <col min="10743" max="10744" width="14.5" style="374" customWidth="1"/>
    <col min="10745" max="10745" width="13.8818181818182" style="374" customWidth="1"/>
    <col min="10746" max="10748" width="9" style="374"/>
    <col min="10749" max="10750" width="10.5" style="374" customWidth="1"/>
    <col min="10751" max="10997" width="9" style="374"/>
    <col min="10998" max="10998" width="41.6272727272727" style="374" customWidth="1"/>
    <col min="10999" max="11000" width="14.5" style="374" customWidth="1"/>
    <col min="11001" max="11001" width="13.8818181818182" style="374" customWidth="1"/>
    <col min="11002" max="11004" width="9" style="374"/>
    <col min="11005" max="11006" width="10.5" style="374" customWidth="1"/>
    <col min="11007" max="11253" width="9" style="374"/>
    <col min="11254" max="11254" width="41.6272727272727" style="374" customWidth="1"/>
    <col min="11255" max="11256" width="14.5" style="374" customWidth="1"/>
    <col min="11257" max="11257" width="13.8818181818182" style="374" customWidth="1"/>
    <col min="11258" max="11260" width="9" style="374"/>
    <col min="11261" max="11262" width="10.5" style="374" customWidth="1"/>
    <col min="11263" max="11509" width="9" style="374"/>
    <col min="11510" max="11510" width="41.6272727272727" style="374" customWidth="1"/>
    <col min="11511" max="11512" width="14.5" style="374" customWidth="1"/>
    <col min="11513" max="11513" width="13.8818181818182" style="374" customWidth="1"/>
    <col min="11514" max="11516" width="9" style="374"/>
    <col min="11517" max="11518" width="10.5" style="374" customWidth="1"/>
    <col min="11519" max="11765" width="9" style="374"/>
    <col min="11766" max="11766" width="41.6272727272727" style="374" customWidth="1"/>
    <col min="11767" max="11768" width="14.5" style="374" customWidth="1"/>
    <col min="11769" max="11769" width="13.8818181818182" style="374" customWidth="1"/>
    <col min="11770" max="11772" width="9" style="374"/>
    <col min="11773" max="11774" width="10.5" style="374" customWidth="1"/>
    <col min="11775" max="12021" width="9" style="374"/>
    <col min="12022" max="12022" width="41.6272727272727" style="374" customWidth="1"/>
    <col min="12023" max="12024" width="14.5" style="374" customWidth="1"/>
    <col min="12025" max="12025" width="13.8818181818182" style="374" customWidth="1"/>
    <col min="12026" max="12028" width="9" style="374"/>
    <col min="12029" max="12030" width="10.5" style="374" customWidth="1"/>
    <col min="12031" max="12277" width="9" style="374"/>
    <col min="12278" max="12278" width="41.6272727272727" style="374" customWidth="1"/>
    <col min="12279" max="12280" width="14.5" style="374" customWidth="1"/>
    <col min="12281" max="12281" width="13.8818181818182" style="374" customWidth="1"/>
    <col min="12282" max="12284" width="9" style="374"/>
    <col min="12285" max="12286" width="10.5" style="374" customWidth="1"/>
    <col min="12287" max="12533" width="9" style="374"/>
    <col min="12534" max="12534" width="41.6272727272727" style="374" customWidth="1"/>
    <col min="12535" max="12536" width="14.5" style="374" customWidth="1"/>
    <col min="12537" max="12537" width="13.8818181818182" style="374" customWidth="1"/>
    <col min="12538" max="12540" width="9" style="374"/>
    <col min="12541" max="12542" width="10.5" style="374" customWidth="1"/>
    <col min="12543" max="12789" width="9" style="374"/>
    <col min="12790" max="12790" width="41.6272727272727" style="374" customWidth="1"/>
    <col min="12791" max="12792" width="14.5" style="374" customWidth="1"/>
    <col min="12793" max="12793" width="13.8818181818182" style="374" customWidth="1"/>
    <col min="12794" max="12796" width="9" style="374"/>
    <col min="12797" max="12798" width="10.5" style="374" customWidth="1"/>
    <col min="12799" max="13045" width="9" style="374"/>
    <col min="13046" max="13046" width="41.6272727272727" style="374" customWidth="1"/>
    <col min="13047" max="13048" width="14.5" style="374" customWidth="1"/>
    <col min="13049" max="13049" width="13.8818181818182" style="374" customWidth="1"/>
    <col min="13050" max="13052" width="9" style="374"/>
    <col min="13053" max="13054" width="10.5" style="374" customWidth="1"/>
    <col min="13055" max="13301" width="9" style="374"/>
    <col min="13302" max="13302" width="41.6272727272727" style="374" customWidth="1"/>
    <col min="13303" max="13304" width="14.5" style="374" customWidth="1"/>
    <col min="13305" max="13305" width="13.8818181818182" style="374" customWidth="1"/>
    <col min="13306" max="13308" width="9" style="374"/>
    <col min="13309" max="13310" width="10.5" style="374" customWidth="1"/>
    <col min="13311" max="13557" width="9" style="374"/>
    <col min="13558" max="13558" width="41.6272727272727" style="374" customWidth="1"/>
    <col min="13559" max="13560" width="14.5" style="374" customWidth="1"/>
    <col min="13561" max="13561" width="13.8818181818182" style="374" customWidth="1"/>
    <col min="13562" max="13564" width="9" style="374"/>
    <col min="13565" max="13566" width="10.5" style="374" customWidth="1"/>
    <col min="13567" max="13813" width="9" style="374"/>
    <col min="13814" max="13814" width="41.6272727272727" style="374" customWidth="1"/>
    <col min="13815" max="13816" width="14.5" style="374" customWidth="1"/>
    <col min="13817" max="13817" width="13.8818181818182" style="374" customWidth="1"/>
    <col min="13818" max="13820" width="9" style="374"/>
    <col min="13821" max="13822" width="10.5" style="374" customWidth="1"/>
    <col min="13823" max="14069" width="9" style="374"/>
    <col min="14070" max="14070" width="41.6272727272727" style="374" customWidth="1"/>
    <col min="14071" max="14072" width="14.5" style="374" customWidth="1"/>
    <col min="14073" max="14073" width="13.8818181818182" style="374" customWidth="1"/>
    <col min="14074" max="14076" width="9" style="374"/>
    <col min="14077" max="14078" width="10.5" style="374" customWidth="1"/>
    <col min="14079" max="14325" width="9" style="374"/>
    <col min="14326" max="14326" width="41.6272727272727" style="374" customWidth="1"/>
    <col min="14327" max="14328" width="14.5" style="374" customWidth="1"/>
    <col min="14329" max="14329" width="13.8818181818182" style="374" customWidth="1"/>
    <col min="14330" max="14332" width="9" style="374"/>
    <col min="14333" max="14334" width="10.5" style="374" customWidth="1"/>
    <col min="14335" max="14581" width="9" style="374"/>
    <col min="14582" max="14582" width="41.6272727272727" style="374" customWidth="1"/>
    <col min="14583" max="14584" width="14.5" style="374" customWidth="1"/>
    <col min="14585" max="14585" width="13.8818181818182" style="374" customWidth="1"/>
    <col min="14586" max="14588" width="9" style="374"/>
    <col min="14589" max="14590" width="10.5" style="374" customWidth="1"/>
    <col min="14591" max="14837" width="9" style="374"/>
    <col min="14838" max="14838" width="41.6272727272727" style="374" customWidth="1"/>
    <col min="14839" max="14840" width="14.5" style="374" customWidth="1"/>
    <col min="14841" max="14841" width="13.8818181818182" style="374" customWidth="1"/>
    <col min="14842" max="14844" width="9" style="374"/>
    <col min="14845" max="14846" width="10.5" style="374" customWidth="1"/>
    <col min="14847" max="15093" width="9" style="374"/>
    <col min="15094" max="15094" width="41.6272727272727" style="374" customWidth="1"/>
    <col min="15095" max="15096" width="14.5" style="374" customWidth="1"/>
    <col min="15097" max="15097" width="13.8818181818182" style="374" customWidth="1"/>
    <col min="15098" max="15100" width="9" style="374"/>
    <col min="15101" max="15102" width="10.5" style="374" customWidth="1"/>
    <col min="15103" max="15349" width="9" style="374"/>
    <col min="15350" max="15350" width="41.6272727272727" style="374" customWidth="1"/>
    <col min="15351" max="15352" width="14.5" style="374" customWidth="1"/>
    <col min="15353" max="15353" width="13.8818181818182" style="374" customWidth="1"/>
    <col min="15354" max="15356" width="9" style="374"/>
    <col min="15357" max="15358" width="10.5" style="374" customWidth="1"/>
    <col min="15359" max="15605" width="9" style="374"/>
    <col min="15606" max="15606" width="41.6272727272727" style="374" customWidth="1"/>
    <col min="15607" max="15608" width="14.5" style="374" customWidth="1"/>
    <col min="15609" max="15609" width="13.8818181818182" style="374" customWidth="1"/>
    <col min="15610" max="15612" width="9" style="374"/>
    <col min="15613" max="15614" width="10.5" style="374" customWidth="1"/>
    <col min="15615" max="15861" width="9" style="374"/>
    <col min="15862" max="15862" width="41.6272727272727" style="374" customWidth="1"/>
    <col min="15863" max="15864" width="14.5" style="374" customWidth="1"/>
    <col min="15865" max="15865" width="13.8818181818182" style="374" customWidth="1"/>
    <col min="15866" max="15868" width="9" style="374"/>
    <col min="15869" max="15870" width="10.5" style="374" customWidth="1"/>
    <col min="15871" max="16117" width="9" style="374"/>
    <col min="16118" max="16118" width="41.6272727272727" style="374" customWidth="1"/>
    <col min="16119" max="16120" width="14.5" style="374" customWidth="1"/>
    <col min="16121" max="16121" width="13.8818181818182" style="374" customWidth="1"/>
    <col min="16122" max="16124" width="9" style="374"/>
    <col min="16125" max="16126" width="10.5" style="374" customWidth="1"/>
    <col min="16127" max="16384" width="9" style="374"/>
  </cols>
  <sheetData>
    <row r="1" ht="45" customHeight="1" spans="1:4">
      <c r="A1" s="369" t="s">
        <v>34</v>
      </c>
      <c r="B1" s="376"/>
      <c r="C1" s="376"/>
      <c r="D1" s="369"/>
    </row>
    <row r="2" ht="20.1" customHeight="1" spans="1:4">
      <c r="A2" s="377"/>
      <c r="B2" s="378"/>
      <c r="C2" s="379"/>
      <c r="D2" s="380" t="s">
        <v>1357</v>
      </c>
    </row>
    <row r="3" ht="45" customHeight="1" spans="1:4">
      <c r="A3" s="381" t="s">
        <v>1110</v>
      </c>
      <c r="B3" s="382" t="s">
        <v>1149</v>
      </c>
      <c r="C3" s="382" t="s">
        <v>127</v>
      </c>
      <c r="D3" s="382" t="s">
        <v>52</v>
      </c>
    </row>
    <row r="4" ht="36" customHeight="1" spans="1:4">
      <c r="A4" s="383" t="s">
        <v>1452</v>
      </c>
      <c r="B4" s="384" t="s">
        <v>1112</v>
      </c>
      <c r="C4" s="384" t="s">
        <v>1112</v>
      </c>
      <c r="D4" s="384" t="s">
        <v>1112</v>
      </c>
    </row>
    <row r="5" ht="36" customHeight="1" spans="1:4">
      <c r="A5" s="385" t="s">
        <v>1453</v>
      </c>
      <c r="B5" s="386"/>
      <c r="C5" s="386"/>
      <c r="D5" s="387"/>
    </row>
    <row r="6" ht="36" customHeight="1" spans="1:4">
      <c r="A6" s="383" t="s">
        <v>1454</v>
      </c>
      <c r="B6" s="388"/>
      <c r="C6" s="388"/>
      <c r="D6" s="389"/>
    </row>
    <row r="7" ht="36" customHeight="1" spans="1:4">
      <c r="A7" s="385" t="s">
        <v>1453</v>
      </c>
      <c r="B7" s="390"/>
      <c r="C7" s="390"/>
      <c r="D7" s="387"/>
    </row>
    <row r="8" ht="36" customHeight="1" spans="1:4">
      <c r="A8" s="383" t="s">
        <v>1456</v>
      </c>
      <c r="B8" s="391"/>
      <c r="C8" s="391"/>
      <c r="D8" s="389"/>
    </row>
    <row r="9" ht="36" customHeight="1" spans="1:4">
      <c r="A9" s="385" t="s">
        <v>1453</v>
      </c>
      <c r="B9" s="390"/>
      <c r="C9" s="392"/>
      <c r="D9" s="387"/>
    </row>
    <row r="10" ht="36" customHeight="1" spans="1:4">
      <c r="A10" s="383" t="s">
        <v>1457</v>
      </c>
      <c r="B10" s="391"/>
      <c r="C10" s="391"/>
      <c r="D10" s="389"/>
    </row>
    <row r="11" ht="36" customHeight="1" spans="1:4">
      <c r="A11" s="385" t="s">
        <v>1453</v>
      </c>
      <c r="B11" s="392"/>
      <c r="C11" s="392"/>
      <c r="D11" s="387"/>
    </row>
    <row r="12" ht="36" customHeight="1" spans="1:4">
      <c r="A12" s="383" t="s">
        <v>1459</v>
      </c>
      <c r="B12" s="391"/>
      <c r="C12" s="391"/>
      <c r="D12" s="389"/>
    </row>
    <row r="13" ht="36" customHeight="1" spans="1:4">
      <c r="A13" s="385" t="s">
        <v>1453</v>
      </c>
      <c r="B13" s="392"/>
      <c r="C13" s="392"/>
      <c r="D13" s="387"/>
    </row>
    <row r="14" ht="36" customHeight="1" spans="1:4">
      <c r="A14" s="383" t="s">
        <v>1460</v>
      </c>
      <c r="B14" s="392"/>
      <c r="C14" s="391"/>
      <c r="D14" s="393"/>
    </row>
    <row r="15" ht="36" customHeight="1" spans="1:4">
      <c r="A15" s="385" t="s">
        <v>1453</v>
      </c>
      <c r="B15" s="392"/>
      <c r="C15" s="392"/>
      <c r="D15" s="393"/>
    </row>
    <row r="16" ht="36" customHeight="1" spans="1:4">
      <c r="A16" s="394" t="s">
        <v>1461</v>
      </c>
      <c r="B16" s="395"/>
      <c r="C16" s="395"/>
      <c r="D16" s="389"/>
    </row>
    <row r="17" ht="36" customHeight="1" spans="1:4">
      <c r="A17" s="385" t="s">
        <v>1462</v>
      </c>
      <c r="B17" s="395"/>
      <c r="C17" s="395"/>
      <c r="D17" s="387"/>
    </row>
    <row r="18" ht="36" customHeight="1" spans="1:4">
      <c r="A18" s="396" t="s">
        <v>1466</v>
      </c>
      <c r="B18" s="397"/>
      <c r="C18" s="395"/>
      <c r="D18" s="389"/>
    </row>
    <row r="19" ht="36" customHeight="1" spans="1:4">
      <c r="A19" s="396" t="s">
        <v>1464</v>
      </c>
      <c r="B19" s="395"/>
      <c r="C19" s="395"/>
      <c r="D19" s="389"/>
    </row>
    <row r="20" ht="36" customHeight="1" spans="1:4">
      <c r="A20" s="398" t="s">
        <v>1465</v>
      </c>
      <c r="B20" s="399"/>
      <c r="C20" s="399"/>
      <c r="D20" s="389"/>
    </row>
    <row r="21" ht="27" customHeight="1" spans="1:1">
      <c r="A21" s="374" t="s">
        <v>1450</v>
      </c>
    </row>
  </sheetData>
  <autoFilter xmlns:etc="http://www.wps.cn/officeDocument/2017/etCustomData" ref="A3:D21" etc:filterBottomFollowUsedRange="0">
    <extLst/>
  </autoFilter>
  <mergeCells count="1">
    <mergeCell ref="A1:D1"/>
  </mergeCells>
  <conditionalFormatting sqref="E4:G4 D5:G13 D16:G21">
    <cfRule type="cellIs" dxfId="3" priority="3" stopIfTrue="1" operator="lessThanOrEqual">
      <formula>-1</formula>
    </cfRule>
  </conditionalFormatting>
  <conditionalFormatting sqref="D12:G13">
    <cfRule type="cellIs" dxfId="5" priority="4" stopIfTrue="1" operator="lessThan">
      <formula>0</formula>
    </cfRule>
  </conditionalFormatting>
  <conditionalFormatting sqref="E12:G13">
    <cfRule type="cellIs" dxfId="5" priority="8" stopIfTrue="1" operator="lessThan">
      <formula>0</formula>
    </cfRule>
  </conditionalFormatting>
  <printOptions horizontalCentered="1"/>
  <pageMargins left="0.471527777777778" right="0.393055555555556" top="0.747916666666667" bottom="0.747916666666667" header="0.313888888888889" footer="0.313888888888889"/>
  <pageSetup paperSize="9" scale="75" orientation="portrait"/>
  <headerFooter alignWithMargins="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5">
    <pageSetUpPr fitToPage="1"/>
  </sheetPr>
  <dimension ref="A1:G28"/>
  <sheetViews>
    <sheetView workbookViewId="0">
      <selection activeCell="N14" sqref="N14"/>
    </sheetView>
  </sheetViews>
  <sheetFormatPr defaultColWidth="10" defaultRowHeight="14" outlineLevelCol="6"/>
  <cols>
    <col min="1" max="1" width="24.6272727272727" style="331" customWidth="1"/>
    <col min="2" max="7" width="15.6272727272727" style="331" customWidth="1"/>
    <col min="8" max="8" width="9.75454545454545" style="331" customWidth="1"/>
    <col min="9" max="16384" width="10" style="331"/>
  </cols>
  <sheetData>
    <row r="1" ht="30" customHeight="1" spans="1:1">
      <c r="A1" s="355"/>
    </row>
    <row r="2" ht="28.7" customHeight="1" spans="1:7">
      <c r="A2" s="369" t="s">
        <v>36</v>
      </c>
      <c r="B2" s="369"/>
      <c r="C2" s="369"/>
      <c r="D2" s="369"/>
      <c r="E2" s="369"/>
      <c r="F2" s="369"/>
      <c r="G2" s="369"/>
    </row>
    <row r="3" ht="23.1" customHeight="1" spans="1:7">
      <c r="A3" s="359"/>
      <c r="B3" s="359"/>
      <c r="F3" s="360" t="s">
        <v>1467</v>
      </c>
      <c r="G3" s="360"/>
    </row>
    <row r="4" ht="30" customHeight="1" spans="1:7">
      <c r="A4" s="363" t="s">
        <v>1468</v>
      </c>
      <c r="B4" s="363" t="s">
        <v>1469</v>
      </c>
      <c r="C4" s="363"/>
      <c r="D4" s="363"/>
      <c r="E4" s="363" t="s">
        <v>1470</v>
      </c>
      <c r="F4" s="363"/>
      <c r="G4" s="363"/>
    </row>
    <row r="5" ht="30" customHeight="1" spans="1:7">
      <c r="A5" s="363"/>
      <c r="B5" s="370"/>
      <c r="C5" s="363" t="s">
        <v>1471</v>
      </c>
      <c r="D5" s="363" t="s">
        <v>1472</v>
      </c>
      <c r="E5" s="370"/>
      <c r="F5" s="363" t="s">
        <v>1471</v>
      </c>
      <c r="G5" s="363" t="s">
        <v>1472</v>
      </c>
    </row>
    <row r="6" ht="30" customHeight="1" spans="1:7">
      <c r="A6" s="363" t="s">
        <v>1473</v>
      </c>
      <c r="B6" s="363" t="s">
        <v>1474</v>
      </c>
      <c r="C6" s="363" t="s">
        <v>1475</v>
      </c>
      <c r="D6" s="363" t="s">
        <v>1476</v>
      </c>
      <c r="E6" s="363" t="s">
        <v>1477</v>
      </c>
      <c r="F6" s="363" t="s">
        <v>1478</v>
      </c>
      <c r="G6" s="363" t="s">
        <v>1479</v>
      </c>
    </row>
    <row r="7" ht="44.1" customHeight="1" spans="1:7">
      <c r="A7" s="371" t="s">
        <v>1480</v>
      </c>
      <c r="B7" s="365">
        <f>C7+D7</f>
        <v>5.38</v>
      </c>
      <c r="C7" s="365">
        <v>2.31</v>
      </c>
      <c r="D7" s="365">
        <v>3.07</v>
      </c>
      <c r="E7" s="365">
        <f>F7+G7</f>
        <v>4.2</v>
      </c>
      <c r="F7" s="365">
        <v>1.13</v>
      </c>
      <c r="G7" s="365">
        <v>3.07</v>
      </c>
    </row>
    <row r="8" ht="30" customHeight="1" spans="1:7">
      <c r="A8" s="371"/>
      <c r="B8" s="370"/>
      <c r="C8" s="370"/>
      <c r="D8" s="370"/>
      <c r="E8" s="370"/>
      <c r="F8" s="370"/>
      <c r="G8" s="370"/>
    </row>
    <row r="9" ht="30" customHeight="1" spans="1:7">
      <c r="A9" s="371"/>
      <c r="B9" s="370"/>
      <c r="C9" s="370"/>
      <c r="D9" s="370"/>
      <c r="E9" s="370"/>
      <c r="F9" s="370"/>
      <c r="G9" s="370"/>
    </row>
    <row r="10" ht="30" customHeight="1" spans="1:7">
      <c r="A10" s="371"/>
      <c r="B10" s="370"/>
      <c r="C10" s="370"/>
      <c r="D10" s="370"/>
      <c r="E10" s="370"/>
      <c r="F10" s="370"/>
      <c r="G10" s="370"/>
    </row>
    <row r="11" s="330" customFormat="1" ht="24.95" customHeight="1" spans="1:7">
      <c r="A11" s="354" t="s">
        <v>1481</v>
      </c>
      <c r="B11" s="354"/>
      <c r="C11" s="354"/>
      <c r="D11" s="354"/>
      <c r="E11" s="354"/>
      <c r="F11" s="354"/>
      <c r="G11" s="354"/>
    </row>
    <row r="12" s="330" customFormat="1" ht="24.95" customHeight="1" spans="1:7">
      <c r="A12" s="354" t="s">
        <v>1482</v>
      </c>
      <c r="B12" s="354"/>
      <c r="C12" s="354"/>
      <c r="D12" s="354"/>
      <c r="E12" s="354"/>
      <c r="F12" s="354"/>
      <c r="G12" s="354"/>
    </row>
    <row r="13" ht="18" customHeight="1" spans="1:7">
      <c r="A13" s="355"/>
      <c r="B13" s="355"/>
      <c r="C13" s="355"/>
      <c r="D13" s="355"/>
      <c r="E13" s="355"/>
      <c r="F13" s="355"/>
      <c r="G13" s="355"/>
    </row>
    <row r="14" ht="18" customHeight="1" spans="1:7">
      <c r="A14" s="355"/>
      <c r="B14" s="355"/>
      <c r="C14" s="355"/>
      <c r="D14" s="355"/>
      <c r="E14" s="355"/>
      <c r="F14" s="355"/>
      <c r="G14" s="355"/>
    </row>
    <row r="15" ht="18" customHeight="1" spans="1:7">
      <c r="A15" s="355"/>
      <c r="B15" s="355"/>
      <c r="C15" s="355"/>
      <c r="D15" s="355"/>
      <c r="E15" s="355"/>
      <c r="F15" s="355"/>
      <c r="G15" s="355"/>
    </row>
    <row r="16" ht="18" customHeight="1" spans="1:7">
      <c r="A16" s="355"/>
      <c r="B16" s="355"/>
      <c r="C16" s="355"/>
      <c r="D16" s="355"/>
      <c r="E16" s="355"/>
      <c r="F16" s="355"/>
      <c r="G16" s="355"/>
    </row>
    <row r="17" ht="14.1" customHeight="1" spans="1:7">
      <c r="A17" s="355"/>
      <c r="B17" s="355"/>
      <c r="C17" s="355"/>
      <c r="D17" s="355"/>
      <c r="E17" s="355"/>
      <c r="F17" s="355"/>
      <c r="G17" s="355"/>
    </row>
    <row r="18" ht="33" customHeight="1" spans="1:7">
      <c r="A18" s="359"/>
      <c r="B18" s="359"/>
      <c r="C18" s="359"/>
      <c r="D18" s="359"/>
      <c r="E18" s="359"/>
      <c r="F18" s="359"/>
      <c r="G18" s="359"/>
    </row>
    <row r="19" ht="28.7" customHeight="1" spans="1:7">
      <c r="A19" s="369" t="s">
        <v>1483</v>
      </c>
      <c r="B19" s="369"/>
      <c r="C19" s="369"/>
      <c r="D19" s="369"/>
      <c r="E19" s="369"/>
      <c r="F19" s="369"/>
      <c r="G19" s="369"/>
    </row>
    <row r="20" ht="15.95" customHeight="1" spans="1:7">
      <c r="A20" s="372" t="s">
        <v>1484</v>
      </c>
      <c r="B20" s="372"/>
      <c r="C20" s="372"/>
      <c r="D20" s="372"/>
      <c r="E20" s="372"/>
      <c r="F20" s="372"/>
      <c r="G20" s="372"/>
    </row>
    <row r="21" ht="21" customHeight="1" spans="1:7">
      <c r="A21" s="359"/>
      <c r="B21" s="359"/>
      <c r="F21" s="360" t="s">
        <v>1467</v>
      </c>
      <c r="G21" s="360"/>
    </row>
    <row r="22" ht="30" customHeight="1" spans="1:7">
      <c r="A22" s="363" t="s">
        <v>1468</v>
      </c>
      <c r="B22" s="363" t="s">
        <v>1469</v>
      </c>
      <c r="C22" s="363"/>
      <c r="D22" s="363"/>
      <c r="E22" s="363" t="s">
        <v>1470</v>
      </c>
      <c r="F22" s="363"/>
      <c r="G22" s="363"/>
    </row>
    <row r="23" ht="30" customHeight="1" spans="1:7">
      <c r="A23" s="363"/>
      <c r="B23" s="370"/>
      <c r="C23" s="363" t="s">
        <v>1471</v>
      </c>
      <c r="D23" s="363" t="s">
        <v>1472</v>
      </c>
      <c r="E23" s="370"/>
      <c r="F23" s="363" t="s">
        <v>1471</v>
      </c>
      <c r="G23" s="363" t="s">
        <v>1472</v>
      </c>
    </row>
    <row r="24" ht="30" customHeight="1" spans="1:7">
      <c r="A24" s="363" t="s">
        <v>1473</v>
      </c>
      <c r="B24" s="363" t="s">
        <v>1474</v>
      </c>
      <c r="C24" s="363" t="s">
        <v>1475</v>
      </c>
      <c r="D24" s="363" t="s">
        <v>1476</v>
      </c>
      <c r="E24" s="363" t="s">
        <v>1477</v>
      </c>
      <c r="F24" s="363" t="s">
        <v>1478</v>
      </c>
      <c r="G24" s="363" t="s">
        <v>1479</v>
      </c>
    </row>
    <row r="25" ht="30" customHeight="1" spans="1:7">
      <c r="A25" s="364" t="s">
        <v>1485</v>
      </c>
      <c r="B25" s="365">
        <f>C25+D25</f>
        <v>5.38</v>
      </c>
      <c r="C25" s="365">
        <v>2.31</v>
      </c>
      <c r="D25" s="365">
        <v>3.07</v>
      </c>
      <c r="E25" s="365">
        <f>F25+G25</f>
        <v>4.2</v>
      </c>
      <c r="F25" s="365">
        <v>1.13</v>
      </c>
      <c r="G25" s="365">
        <v>3.07</v>
      </c>
    </row>
    <row r="26" ht="30" customHeight="1" spans="1:7">
      <c r="A26" s="371"/>
      <c r="B26" s="373"/>
      <c r="C26" s="373"/>
      <c r="D26" s="373"/>
      <c r="E26" s="373"/>
      <c r="F26" s="373"/>
      <c r="G26" s="373"/>
    </row>
    <row r="27" s="330" customFormat="1" ht="24.95" customHeight="1" spans="1:7">
      <c r="A27" s="368" t="s">
        <v>1481</v>
      </c>
      <c r="B27" s="368"/>
      <c r="C27" s="368"/>
      <c r="D27" s="368"/>
      <c r="E27" s="368"/>
      <c r="F27" s="368"/>
      <c r="G27" s="368"/>
    </row>
    <row r="28" s="330" customFormat="1" ht="24.95" customHeight="1" spans="1:7">
      <c r="A28" s="368" t="s">
        <v>1482</v>
      </c>
      <c r="B28" s="368"/>
      <c r="C28" s="368"/>
      <c r="D28" s="368"/>
      <c r="E28" s="368"/>
      <c r="F28" s="368"/>
      <c r="G28" s="368"/>
    </row>
  </sheetData>
  <mergeCells count="15">
    <mergeCell ref="A2:G2"/>
    <mergeCell ref="F3:G3"/>
    <mergeCell ref="B4:D4"/>
    <mergeCell ref="E4:G4"/>
    <mergeCell ref="A11:G11"/>
    <mergeCell ref="A12:G12"/>
    <mergeCell ref="A19:G19"/>
    <mergeCell ref="A20:G20"/>
    <mergeCell ref="F21:G21"/>
    <mergeCell ref="B22:D22"/>
    <mergeCell ref="E22:G22"/>
    <mergeCell ref="A27:G27"/>
    <mergeCell ref="A28:G28"/>
    <mergeCell ref="A4:A5"/>
    <mergeCell ref="A22:A23"/>
  </mergeCells>
  <printOptions horizontalCentered="1"/>
  <pageMargins left="0.709027777777778" right="0.709027777777778" top="0.629166666666667" bottom="0.75" header="0.309027777777778" footer="0.309027777777778"/>
  <pageSetup paperSize="9" fitToHeight="200" orientation="landscape"/>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6">
    <pageSetUpPr fitToPage="1"/>
  </sheetPr>
  <dimension ref="A1:G16"/>
  <sheetViews>
    <sheetView topLeftCell="A7" workbookViewId="0">
      <selection activeCell="G14" sqref="G14"/>
    </sheetView>
  </sheetViews>
  <sheetFormatPr defaultColWidth="10" defaultRowHeight="14" outlineLevelCol="6"/>
  <cols>
    <col min="1" max="1" width="62.2545454545455" style="331" customWidth="1"/>
    <col min="2" max="3" width="28.6272727272727" style="331" customWidth="1"/>
    <col min="4" max="4" width="9.75454545454545" style="331" customWidth="1"/>
    <col min="5" max="16384" width="10" style="331"/>
  </cols>
  <sheetData>
    <row r="1" ht="23.1" customHeight="1"/>
    <row r="2" ht="14.25" customHeight="1" spans="1:1">
      <c r="A2" s="355"/>
    </row>
    <row r="3" ht="28.7" customHeight="1" spans="1:3">
      <c r="A3" s="351" t="s">
        <v>37</v>
      </c>
      <c r="B3" s="351"/>
      <c r="C3" s="351"/>
    </row>
    <row r="4" ht="27" customHeight="1" spans="1:3">
      <c r="A4" s="359"/>
      <c r="B4" s="359"/>
      <c r="C4" s="360" t="s">
        <v>1467</v>
      </c>
    </row>
    <row r="5" s="361" customFormat="1" ht="24" customHeight="1" spans="1:3">
      <c r="A5" s="363" t="s">
        <v>1486</v>
      </c>
      <c r="B5" s="363" t="s">
        <v>1427</v>
      </c>
      <c r="C5" s="363" t="s">
        <v>1487</v>
      </c>
    </row>
    <row r="6" s="361" customFormat="1" ht="32.1" customHeight="1" spans="1:3">
      <c r="A6" s="364" t="s">
        <v>1488</v>
      </c>
      <c r="B6" s="365">
        <v>1.13</v>
      </c>
      <c r="C6" s="365">
        <v>1.13</v>
      </c>
    </row>
    <row r="7" s="361" customFormat="1" ht="32.1" customHeight="1" spans="1:3">
      <c r="A7" s="364" t="s">
        <v>1489</v>
      </c>
      <c r="B7" s="365">
        <v>2.3</v>
      </c>
      <c r="C7" s="365">
        <v>2.3</v>
      </c>
    </row>
    <row r="8" s="361" customFormat="1" ht="32.1" customHeight="1" spans="1:3">
      <c r="A8" s="364" t="s">
        <v>1490</v>
      </c>
      <c r="B8" s="365"/>
      <c r="C8" s="365"/>
    </row>
    <row r="9" s="361" customFormat="1" ht="30" customHeight="1" spans="1:3">
      <c r="A9" s="366" t="s">
        <v>1491</v>
      </c>
      <c r="B9" s="365"/>
      <c r="C9" s="365"/>
    </row>
    <row r="10" s="361" customFormat="1" ht="32.1" customHeight="1" spans="1:3">
      <c r="A10" s="366" t="s">
        <v>1492</v>
      </c>
      <c r="B10" s="365"/>
      <c r="C10" s="365"/>
    </row>
    <row r="11" s="361" customFormat="1" ht="32.1" customHeight="1" spans="1:3">
      <c r="A11" s="364" t="s">
        <v>1493</v>
      </c>
      <c r="B11" s="365">
        <v>0.08</v>
      </c>
      <c r="C11" s="365">
        <v>0.08</v>
      </c>
    </row>
    <row r="12" s="361" customFormat="1" ht="32.1" customHeight="1" spans="1:3">
      <c r="A12" s="364" t="s">
        <v>1494</v>
      </c>
      <c r="B12" s="365">
        <v>1.13</v>
      </c>
      <c r="C12" s="365">
        <v>1.13</v>
      </c>
    </row>
    <row r="13" s="361" customFormat="1" ht="32.1" customHeight="1" spans="1:3">
      <c r="A13" s="364" t="s">
        <v>1495</v>
      </c>
      <c r="B13" s="365"/>
      <c r="C13" s="365"/>
    </row>
    <row r="14" s="361" customFormat="1" ht="32.1" customHeight="1" spans="1:3">
      <c r="A14" s="364" t="s">
        <v>1496</v>
      </c>
      <c r="B14" s="365"/>
      <c r="C14" s="365"/>
    </row>
    <row r="15" s="362" customFormat="1" ht="75.95" customHeight="1" spans="1:7">
      <c r="A15" s="367" t="s">
        <v>1497</v>
      </c>
      <c r="B15" s="367"/>
      <c r="C15" s="367"/>
      <c r="D15" s="368"/>
      <c r="E15" s="368"/>
      <c r="F15" s="368"/>
      <c r="G15" s="368"/>
    </row>
    <row r="16" spans="1:3">
      <c r="A16" s="359"/>
      <c r="B16" s="359"/>
      <c r="C16" s="359"/>
    </row>
  </sheetData>
  <mergeCells count="2">
    <mergeCell ref="A3:C3"/>
    <mergeCell ref="A15:C15"/>
  </mergeCells>
  <printOptions horizontalCentered="1"/>
  <pageMargins left="0.709027777777778" right="0.709027777777778" top="0.75" bottom="0.75" header="0.309027777777778" footer="0.309027777777778"/>
  <pageSetup paperSize="9" fitToHeight="200" orientation="landscape"/>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7">
    <pageSetUpPr fitToPage="1"/>
  </sheetPr>
  <dimension ref="A1:G16"/>
  <sheetViews>
    <sheetView workbookViewId="0">
      <selection activeCell="A22" sqref="A22"/>
    </sheetView>
  </sheetViews>
  <sheetFormatPr defaultColWidth="10" defaultRowHeight="14" outlineLevelCol="6"/>
  <cols>
    <col min="1" max="1" width="60" style="331" customWidth="1"/>
    <col min="2" max="3" width="25.6272727272727" style="331" customWidth="1"/>
    <col min="4" max="4" width="9.75454545454545" style="331" customWidth="1"/>
    <col min="5" max="16384" width="10" style="331"/>
  </cols>
  <sheetData>
    <row r="1" ht="23.1" customHeight="1"/>
    <row r="2" ht="14.25" customHeight="1" spans="1:1">
      <c r="A2" s="355"/>
    </row>
    <row r="3" ht="28.7" customHeight="1" spans="1:3">
      <c r="A3" s="351" t="s">
        <v>38</v>
      </c>
      <c r="B3" s="351"/>
      <c r="C3" s="351"/>
    </row>
    <row r="4" ht="27" customHeight="1" spans="1:3">
      <c r="A4" s="359"/>
      <c r="B4" s="359"/>
      <c r="C4" s="360" t="s">
        <v>1467</v>
      </c>
    </row>
    <row r="5" ht="24" customHeight="1" spans="1:3">
      <c r="A5" s="336" t="s">
        <v>1486</v>
      </c>
      <c r="B5" s="336" t="s">
        <v>1427</v>
      </c>
      <c r="C5" s="336" t="s">
        <v>1487</v>
      </c>
    </row>
    <row r="6" ht="32.1" customHeight="1" spans="1:3">
      <c r="A6" s="357" t="s">
        <v>1488</v>
      </c>
      <c r="B6" s="358">
        <v>1.13</v>
      </c>
      <c r="C6" s="358">
        <v>1.13</v>
      </c>
    </row>
    <row r="7" ht="32.1" customHeight="1" spans="1:3">
      <c r="A7" s="357" t="s">
        <v>1489</v>
      </c>
      <c r="B7" s="358">
        <v>2.3</v>
      </c>
      <c r="C7" s="358">
        <v>2.3</v>
      </c>
    </row>
    <row r="8" ht="32.1" customHeight="1" spans="1:3">
      <c r="A8" s="357" t="s">
        <v>1490</v>
      </c>
      <c r="B8" s="358"/>
      <c r="C8" s="358"/>
    </row>
    <row r="9" ht="32.1" customHeight="1" spans="1:3">
      <c r="A9" s="357" t="s">
        <v>1498</v>
      </c>
      <c r="B9" s="358"/>
      <c r="C9" s="358"/>
    </row>
    <row r="10" ht="32.1" customHeight="1" spans="1:3">
      <c r="A10" s="357" t="s">
        <v>1499</v>
      </c>
      <c r="B10" s="358"/>
      <c r="C10" s="358"/>
    </row>
    <row r="11" ht="32.1" customHeight="1" spans="1:3">
      <c r="A11" s="357" t="s">
        <v>1493</v>
      </c>
      <c r="B11" s="358">
        <v>0.08</v>
      </c>
      <c r="C11" s="358">
        <v>0.08</v>
      </c>
    </row>
    <row r="12" ht="32.1" customHeight="1" spans="1:3">
      <c r="A12" s="357" t="s">
        <v>1494</v>
      </c>
      <c r="B12" s="358">
        <v>1.13</v>
      </c>
      <c r="C12" s="358">
        <v>1.13</v>
      </c>
    </row>
    <row r="13" ht="32.1" customHeight="1" spans="1:3">
      <c r="A13" s="357" t="s">
        <v>1495</v>
      </c>
      <c r="B13" s="358"/>
      <c r="C13" s="358"/>
    </row>
    <row r="14" ht="32.1" customHeight="1" spans="1:3">
      <c r="A14" s="357" t="s">
        <v>1496</v>
      </c>
      <c r="B14" s="358"/>
      <c r="C14" s="358"/>
    </row>
    <row r="15" s="330" customFormat="1" ht="69" customHeight="1" spans="1:7">
      <c r="A15" s="339" t="s">
        <v>1500</v>
      </c>
      <c r="B15" s="339"/>
      <c r="C15" s="339"/>
      <c r="D15" s="354"/>
      <c r="E15" s="354"/>
      <c r="F15" s="354"/>
      <c r="G15" s="354"/>
    </row>
    <row r="16" spans="1:3">
      <c r="A16" s="359"/>
      <c r="B16" s="359"/>
      <c r="C16" s="359"/>
    </row>
  </sheetData>
  <mergeCells count="2">
    <mergeCell ref="A3:C3"/>
    <mergeCell ref="A15:C15"/>
  </mergeCells>
  <printOptions horizontalCentered="1"/>
  <pageMargins left="0.709027777777778" right="0.709027777777778" top="0.354166666666667" bottom="0.471527777777778" header="0.309027777777778" footer="0.309027777777778"/>
  <pageSetup paperSize="9" fitToHeight="200" orientation="landscape"/>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8">
    <pageSetUpPr fitToPage="1"/>
  </sheetPr>
  <dimension ref="A1:C13"/>
  <sheetViews>
    <sheetView workbookViewId="0">
      <selection activeCell="A20" sqref="A20"/>
    </sheetView>
  </sheetViews>
  <sheetFormatPr defaultColWidth="10" defaultRowHeight="14" outlineLevelCol="2"/>
  <cols>
    <col min="1" max="1" width="60.5" style="331" customWidth="1"/>
    <col min="2" max="3" width="25.6272727272727" style="331" customWidth="1"/>
    <col min="4" max="4" width="9.75454545454545" style="331" customWidth="1"/>
    <col min="5" max="16384" width="10" style="331"/>
  </cols>
  <sheetData>
    <row r="1" ht="24" customHeight="1"/>
    <row r="2" ht="14.25" customHeight="1" spans="1:1">
      <c r="A2" s="355"/>
    </row>
    <row r="3" ht="28.7" customHeight="1" spans="1:3">
      <c r="A3" s="351" t="s">
        <v>1501</v>
      </c>
      <c r="B3" s="351"/>
      <c r="C3" s="351"/>
    </row>
    <row r="4" ht="24.95" customHeight="1" spans="1:3">
      <c r="A4" s="359"/>
      <c r="B4" s="359"/>
      <c r="C4" s="360" t="s">
        <v>1467</v>
      </c>
    </row>
    <row r="5" ht="32.1" customHeight="1" spans="1:3">
      <c r="A5" s="336" t="s">
        <v>1486</v>
      </c>
      <c r="B5" s="336" t="s">
        <v>1427</v>
      </c>
      <c r="C5" s="336" t="s">
        <v>1487</v>
      </c>
    </row>
    <row r="6" ht="32.1" customHeight="1" spans="1:3">
      <c r="A6" s="357" t="s">
        <v>1502</v>
      </c>
      <c r="B6" s="358">
        <v>0</v>
      </c>
      <c r="C6" s="358">
        <v>0</v>
      </c>
    </row>
    <row r="7" ht="32.1" customHeight="1" spans="1:3">
      <c r="A7" s="357" t="s">
        <v>1503</v>
      </c>
      <c r="B7" s="358">
        <v>3.07</v>
      </c>
      <c r="C7" s="358">
        <v>3.07</v>
      </c>
    </row>
    <row r="8" ht="32.1" customHeight="1" spans="1:3">
      <c r="A8" s="357" t="s">
        <v>1504</v>
      </c>
      <c r="B8" s="358">
        <v>3.07</v>
      </c>
      <c r="C8" s="358">
        <v>3.07</v>
      </c>
    </row>
    <row r="9" ht="32.1" customHeight="1" spans="1:3">
      <c r="A9" s="357" t="s">
        <v>1505</v>
      </c>
      <c r="B9" s="358">
        <v>0</v>
      </c>
      <c r="C9" s="358">
        <v>0</v>
      </c>
    </row>
    <row r="10" ht="32.1" customHeight="1" spans="1:3">
      <c r="A10" s="357" t="s">
        <v>1506</v>
      </c>
      <c r="B10" s="358">
        <v>3.07</v>
      </c>
      <c r="C10" s="358">
        <v>3.07</v>
      </c>
    </row>
    <row r="11" ht="32.1" customHeight="1" spans="1:3">
      <c r="A11" s="357" t="s">
        <v>1507</v>
      </c>
      <c r="B11" s="358"/>
      <c r="C11" s="358"/>
    </row>
    <row r="12" ht="32.1" customHeight="1" spans="1:3">
      <c r="A12" s="357" t="s">
        <v>1508</v>
      </c>
      <c r="B12" s="358">
        <v>3.07</v>
      </c>
      <c r="C12" s="358">
        <v>3.07</v>
      </c>
    </row>
    <row r="13" s="330" customFormat="1" ht="81.95" customHeight="1" spans="1:3">
      <c r="A13" s="339" t="s">
        <v>1509</v>
      </c>
      <c r="B13" s="339"/>
      <c r="C13" s="339"/>
    </row>
  </sheetData>
  <mergeCells count="2">
    <mergeCell ref="A3:C3"/>
    <mergeCell ref="A13:C13"/>
  </mergeCells>
  <printOptions horizontalCentered="1"/>
  <pageMargins left="0.709027777777778" right="0.709027777777778" top="0.75" bottom="0.75" header="0.309027777777778" footer="0.309027777777778"/>
  <pageSetup paperSize="9" fitToHeight="200" orientation="landscape"/>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9">
    <pageSetUpPr fitToPage="1"/>
  </sheetPr>
  <dimension ref="A1:C13"/>
  <sheetViews>
    <sheetView workbookViewId="0">
      <selection activeCell="A25" sqref="A25"/>
    </sheetView>
  </sheetViews>
  <sheetFormatPr defaultColWidth="10" defaultRowHeight="14" outlineLevelCol="2"/>
  <cols>
    <col min="1" max="1" width="59.3818181818182" style="331" customWidth="1"/>
    <col min="2" max="3" width="25.6272727272727" style="331" customWidth="1"/>
    <col min="4" max="4" width="9.75454545454545" style="331" customWidth="1"/>
    <col min="5" max="16384" width="10" style="331"/>
  </cols>
  <sheetData>
    <row r="1" ht="24" customHeight="1"/>
    <row r="2" ht="14.25" customHeight="1" spans="1:1">
      <c r="A2" s="355"/>
    </row>
    <row r="3" ht="28.7" customHeight="1" spans="1:3">
      <c r="A3" s="351" t="s">
        <v>40</v>
      </c>
      <c r="B3" s="351"/>
      <c r="C3" s="351"/>
    </row>
    <row r="4" s="329" customFormat="1" ht="24.95" customHeight="1" spans="1:3">
      <c r="A4" s="356"/>
      <c r="B4" s="356"/>
      <c r="C4" s="342" t="s">
        <v>1467</v>
      </c>
    </row>
    <row r="5" s="329" customFormat="1" ht="32.1" customHeight="1" spans="1:3">
      <c r="A5" s="336" t="s">
        <v>1486</v>
      </c>
      <c r="B5" s="336" t="s">
        <v>1427</v>
      </c>
      <c r="C5" s="336" t="s">
        <v>1487</v>
      </c>
    </row>
    <row r="6" s="329" customFormat="1" ht="32.1" customHeight="1" spans="1:3">
      <c r="A6" s="357" t="s">
        <v>1502</v>
      </c>
      <c r="B6" s="358">
        <v>0</v>
      </c>
      <c r="C6" s="358">
        <v>0</v>
      </c>
    </row>
    <row r="7" s="329" customFormat="1" ht="32.1" customHeight="1" spans="1:3">
      <c r="A7" s="357" t="s">
        <v>1503</v>
      </c>
      <c r="B7" s="358">
        <v>3.07</v>
      </c>
      <c r="C7" s="358">
        <v>3.07</v>
      </c>
    </row>
    <row r="8" s="329" customFormat="1" ht="32.1" customHeight="1" spans="1:3">
      <c r="A8" s="357" t="s">
        <v>1504</v>
      </c>
      <c r="B8" s="358">
        <v>3.07</v>
      </c>
      <c r="C8" s="358">
        <v>3.07</v>
      </c>
    </row>
    <row r="9" s="329" customFormat="1" ht="32.1" customHeight="1" spans="1:3">
      <c r="A9" s="357" t="s">
        <v>1505</v>
      </c>
      <c r="B9" s="358">
        <v>0</v>
      </c>
      <c r="C9" s="358">
        <v>0</v>
      </c>
    </row>
    <row r="10" s="329" customFormat="1" ht="32.1" customHeight="1" spans="1:3">
      <c r="A10" s="357" t="s">
        <v>1506</v>
      </c>
      <c r="B10" s="358">
        <v>3.07</v>
      </c>
      <c r="C10" s="358">
        <v>3.07</v>
      </c>
    </row>
    <row r="11" s="329" customFormat="1" ht="32.1" customHeight="1" spans="1:3">
      <c r="A11" s="357" t="s">
        <v>1510</v>
      </c>
      <c r="B11" s="358">
        <v>3.07</v>
      </c>
      <c r="C11" s="358">
        <v>3.07</v>
      </c>
    </row>
    <row r="12" s="329" customFormat="1" ht="32.1" customHeight="1" spans="1:3">
      <c r="A12" s="357" t="s">
        <v>1511</v>
      </c>
      <c r="B12" s="358"/>
      <c r="C12" s="358"/>
    </row>
    <row r="13" s="330" customFormat="1" ht="65.1" customHeight="1" spans="1:3">
      <c r="A13" s="339" t="s">
        <v>1512</v>
      </c>
      <c r="B13" s="339"/>
      <c r="C13" s="339"/>
    </row>
  </sheetData>
  <mergeCells count="2">
    <mergeCell ref="A3:C3"/>
    <mergeCell ref="A13:C13"/>
  </mergeCells>
  <printOptions horizontalCentered="1"/>
  <pageMargins left="0.709027777777778" right="0.709027777777778" top="0.75" bottom="0.75" header="0.309027777777778" footer="0.309027777777778"/>
  <pageSetup paperSize="9" fitToHeight="200" orientation="landscape"/>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0">
    <pageSetUpPr fitToPage="1"/>
  </sheetPr>
  <dimension ref="A1:D28"/>
  <sheetViews>
    <sheetView topLeftCell="A19" workbookViewId="0">
      <selection activeCell="G21" sqref="G21"/>
    </sheetView>
  </sheetViews>
  <sheetFormatPr defaultColWidth="10" defaultRowHeight="14" outlineLevelCol="3"/>
  <cols>
    <col min="1" max="1" width="36" style="331" customWidth="1"/>
    <col min="2" max="4" width="15.6272727272727" style="331" customWidth="1"/>
    <col min="5" max="5" width="9.75454545454545" style="331" customWidth="1"/>
    <col min="6" max="16384" width="10" style="331"/>
  </cols>
  <sheetData>
    <row r="1" ht="21.95" customHeight="1"/>
    <row r="2" ht="14.25" customHeight="1" spans="1:1">
      <c r="A2" s="350"/>
    </row>
    <row r="3" ht="63" customHeight="1" spans="1:4">
      <c r="A3" s="351" t="s">
        <v>1513</v>
      </c>
      <c r="B3" s="351"/>
      <c r="C3" s="351"/>
      <c r="D3" s="351"/>
    </row>
    <row r="4" s="329" customFormat="1" ht="30" customHeight="1" spans="4:4">
      <c r="D4" s="342" t="s">
        <v>1467</v>
      </c>
    </row>
    <row r="5" s="329" customFormat="1" ht="24.95" customHeight="1" spans="1:4">
      <c r="A5" s="336" t="s">
        <v>1486</v>
      </c>
      <c r="B5" s="336" t="s">
        <v>1514</v>
      </c>
      <c r="C5" s="336" t="s">
        <v>1515</v>
      </c>
      <c r="D5" s="336" t="s">
        <v>1516</v>
      </c>
    </row>
    <row r="6" s="329" customFormat="1" ht="24.95" customHeight="1" spans="1:4">
      <c r="A6" s="352" t="s">
        <v>1517</v>
      </c>
      <c r="B6" s="344" t="s">
        <v>1518</v>
      </c>
      <c r="C6" s="345"/>
      <c r="D6" s="345"/>
    </row>
    <row r="7" s="329" customFormat="1" ht="24.95" customHeight="1" spans="1:4">
      <c r="A7" s="353" t="s">
        <v>1519</v>
      </c>
      <c r="B7" s="344" t="s">
        <v>1475</v>
      </c>
      <c r="C7" s="345"/>
      <c r="D7" s="345"/>
    </row>
    <row r="8" s="329" customFormat="1" ht="24.95" customHeight="1" spans="1:4">
      <c r="A8" s="353" t="s">
        <v>1520</v>
      </c>
      <c r="B8" s="344" t="s">
        <v>1476</v>
      </c>
      <c r="C8" s="345"/>
      <c r="D8" s="345"/>
    </row>
    <row r="9" s="329" customFormat="1" ht="24.95" customHeight="1" spans="1:4">
      <c r="A9" s="353" t="s">
        <v>1521</v>
      </c>
      <c r="B9" s="344" t="s">
        <v>1522</v>
      </c>
      <c r="C9" s="345"/>
      <c r="D9" s="345">
        <v>3.07</v>
      </c>
    </row>
    <row r="10" s="329" customFormat="1" ht="24.95" customHeight="1" spans="1:4">
      <c r="A10" s="353" t="s">
        <v>1520</v>
      </c>
      <c r="B10" s="344" t="s">
        <v>1478</v>
      </c>
      <c r="C10" s="345"/>
      <c r="D10" s="345"/>
    </row>
    <row r="11" s="329" customFormat="1" ht="24.95" customHeight="1" spans="1:4">
      <c r="A11" s="352" t="s">
        <v>1523</v>
      </c>
      <c r="B11" s="344" t="s">
        <v>1524</v>
      </c>
      <c r="C11" s="345"/>
      <c r="D11" s="345"/>
    </row>
    <row r="12" s="329" customFormat="1" ht="24.95" customHeight="1" spans="1:4">
      <c r="A12" s="353" t="s">
        <v>1519</v>
      </c>
      <c r="B12" s="344" t="s">
        <v>1525</v>
      </c>
      <c r="C12" s="345"/>
      <c r="D12" s="345">
        <v>0.08</v>
      </c>
    </row>
    <row r="13" s="329" customFormat="1" ht="24.95" customHeight="1" spans="1:4">
      <c r="A13" s="353" t="s">
        <v>1521</v>
      </c>
      <c r="B13" s="344" t="s">
        <v>1526</v>
      </c>
      <c r="C13" s="345"/>
      <c r="D13" s="345"/>
    </row>
    <row r="14" s="329" customFormat="1" ht="24.95" customHeight="1" spans="1:4">
      <c r="A14" s="352" t="s">
        <v>1527</v>
      </c>
      <c r="B14" s="344" t="s">
        <v>1528</v>
      </c>
      <c r="C14" s="345"/>
      <c r="D14" s="345"/>
    </row>
    <row r="15" s="329" customFormat="1" ht="24.95" customHeight="1" spans="1:4">
      <c r="A15" s="353" t="s">
        <v>1519</v>
      </c>
      <c r="B15" s="344" t="s">
        <v>1529</v>
      </c>
      <c r="C15" s="345"/>
      <c r="D15" s="345">
        <v>0.05</v>
      </c>
    </row>
    <row r="16" s="329" customFormat="1" ht="24.95" customHeight="1" spans="1:4">
      <c r="A16" s="353" t="s">
        <v>1521</v>
      </c>
      <c r="B16" s="344" t="s">
        <v>1530</v>
      </c>
      <c r="C16" s="345"/>
      <c r="D16" s="345"/>
    </row>
    <row r="17" s="329" customFormat="1" ht="24.95" customHeight="1" spans="1:4">
      <c r="A17" s="352" t="s">
        <v>1531</v>
      </c>
      <c r="B17" s="344" t="s">
        <v>1532</v>
      </c>
      <c r="C17" s="345"/>
      <c r="D17" s="345"/>
    </row>
    <row r="18" s="329" customFormat="1" ht="24.95" customHeight="1" spans="1:4">
      <c r="A18" s="353" t="s">
        <v>1519</v>
      </c>
      <c r="B18" s="344" t="s">
        <v>1533</v>
      </c>
      <c r="C18" s="345"/>
      <c r="D18" s="345"/>
    </row>
    <row r="19" s="329" customFormat="1" ht="24.95" customHeight="1" spans="1:4">
      <c r="A19" s="353" t="s">
        <v>1534</v>
      </c>
      <c r="B19" s="344"/>
      <c r="C19" s="345"/>
      <c r="D19" s="345"/>
    </row>
    <row r="20" s="329" customFormat="1" ht="24.95" customHeight="1" spans="1:4">
      <c r="A20" s="353" t="s">
        <v>1535</v>
      </c>
      <c r="B20" s="344" t="s">
        <v>1536</v>
      </c>
      <c r="C20" s="345"/>
      <c r="D20" s="345"/>
    </row>
    <row r="21" s="329" customFormat="1" ht="24.95" customHeight="1" spans="1:4">
      <c r="A21" s="353" t="s">
        <v>1521</v>
      </c>
      <c r="B21" s="344" t="s">
        <v>1537</v>
      </c>
      <c r="C21" s="345"/>
      <c r="D21" s="345"/>
    </row>
    <row r="22" s="329" customFormat="1" ht="24.95" customHeight="1" spans="1:4">
      <c r="A22" s="353" t="s">
        <v>1534</v>
      </c>
      <c r="B22" s="344"/>
      <c r="C22" s="345"/>
      <c r="D22" s="345"/>
    </row>
    <row r="23" s="329" customFormat="1" ht="24.95" customHeight="1" spans="1:4">
      <c r="A23" s="353" t="s">
        <v>1538</v>
      </c>
      <c r="B23" s="344" t="s">
        <v>1539</v>
      </c>
      <c r="C23" s="345"/>
      <c r="D23" s="345"/>
    </row>
    <row r="24" s="329" customFormat="1" ht="24.95" customHeight="1" spans="1:4">
      <c r="A24" s="352" t="s">
        <v>1540</v>
      </c>
      <c r="B24" s="344" t="s">
        <v>1541</v>
      </c>
      <c r="C24" s="345"/>
      <c r="D24" s="345"/>
    </row>
    <row r="25" s="329" customFormat="1" ht="24.95" customHeight="1" spans="1:4">
      <c r="A25" s="353" t="s">
        <v>1519</v>
      </c>
      <c r="B25" s="344" t="s">
        <v>1542</v>
      </c>
      <c r="C25" s="345"/>
      <c r="D25" s="345">
        <v>0.05</v>
      </c>
    </row>
    <row r="26" s="329" customFormat="1" ht="24.95" customHeight="1" spans="1:4">
      <c r="A26" s="353" t="s">
        <v>1521</v>
      </c>
      <c r="B26" s="344" t="s">
        <v>1543</v>
      </c>
      <c r="C26" s="345"/>
      <c r="D26" s="345">
        <v>0.1</v>
      </c>
    </row>
    <row r="27" s="330" customFormat="1" ht="69.95" customHeight="1" spans="1:4">
      <c r="A27" s="354" t="s">
        <v>1544</v>
      </c>
      <c r="B27" s="354"/>
      <c r="C27" s="354"/>
      <c r="D27" s="354"/>
    </row>
    <row r="28" ht="24.95" customHeight="1" spans="1:4">
      <c r="A28" s="355"/>
      <c r="B28" s="355"/>
      <c r="C28" s="355"/>
      <c r="D28" s="355"/>
    </row>
  </sheetData>
  <mergeCells count="3">
    <mergeCell ref="A3:D3"/>
    <mergeCell ref="A27:D27"/>
    <mergeCell ref="A28:D28"/>
  </mergeCells>
  <printOptions horizontalCentered="1"/>
  <pageMargins left="0.709027777777778" right="0.709027777777778" top="0.393055555555556" bottom="0.75" header="0.309027777777778" footer="0.309027777777778"/>
  <pageSetup paperSize="9" fitToHeight="200" orientation="portrait"/>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1">
    <pageSetUpPr fitToPage="1"/>
  </sheetPr>
  <dimension ref="A1:F19"/>
  <sheetViews>
    <sheetView workbookViewId="0">
      <selection activeCell="A2" sqref="A2:F2"/>
    </sheetView>
  </sheetViews>
  <sheetFormatPr defaultColWidth="8.88181818181818" defaultRowHeight="14" outlineLevelCol="5"/>
  <cols>
    <col min="1" max="1" width="8.88181818181818" style="331"/>
    <col min="2" max="2" width="49.3818181818182" style="331" customWidth="1"/>
    <col min="3" max="6" width="20.6272727272727" style="331" customWidth="1"/>
    <col min="7" max="16384" width="8.88181818181818" style="331"/>
  </cols>
  <sheetData>
    <row r="1" spans="1:1">
      <c r="A1" s="340"/>
    </row>
    <row r="2" ht="45" customHeight="1" spans="1:6">
      <c r="A2" s="332" t="s">
        <v>42</v>
      </c>
      <c r="B2" s="332"/>
      <c r="C2" s="332"/>
      <c r="D2" s="332"/>
      <c r="E2" s="332"/>
      <c r="F2" s="332"/>
    </row>
    <row r="3" s="329" customFormat="1" ht="18" customHeight="1" spans="2:6">
      <c r="B3" s="341" t="s">
        <v>1467</v>
      </c>
      <c r="C3" s="342"/>
      <c r="D3" s="342"/>
      <c r="E3" s="342"/>
      <c r="F3" s="342"/>
    </row>
    <row r="4" s="329" customFormat="1" ht="30" customHeight="1" spans="1:6">
      <c r="A4" s="335" t="s">
        <v>49</v>
      </c>
      <c r="B4" s="335"/>
      <c r="C4" s="336" t="s">
        <v>1473</v>
      </c>
      <c r="D4" s="336" t="s">
        <v>1515</v>
      </c>
      <c r="E4" s="336" t="s">
        <v>1516</v>
      </c>
      <c r="F4" s="336" t="s">
        <v>1545</v>
      </c>
    </row>
    <row r="5" s="329" customFormat="1" ht="30" customHeight="1" spans="1:6">
      <c r="A5" s="343" t="s">
        <v>1546</v>
      </c>
      <c r="B5" s="343"/>
      <c r="C5" s="344" t="s">
        <v>1474</v>
      </c>
      <c r="D5" s="345"/>
      <c r="E5" s="345">
        <f>E6+E7</f>
        <v>2.31</v>
      </c>
      <c r="F5" s="345"/>
    </row>
    <row r="6" s="329" customFormat="1" ht="30" customHeight="1" spans="1:6">
      <c r="A6" s="346" t="s">
        <v>1547</v>
      </c>
      <c r="B6" s="346"/>
      <c r="C6" s="344" t="s">
        <v>1475</v>
      </c>
      <c r="D6" s="345"/>
      <c r="E6" s="345">
        <v>2.31</v>
      </c>
      <c r="F6" s="345"/>
    </row>
    <row r="7" s="329" customFormat="1" ht="30" customHeight="1" spans="1:6">
      <c r="A7" s="346" t="s">
        <v>1548</v>
      </c>
      <c r="B7" s="346"/>
      <c r="C7" s="344" t="s">
        <v>1476</v>
      </c>
      <c r="D7" s="345"/>
      <c r="E7" s="345">
        <v>0</v>
      </c>
      <c r="F7" s="345"/>
    </row>
    <row r="8" s="329" customFormat="1" ht="30" customHeight="1" spans="1:6">
      <c r="A8" s="347" t="s">
        <v>1549</v>
      </c>
      <c r="B8" s="347"/>
      <c r="C8" s="344" t="s">
        <v>1477</v>
      </c>
      <c r="D8" s="345"/>
      <c r="E8" s="345">
        <f>E9+E10</f>
        <v>5.38</v>
      </c>
      <c r="F8" s="345"/>
    </row>
    <row r="9" s="329" customFormat="1" ht="30" customHeight="1" spans="1:6">
      <c r="A9" s="346" t="s">
        <v>1547</v>
      </c>
      <c r="B9" s="346"/>
      <c r="C9" s="344" t="s">
        <v>1478</v>
      </c>
      <c r="D9" s="345"/>
      <c r="E9" s="345">
        <v>2.31</v>
      </c>
      <c r="F9" s="345"/>
    </row>
    <row r="10" s="329" customFormat="1" ht="30" customHeight="1" spans="1:6">
      <c r="A10" s="346" t="s">
        <v>1548</v>
      </c>
      <c r="B10" s="346"/>
      <c r="C10" s="344" t="s">
        <v>1479</v>
      </c>
      <c r="D10" s="345"/>
      <c r="E10" s="345">
        <v>3.07</v>
      </c>
      <c r="F10" s="345"/>
    </row>
    <row r="11" s="330" customFormat="1" ht="41.1" customHeight="1" spans="1:6">
      <c r="A11" s="339" t="s">
        <v>1550</v>
      </c>
      <c r="B11" s="339"/>
      <c r="C11" s="339"/>
      <c r="D11" s="339"/>
      <c r="E11" s="339"/>
      <c r="F11" s="339"/>
    </row>
    <row r="13" ht="18.5" spans="1:1">
      <c r="A13" s="348"/>
    </row>
    <row r="14" ht="18.95" customHeight="1" spans="1:1">
      <c r="A14" s="349"/>
    </row>
    <row r="15" ht="29.1" customHeight="1"/>
    <row r="16" ht="29.1" customHeight="1"/>
    <row r="17" ht="29.1" customHeight="1"/>
    <row r="18" ht="29.1" customHeight="1"/>
    <row r="19" ht="30" customHeight="1" spans="1:1">
      <c r="A19" s="349"/>
    </row>
  </sheetData>
  <mergeCells count="9">
    <mergeCell ref="A2:F2"/>
    <mergeCell ref="B3:F3"/>
    <mergeCell ref="A4:B4"/>
    <mergeCell ref="A6:B6"/>
    <mergeCell ref="A7:B7"/>
    <mergeCell ref="A8:B8"/>
    <mergeCell ref="A9:B9"/>
    <mergeCell ref="A10:B10"/>
    <mergeCell ref="A11:F11"/>
  </mergeCells>
  <printOptions horizontalCentered="1"/>
  <pageMargins left="0.709027777777778" right="0.709027777777778" top="1.10138888888889" bottom="0.75" header="0.309027777777778" footer="0.309027777777778"/>
  <pageSetup paperSize="9" scale="95" fitToHeight="200" orientation="landscape"/>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2">
    <pageSetUpPr fitToPage="1"/>
  </sheetPr>
  <dimension ref="A1:F8"/>
  <sheetViews>
    <sheetView workbookViewId="0">
      <selection activeCell="H14" sqref="H14"/>
    </sheetView>
  </sheetViews>
  <sheetFormatPr defaultColWidth="8.88181818181818" defaultRowHeight="14" outlineLevelRow="7" outlineLevelCol="5"/>
  <cols>
    <col min="1" max="1" width="8.88181818181818" style="331"/>
    <col min="2" max="6" width="24.2545454545455" style="331" customWidth="1"/>
    <col min="7" max="16384" width="8.88181818181818" style="331"/>
  </cols>
  <sheetData>
    <row r="1" ht="24" customHeight="1"/>
    <row r="2" ht="25.5" spans="1:6">
      <c r="A2" s="332" t="s">
        <v>1551</v>
      </c>
      <c r="B2" s="333"/>
      <c r="C2" s="333"/>
      <c r="D2" s="333"/>
      <c r="E2" s="333"/>
      <c r="F2" s="333"/>
    </row>
    <row r="3" ht="23.1" customHeight="1" spans="1:6">
      <c r="A3" s="334" t="s">
        <v>1467</v>
      </c>
      <c r="B3" s="334"/>
      <c r="C3" s="334"/>
      <c r="D3" s="334"/>
      <c r="E3" s="334"/>
      <c r="F3" s="334"/>
    </row>
    <row r="4" s="329" customFormat="1" ht="30" customHeight="1" spans="1:6">
      <c r="A4" s="335" t="s">
        <v>1</v>
      </c>
      <c r="B4" s="336" t="s">
        <v>1430</v>
      </c>
      <c r="C4" s="336" t="s">
        <v>1552</v>
      </c>
      <c r="D4" s="336" t="s">
        <v>1553</v>
      </c>
      <c r="E4" s="336" t="s">
        <v>1554</v>
      </c>
      <c r="F4" s="336" t="s">
        <v>1555</v>
      </c>
    </row>
    <row r="5" s="329" customFormat="1" ht="45" customHeight="1" spans="1:6">
      <c r="A5" s="337">
        <v>1</v>
      </c>
      <c r="B5" s="338" t="s">
        <v>1556</v>
      </c>
      <c r="C5" s="338" t="s">
        <v>1557</v>
      </c>
      <c r="D5" s="338" t="s">
        <v>1558</v>
      </c>
      <c r="E5" s="338" t="s">
        <v>1559</v>
      </c>
      <c r="F5" s="338">
        <v>3.07</v>
      </c>
    </row>
    <row r="6" s="329" customFormat="1" ht="45" customHeight="1" spans="1:6">
      <c r="A6" s="337">
        <v>2</v>
      </c>
      <c r="B6" s="338"/>
      <c r="C6" s="338"/>
      <c r="D6" s="338"/>
      <c r="E6" s="338"/>
      <c r="F6" s="338"/>
    </row>
    <row r="7" s="330" customFormat="1" ht="33" customHeight="1" spans="1:6">
      <c r="A7" s="339" t="s">
        <v>1560</v>
      </c>
      <c r="B7" s="339"/>
      <c r="C7" s="339"/>
      <c r="D7" s="339"/>
      <c r="E7" s="339"/>
      <c r="F7" s="339"/>
    </row>
    <row r="8" ht="15" spans="1:6">
      <c r="A8" s="339"/>
      <c r="B8" s="339"/>
      <c r="C8" s="339"/>
      <c r="D8" s="339"/>
      <c r="E8" s="339"/>
      <c r="F8" s="339"/>
    </row>
  </sheetData>
  <mergeCells count="9">
    <mergeCell ref="A2:F2"/>
    <mergeCell ref="A3:F3"/>
    <mergeCell ref="A7:F7"/>
    <mergeCell ref="A8:F8"/>
    <mergeCell ref="B5:B6"/>
    <mergeCell ref="C5:C6"/>
    <mergeCell ref="D5:D6"/>
    <mergeCell ref="E5:E6"/>
    <mergeCell ref="F5:F6"/>
  </mergeCells>
  <printOptions horizontalCentered="1"/>
  <pageMargins left="0.709027777777778" right="0.709027777777778" top="0.75" bottom="0.75" header="0.309027777777778" footer="0.309027777777778"/>
  <pageSetup paperSize="9" fitToHeight="200" orientation="landscape"/>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3">
    <pageSetUpPr fitToPage="1"/>
  </sheetPr>
  <dimension ref="A1:J512"/>
  <sheetViews>
    <sheetView topLeftCell="D31" workbookViewId="0">
      <selection activeCell="I31" sqref="I31"/>
    </sheetView>
  </sheetViews>
  <sheetFormatPr defaultColWidth="13" defaultRowHeight="21.95" customHeight="1"/>
  <cols>
    <col min="1" max="1" width="23.5545454545455" style="9" customWidth="1"/>
    <col min="2" max="2" width="66.2181818181818" style="9" customWidth="1"/>
    <col min="3" max="4" width="13" style="9" customWidth="1"/>
    <col min="5" max="5" width="27.3363636363636" style="9" customWidth="1"/>
    <col min="6" max="6" width="23.4454545454545" style="9" customWidth="1"/>
    <col min="7" max="7" width="6" style="9" customWidth="1"/>
    <col min="8" max="8" width="57.1090909090909" style="9" customWidth="1"/>
    <col min="9" max="9" width="60.3363636363636" style="9" customWidth="1"/>
    <col min="10" max="16384" width="13" style="9" customWidth="1"/>
  </cols>
  <sheetData>
    <row r="1" customHeight="1" spans="9:9">
      <c r="I1" s="59"/>
    </row>
    <row r="2" customHeight="1" spans="1:9">
      <c r="A2" s="10" t="s">
        <v>1561</v>
      </c>
      <c r="B2" s="10"/>
      <c r="C2" s="10"/>
      <c r="D2" s="10"/>
      <c r="E2" s="10"/>
      <c r="F2" s="10"/>
      <c r="G2" s="10"/>
      <c r="H2" s="10"/>
      <c r="I2" s="10"/>
    </row>
    <row r="3" customHeight="1" spans="1:1">
      <c r="A3" s="11"/>
    </row>
    <row r="4" s="8" customFormat="1" customHeight="1" spans="1:9">
      <c r="A4" s="12" t="s">
        <v>1562</v>
      </c>
      <c r="B4" s="12" t="s">
        <v>1563</v>
      </c>
      <c r="C4" s="12" t="s">
        <v>1564</v>
      </c>
      <c r="D4" s="12" t="s">
        <v>1565</v>
      </c>
      <c r="E4" s="12" t="s">
        <v>1566</v>
      </c>
      <c r="F4" s="12" t="s">
        <v>1567</v>
      </c>
      <c r="G4" s="12" t="s">
        <v>1568</v>
      </c>
      <c r="H4" s="12" t="s">
        <v>1569</v>
      </c>
      <c r="I4" s="12" t="s">
        <v>1570</v>
      </c>
    </row>
    <row r="5" customHeight="1" spans="1:9">
      <c r="A5" s="13">
        <v>1</v>
      </c>
      <c r="B5" s="13">
        <v>2</v>
      </c>
      <c r="C5" s="13">
        <v>3</v>
      </c>
      <c r="D5" s="13">
        <v>4</v>
      </c>
      <c r="E5" s="13">
        <v>5</v>
      </c>
      <c r="F5" s="13">
        <v>6</v>
      </c>
      <c r="G5" s="13">
        <v>7</v>
      </c>
      <c r="H5" s="13">
        <v>8</v>
      </c>
      <c r="I5" s="13">
        <v>9</v>
      </c>
    </row>
    <row r="6" customHeight="1" spans="1:9">
      <c r="A6" s="14" t="s">
        <v>1571</v>
      </c>
      <c r="B6" s="13"/>
      <c r="C6" s="13"/>
      <c r="D6" s="13"/>
      <c r="E6" s="13"/>
      <c r="F6" s="13"/>
      <c r="G6" s="13"/>
      <c r="H6" s="13"/>
      <c r="I6" s="13"/>
    </row>
    <row r="7" customHeight="1" spans="1:10">
      <c r="A7" s="14" t="s">
        <v>1572</v>
      </c>
      <c r="B7" s="14"/>
      <c r="C7" s="14"/>
      <c r="D7" s="14"/>
      <c r="E7" s="14"/>
      <c r="F7" s="14"/>
      <c r="G7" s="14"/>
      <c r="H7" s="14"/>
      <c r="I7" s="14"/>
      <c r="J7" s="60"/>
    </row>
    <row r="8" ht="38" customHeight="1" spans="1:9">
      <c r="A8" s="15" t="s">
        <v>1573</v>
      </c>
      <c r="B8" s="16" t="s">
        <v>1574</v>
      </c>
      <c r="C8" s="17" t="s">
        <v>1575</v>
      </c>
      <c r="D8" s="17" t="s">
        <v>1576</v>
      </c>
      <c r="E8" s="17" t="s">
        <v>1577</v>
      </c>
      <c r="F8" s="17" t="s">
        <v>1578</v>
      </c>
      <c r="G8" s="17" t="s">
        <v>1579</v>
      </c>
      <c r="H8" s="17" t="s">
        <v>1580</v>
      </c>
      <c r="I8" s="17" t="s">
        <v>1581</v>
      </c>
    </row>
    <row r="9" ht="49" customHeight="1" spans="1:9">
      <c r="A9" s="15"/>
      <c r="B9" s="18"/>
      <c r="C9" s="17" t="s">
        <v>1582</v>
      </c>
      <c r="D9" s="17" t="s">
        <v>1583</v>
      </c>
      <c r="E9" s="17" t="s">
        <v>1584</v>
      </c>
      <c r="F9" s="17" t="s">
        <v>1585</v>
      </c>
      <c r="G9" s="17" t="s">
        <v>1586</v>
      </c>
      <c r="H9" s="17" t="s">
        <v>1580</v>
      </c>
      <c r="I9" s="17" t="s">
        <v>1587</v>
      </c>
    </row>
    <row r="10" ht="39" customHeight="1" spans="1:9">
      <c r="A10" s="15"/>
      <c r="B10" s="18"/>
      <c r="C10" s="17" t="s">
        <v>1582</v>
      </c>
      <c r="D10" s="17" t="s">
        <v>1588</v>
      </c>
      <c r="E10" s="17" t="s">
        <v>1589</v>
      </c>
      <c r="F10" s="17" t="s">
        <v>1590</v>
      </c>
      <c r="G10" s="17" t="s">
        <v>1591</v>
      </c>
      <c r="H10" s="17" t="s">
        <v>1592</v>
      </c>
      <c r="I10" s="17" t="s">
        <v>1593</v>
      </c>
    </row>
    <row r="11" ht="40" customHeight="1" spans="1:9">
      <c r="A11" s="15"/>
      <c r="B11" s="18"/>
      <c r="C11" s="17" t="s">
        <v>1582</v>
      </c>
      <c r="D11" s="17" t="s">
        <v>1583</v>
      </c>
      <c r="E11" s="17" t="s">
        <v>1594</v>
      </c>
      <c r="F11" s="17" t="s">
        <v>1595</v>
      </c>
      <c r="G11" s="17" t="s">
        <v>1586</v>
      </c>
      <c r="H11" s="17" t="s">
        <v>1580</v>
      </c>
      <c r="I11" s="17" t="s">
        <v>1596</v>
      </c>
    </row>
    <row r="12" ht="40" customHeight="1" spans="1:9">
      <c r="A12" s="15"/>
      <c r="B12" s="18"/>
      <c r="C12" s="17" t="s">
        <v>1582</v>
      </c>
      <c r="D12" s="17" t="s">
        <v>1597</v>
      </c>
      <c r="E12" s="17" t="s">
        <v>1598</v>
      </c>
      <c r="F12" s="17" t="s">
        <v>1599</v>
      </c>
      <c r="G12" s="17" t="s">
        <v>1600</v>
      </c>
      <c r="H12" s="17" t="s">
        <v>1580</v>
      </c>
      <c r="I12" s="17" t="s">
        <v>1601</v>
      </c>
    </row>
    <row r="13" ht="36" customHeight="1" spans="1:9">
      <c r="A13" s="15"/>
      <c r="B13" s="18"/>
      <c r="C13" s="17" t="s">
        <v>1582</v>
      </c>
      <c r="D13" s="17" t="s">
        <v>1583</v>
      </c>
      <c r="E13" s="17" t="s">
        <v>1602</v>
      </c>
      <c r="F13" s="17" t="s">
        <v>1603</v>
      </c>
      <c r="G13" s="17" t="s">
        <v>1586</v>
      </c>
      <c r="H13" s="17" t="s">
        <v>1580</v>
      </c>
      <c r="I13" s="17" t="s">
        <v>1604</v>
      </c>
    </row>
    <row r="14" ht="22" customHeight="1" spans="1:9">
      <c r="A14" s="15"/>
      <c r="B14" s="18"/>
      <c r="C14" s="17" t="s">
        <v>1582</v>
      </c>
      <c r="D14" s="17" t="s">
        <v>1605</v>
      </c>
      <c r="E14" s="17" t="s">
        <v>1606</v>
      </c>
      <c r="F14" s="17" t="s">
        <v>1607</v>
      </c>
      <c r="G14" s="17" t="s">
        <v>1608</v>
      </c>
      <c r="H14" s="17" t="s">
        <v>1609</v>
      </c>
      <c r="I14" s="17" t="s">
        <v>1610</v>
      </c>
    </row>
    <row r="15" ht="46" customHeight="1" spans="1:9">
      <c r="A15" s="15"/>
      <c r="B15" s="18"/>
      <c r="C15" s="17" t="s">
        <v>1611</v>
      </c>
      <c r="D15" s="17" t="s">
        <v>1612</v>
      </c>
      <c r="E15" s="17" t="s">
        <v>1613</v>
      </c>
      <c r="F15" s="17" t="s">
        <v>1614</v>
      </c>
      <c r="G15" s="17"/>
      <c r="H15" s="17" t="s">
        <v>1580</v>
      </c>
      <c r="I15" s="17" t="s">
        <v>1614</v>
      </c>
    </row>
    <row r="16" ht="53" customHeight="1" spans="1:9">
      <c r="A16" s="15"/>
      <c r="B16" s="18"/>
      <c r="C16" s="17" t="s">
        <v>1582</v>
      </c>
      <c r="D16" s="17" t="s">
        <v>1583</v>
      </c>
      <c r="E16" s="17" t="s">
        <v>1615</v>
      </c>
      <c r="F16" s="17" t="s">
        <v>1616</v>
      </c>
      <c r="G16" s="17" t="s">
        <v>1586</v>
      </c>
      <c r="H16" s="17" t="s">
        <v>1580</v>
      </c>
      <c r="I16" s="17" t="s">
        <v>1617</v>
      </c>
    </row>
    <row r="17" ht="37" customHeight="1" spans="1:9">
      <c r="A17" s="15"/>
      <c r="B17" s="18"/>
      <c r="C17" s="17" t="s">
        <v>1582</v>
      </c>
      <c r="D17" s="17" t="s">
        <v>1597</v>
      </c>
      <c r="E17" s="17" t="s">
        <v>1618</v>
      </c>
      <c r="F17" s="17" t="s">
        <v>1619</v>
      </c>
      <c r="G17" s="17" t="s">
        <v>1600</v>
      </c>
      <c r="H17" s="17" t="s">
        <v>1580</v>
      </c>
      <c r="I17" s="17" t="s">
        <v>1620</v>
      </c>
    </row>
    <row r="18" ht="69" customHeight="1" spans="1:9">
      <c r="A18" s="15"/>
      <c r="B18" s="18"/>
      <c r="C18" s="17" t="s">
        <v>1611</v>
      </c>
      <c r="D18" s="17" t="s">
        <v>1621</v>
      </c>
      <c r="E18" s="17" t="s">
        <v>1622</v>
      </c>
      <c r="F18" s="17" t="s">
        <v>1623</v>
      </c>
      <c r="G18" s="17"/>
      <c r="H18" s="17" t="s">
        <v>1580</v>
      </c>
      <c r="I18" s="17" t="s">
        <v>1624</v>
      </c>
    </row>
    <row r="19" ht="37" customHeight="1" spans="1:9">
      <c r="A19" s="15"/>
      <c r="B19" s="18"/>
      <c r="C19" s="17" t="s">
        <v>1582</v>
      </c>
      <c r="D19" s="17" t="s">
        <v>1588</v>
      </c>
      <c r="E19" s="17" t="s">
        <v>1625</v>
      </c>
      <c r="F19" s="17" t="s">
        <v>1607</v>
      </c>
      <c r="G19" s="17" t="s">
        <v>1591</v>
      </c>
      <c r="H19" s="17" t="s">
        <v>1580</v>
      </c>
      <c r="I19" s="17" t="s">
        <v>1626</v>
      </c>
    </row>
    <row r="20" customHeight="1" spans="1:9">
      <c r="A20" s="15"/>
      <c r="B20" s="18"/>
      <c r="C20" s="17" t="s">
        <v>1582</v>
      </c>
      <c r="D20" s="17" t="s">
        <v>1605</v>
      </c>
      <c r="E20" s="17" t="s">
        <v>1627</v>
      </c>
      <c r="F20" s="17" t="s">
        <v>1607</v>
      </c>
      <c r="G20" s="17" t="s">
        <v>1608</v>
      </c>
      <c r="H20" s="17" t="s">
        <v>1609</v>
      </c>
      <c r="I20" s="17" t="s">
        <v>1610</v>
      </c>
    </row>
    <row r="21" ht="39" customHeight="1" spans="1:9">
      <c r="A21" s="15"/>
      <c r="B21" s="18"/>
      <c r="C21" s="17" t="s">
        <v>1582</v>
      </c>
      <c r="D21" s="17" t="s">
        <v>1583</v>
      </c>
      <c r="E21" s="17" t="s">
        <v>1628</v>
      </c>
      <c r="F21" s="17" t="s">
        <v>1629</v>
      </c>
      <c r="G21" s="17" t="s">
        <v>1586</v>
      </c>
      <c r="H21" s="17" t="s">
        <v>1580</v>
      </c>
      <c r="I21" s="17" t="s">
        <v>1630</v>
      </c>
    </row>
    <row r="22" ht="39" customHeight="1" spans="1:9">
      <c r="A22" s="19"/>
      <c r="B22" s="20"/>
      <c r="C22" s="17" t="s">
        <v>1611</v>
      </c>
      <c r="D22" s="17" t="s">
        <v>1631</v>
      </c>
      <c r="E22" s="17" t="s">
        <v>1632</v>
      </c>
      <c r="F22" s="17" t="s">
        <v>1633</v>
      </c>
      <c r="G22" s="17"/>
      <c r="H22" s="17" t="s">
        <v>1580</v>
      </c>
      <c r="I22" s="17" t="s">
        <v>1633</v>
      </c>
    </row>
    <row r="23" ht="49" customHeight="1" spans="1:9">
      <c r="A23" s="21" t="s">
        <v>1634</v>
      </c>
      <c r="B23" s="22" t="s">
        <v>1635</v>
      </c>
      <c r="C23" s="23" t="s">
        <v>1582</v>
      </c>
      <c r="D23" s="23" t="s">
        <v>1597</v>
      </c>
      <c r="E23" s="23" t="s">
        <v>1636</v>
      </c>
      <c r="F23" s="23" t="s">
        <v>1637</v>
      </c>
      <c r="G23" s="23" t="s">
        <v>1638</v>
      </c>
      <c r="H23" s="23" t="s">
        <v>1639</v>
      </c>
      <c r="I23" s="23" t="s">
        <v>1640</v>
      </c>
    </row>
    <row r="24" ht="41" customHeight="1" spans="1:9">
      <c r="A24" s="21"/>
      <c r="B24" s="24"/>
      <c r="C24" s="23" t="s">
        <v>1582</v>
      </c>
      <c r="D24" s="23" t="s">
        <v>1605</v>
      </c>
      <c r="E24" s="23" t="s">
        <v>1641</v>
      </c>
      <c r="F24" s="23" t="s">
        <v>1607</v>
      </c>
      <c r="G24" s="23" t="s">
        <v>1591</v>
      </c>
      <c r="H24" s="23" t="s">
        <v>1639</v>
      </c>
      <c r="I24" s="23" t="s">
        <v>1642</v>
      </c>
    </row>
    <row r="25" ht="43" customHeight="1" spans="1:9">
      <c r="A25" s="21"/>
      <c r="B25" s="24"/>
      <c r="C25" s="23" t="s">
        <v>1582</v>
      </c>
      <c r="D25" s="23" t="s">
        <v>1583</v>
      </c>
      <c r="E25" s="23" t="s">
        <v>1643</v>
      </c>
      <c r="F25" s="23" t="s">
        <v>1637</v>
      </c>
      <c r="G25" s="23" t="s">
        <v>1586</v>
      </c>
      <c r="H25" s="23" t="s">
        <v>1639</v>
      </c>
      <c r="I25" s="23" t="s">
        <v>1644</v>
      </c>
    </row>
    <row r="26" ht="31" customHeight="1" spans="1:9">
      <c r="A26" s="21"/>
      <c r="B26" s="24"/>
      <c r="C26" s="23" t="s">
        <v>1582</v>
      </c>
      <c r="D26" s="23" t="s">
        <v>1588</v>
      </c>
      <c r="E26" s="23" t="s">
        <v>1645</v>
      </c>
      <c r="F26" s="23" t="s">
        <v>1646</v>
      </c>
      <c r="G26" s="23" t="s">
        <v>1591</v>
      </c>
      <c r="H26" s="23" t="s">
        <v>1639</v>
      </c>
      <c r="I26" s="23" t="s">
        <v>1593</v>
      </c>
    </row>
    <row r="27" ht="40" customHeight="1" spans="1:9">
      <c r="A27" s="21"/>
      <c r="B27" s="24"/>
      <c r="C27" s="23" t="s">
        <v>1582</v>
      </c>
      <c r="D27" s="23" t="s">
        <v>1588</v>
      </c>
      <c r="E27" s="23" t="s">
        <v>1647</v>
      </c>
      <c r="F27" s="23" t="s">
        <v>1607</v>
      </c>
      <c r="G27" s="23" t="s">
        <v>1608</v>
      </c>
      <c r="H27" s="23" t="s">
        <v>1639</v>
      </c>
      <c r="I27" s="23" t="s">
        <v>1648</v>
      </c>
    </row>
    <row r="28" ht="41" customHeight="1" spans="1:9">
      <c r="A28" s="21"/>
      <c r="B28" s="24"/>
      <c r="C28" s="23" t="s">
        <v>1611</v>
      </c>
      <c r="D28" s="23" t="s">
        <v>1631</v>
      </c>
      <c r="E28" s="23" t="s">
        <v>1649</v>
      </c>
      <c r="F28" s="23" t="s">
        <v>1649</v>
      </c>
      <c r="G28" s="23" t="s">
        <v>1608</v>
      </c>
      <c r="H28" s="23" t="s">
        <v>1639</v>
      </c>
      <c r="I28" s="23" t="s">
        <v>1650</v>
      </c>
    </row>
    <row r="29" ht="46" customHeight="1" spans="1:9">
      <c r="A29" s="21"/>
      <c r="B29" s="24"/>
      <c r="C29" s="23" t="s">
        <v>1611</v>
      </c>
      <c r="D29" s="23" t="s">
        <v>1612</v>
      </c>
      <c r="E29" s="23" t="s">
        <v>1651</v>
      </c>
      <c r="F29" s="23" t="s">
        <v>1652</v>
      </c>
      <c r="G29" s="23" t="s">
        <v>1608</v>
      </c>
      <c r="H29" s="23" t="s">
        <v>1639</v>
      </c>
      <c r="I29" s="23" t="s">
        <v>1652</v>
      </c>
    </row>
    <row r="30" ht="30" customHeight="1" spans="1:9">
      <c r="A30" s="25"/>
      <c r="B30" s="26"/>
      <c r="C30" s="23" t="s">
        <v>1575</v>
      </c>
      <c r="D30" s="23" t="s">
        <v>1576</v>
      </c>
      <c r="E30" s="23" t="s">
        <v>1653</v>
      </c>
      <c r="F30" s="23" t="s">
        <v>1578</v>
      </c>
      <c r="G30" s="23" t="s">
        <v>1579</v>
      </c>
      <c r="H30" s="23" t="s">
        <v>1639</v>
      </c>
      <c r="I30" s="23" t="s">
        <v>1654</v>
      </c>
    </row>
    <row r="31" ht="105" customHeight="1" spans="1:9">
      <c r="A31" s="27" t="s">
        <v>1655</v>
      </c>
      <c r="B31" s="28" t="s">
        <v>1656</v>
      </c>
      <c r="C31" s="28" t="s">
        <v>1611</v>
      </c>
      <c r="D31" s="28" t="s">
        <v>1631</v>
      </c>
      <c r="E31" s="28" t="s">
        <v>1657</v>
      </c>
      <c r="F31" s="28" t="s">
        <v>1658</v>
      </c>
      <c r="G31" s="29"/>
      <c r="H31" s="28" t="s">
        <v>1659</v>
      </c>
      <c r="I31" s="61" t="s">
        <v>1660</v>
      </c>
    </row>
    <row r="32" ht="106" customHeight="1" spans="1:9">
      <c r="A32" s="27"/>
      <c r="B32" s="28" t="s">
        <v>1656</v>
      </c>
      <c r="C32" s="28" t="s">
        <v>1611</v>
      </c>
      <c r="D32" s="28" t="s">
        <v>1612</v>
      </c>
      <c r="E32" s="28" t="s">
        <v>1661</v>
      </c>
      <c r="F32" s="30" t="s">
        <v>1661</v>
      </c>
      <c r="G32" s="31"/>
      <c r="H32" s="30" t="s">
        <v>1659</v>
      </c>
      <c r="I32" s="31" t="s">
        <v>1661</v>
      </c>
    </row>
    <row r="33" ht="109" customHeight="1" spans="1:9">
      <c r="A33" s="27"/>
      <c r="B33" s="28" t="s">
        <v>1656</v>
      </c>
      <c r="C33" s="28" t="s">
        <v>1582</v>
      </c>
      <c r="D33" s="28" t="s">
        <v>1588</v>
      </c>
      <c r="E33" s="28" t="s">
        <v>1662</v>
      </c>
      <c r="F33" s="30" t="s">
        <v>1590</v>
      </c>
      <c r="G33" s="31" t="s">
        <v>1591</v>
      </c>
      <c r="H33" s="30" t="s">
        <v>1663</v>
      </c>
      <c r="I33" s="31" t="s">
        <v>1593</v>
      </c>
    </row>
    <row r="34" ht="109" customHeight="1" spans="1:9">
      <c r="A34" s="27"/>
      <c r="B34" s="28" t="s">
        <v>1656</v>
      </c>
      <c r="C34" s="28" t="s">
        <v>1582</v>
      </c>
      <c r="D34" s="28" t="s">
        <v>1597</v>
      </c>
      <c r="E34" s="28" t="s">
        <v>1664</v>
      </c>
      <c r="F34" s="30" t="s">
        <v>1665</v>
      </c>
      <c r="G34" s="31" t="s">
        <v>1666</v>
      </c>
      <c r="H34" s="30" t="s">
        <v>1659</v>
      </c>
      <c r="I34" s="31" t="s">
        <v>1667</v>
      </c>
    </row>
    <row r="35" ht="109" customHeight="1" spans="1:9">
      <c r="A35" s="27"/>
      <c r="B35" s="28" t="s">
        <v>1656</v>
      </c>
      <c r="C35" s="28" t="s">
        <v>1582</v>
      </c>
      <c r="D35" s="28" t="s">
        <v>1583</v>
      </c>
      <c r="E35" s="28" t="s">
        <v>1668</v>
      </c>
      <c r="F35" s="30" t="s">
        <v>1669</v>
      </c>
      <c r="G35" s="31" t="s">
        <v>1586</v>
      </c>
      <c r="H35" s="30" t="s">
        <v>1663</v>
      </c>
      <c r="I35" s="31" t="s">
        <v>1670</v>
      </c>
    </row>
    <row r="36" ht="109" customHeight="1" spans="1:9">
      <c r="A36" s="27"/>
      <c r="B36" s="28" t="s">
        <v>1656</v>
      </c>
      <c r="C36" s="28" t="s">
        <v>1582</v>
      </c>
      <c r="D36" s="28" t="s">
        <v>1583</v>
      </c>
      <c r="E36" s="28" t="s">
        <v>1664</v>
      </c>
      <c r="F36" s="30" t="s">
        <v>1669</v>
      </c>
      <c r="G36" s="31" t="s">
        <v>1586</v>
      </c>
      <c r="H36" s="30" t="s">
        <v>1663</v>
      </c>
      <c r="I36" s="31" t="s">
        <v>1670</v>
      </c>
    </row>
    <row r="37" ht="109" customHeight="1" spans="1:9">
      <c r="A37" s="27"/>
      <c r="B37" s="28" t="s">
        <v>1656</v>
      </c>
      <c r="C37" s="28" t="s">
        <v>1582</v>
      </c>
      <c r="D37" s="28" t="s">
        <v>1588</v>
      </c>
      <c r="E37" s="28" t="s">
        <v>1647</v>
      </c>
      <c r="F37" s="30" t="s">
        <v>1607</v>
      </c>
      <c r="G37" s="31" t="s">
        <v>1591</v>
      </c>
      <c r="H37" s="30" t="s">
        <v>1659</v>
      </c>
      <c r="I37" s="31" t="s">
        <v>1671</v>
      </c>
    </row>
    <row r="38" ht="109" customHeight="1" spans="1:9">
      <c r="A38" s="27"/>
      <c r="B38" s="28" t="s">
        <v>1656</v>
      </c>
      <c r="C38" s="28" t="s">
        <v>1582</v>
      </c>
      <c r="D38" s="28" t="s">
        <v>1605</v>
      </c>
      <c r="E38" s="28" t="s">
        <v>1672</v>
      </c>
      <c r="F38" s="30" t="s">
        <v>1673</v>
      </c>
      <c r="G38" s="31" t="s">
        <v>1579</v>
      </c>
      <c r="H38" s="30" t="s">
        <v>1659</v>
      </c>
      <c r="I38" s="31" t="s">
        <v>1667</v>
      </c>
    </row>
    <row r="39" ht="109" customHeight="1" spans="1:9">
      <c r="A39" s="27"/>
      <c r="B39" s="28" t="s">
        <v>1656</v>
      </c>
      <c r="C39" s="28" t="s">
        <v>1611</v>
      </c>
      <c r="D39" s="28" t="s">
        <v>1674</v>
      </c>
      <c r="E39" s="28" t="s">
        <v>1675</v>
      </c>
      <c r="F39" s="30" t="s">
        <v>1675</v>
      </c>
      <c r="G39" s="31"/>
      <c r="H39" s="30" t="s">
        <v>1659</v>
      </c>
      <c r="I39" s="31" t="s">
        <v>1675</v>
      </c>
    </row>
    <row r="40" ht="109" customHeight="1" spans="1:9">
      <c r="A40" s="27"/>
      <c r="B40" s="28" t="s">
        <v>1656</v>
      </c>
      <c r="C40" s="28" t="s">
        <v>1582</v>
      </c>
      <c r="D40" s="28" t="s">
        <v>1605</v>
      </c>
      <c r="E40" s="28" t="s">
        <v>1676</v>
      </c>
      <c r="F40" s="30" t="s">
        <v>1673</v>
      </c>
      <c r="G40" s="31" t="s">
        <v>1579</v>
      </c>
      <c r="H40" s="30" t="s">
        <v>1659</v>
      </c>
      <c r="I40" s="31" t="s">
        <v>1677</v>
      </c>
    </row>
    <row r="41" ht="109" customHeight="1" spans="1:9">
      <c r="A41" s="27"/>
      <c r="B41" s="28" t="s">
        <v>1656</v>
      </c>
      <c r="C41" s="28" t="s">
        <v>1582</v>
      </c>
      <c r="D41" s="28" t="s">
        <v>1583</v>
      </c>
      <c r="E41" s="28" t="s">
        <v>1678</v>
      </c>
      <c r="F41" s="30" t="s">
        <v>1679</v>
      </c>
      <c r="G41" s="31" t="s">
        <v>1586</v>
      </c>
      <c r="H41" s="30" t="s">
        <v>1663</v>
      </c>
      <c r="I41" s="31" t="s">
        <v>1670</v>
      </c>
    </row>
    <row r="42" ht="109" customHeight="1" spans="1:9">
      <c r="A42" s="27"/>
      <c r="B42" s="28" t="s">
        <v>1656</v>
      </c>
      <c r="C42" s="28" t="s">
        <v>1582</v>
      </c>
      <c r="D42" s="28" t="s">
        <v>1597</v>
      </c>
      <c r="E42" s="28" t="s">
        <v>1680</v>
      </c>
      <c r="F42" s="30" t="s">
        <v>1637</v>
      </c>
      <c r="G42" s="31" t="s">
        <v>1666</v>
      </c>
      <c r="H42" s="30" t="s">
        <v>1659</v>
      </c>
      <c r="I42" s="31" t="s">
        <v>1677</v>
      </c>
    </row>
    <row r="43" ht="109" customHeight="1" spans="1:9">
      <c r="A43" s="27"/>
      <c r="B43" s="28" t="s">
        <v>1656</v>
      </c>
      <c r="C43" s="28" t="s">
        <v>1575</v>
      </c>
      <c r="D43" s="28" t="s">
        <v>1576</v>
      </c>
      <c r="E43" s="28" t="s">
        <v>1681</v>
      </c>
      <c r="F43" s="30" t="s">
        <v>1578</v>
      </c>
      <c r="G43" s="31" t="s">
        <v>1579</v>
      </c>
      <c r="H43" s="30" t="s">
        <v>1659</v>
      </c>
      <c r="I43" s="31" t="s">
        <v>1581</v>
      </c>
    </row>
    <row r="44" ht="109" customHeight="1" spans="1:9">
      <c r="A44" s="32"/>
      <c r="B44" s="28" t="s">
        <v>1656</v>
      </c>
      <c r="C44" s="28" t="s">
        <v>1582</v>
      </c>
      <c r="D44" s="28" t="s">
        <v>1597</v>
      </c>
      <c r="E44" s="28" t="s">
        <v>1682</v>
      </c>
      <c r="F44" s="33" t="s">
        <v>1665</v>
      </c>
      <c r="G44" s="31" t="s">
        <v>1666</v>
      </c>
      <c r="H44" s="33" t="s">
        <v>1659</v>
      </c>
      <c r="I44" s="62" t="s">
        <v>1667</v>
      </c>
    </row>
    <row r="45" customHeight="1" spans="1:9">
      <c r="A45" s="14" t="s">
        <v>1683</v>
      </c>
      <c r="B45" s="28"/>
      <c r="C45" s="28"/>
      <c r="D45" s="28"/>
      <c r="E45" s="30"/>
      <c r="F45" s="34"/>
      <c r="G45" s="31"/>
      <c r="H45" s="35"/>
      <c r="I45" s="31"/>
    </row>
    <row r="46" customHeight="1" spans="1:9">
      <c r="A46" s="36" t="s">
        <v>1684</v>
      </c>
      <c r="B46" s="37"/>
      <c r="C46" s="28"/>
      <c r="D46" s="28"/>
      <c r="E46" s="30"/>
      <c r="F46" s="34"/>
      <c r="G46" s="31"/>
      <c r="H46" s="35"/>
      <c r="I46" s="31"/>
    </row>
    <row r="47" customHeight="1" spans="1:9">
      <c r="A47" s="38" t="s">
        <v>1685</v>
      </c>
      <c r="B47" s="39" t="s">
        <v>1686</v>
      </c>
      <c r="C47" s="40" t="s">
        <v>1582</v>
      </c>
      <c r="D47" s="40" t="s">
        <v>1597</v>
      </c>
      <c r="E47" s="40" t="s">
        <v>1687</v>
      </c>
      <c r="F47" s="41" t="s">
        <v>1665</v>
      </c>
      <c r="G47" s="42" t="s">
        <v>1688</v>
      </c>
      <c r="H47" s="40" t="s">
        <v>1687</v>
      </c>
      <c r="I47" s="40" t="s">
        <v>1689</v>
      </c>
    </row>
    <row r="48" customHeight="1" spans="1:9">
      <c r="A48" s="38"/>
      <c r="B48" s="43"/>
      <c r="C48" s="40" t="s">
        <v>1611</v>
      </c>
      <c r="D48" s="40" t="s">
        <v>1631</v>
      </c>
      <c r="E48" s="40" t="s">
        <v>1690</v>
      </c>
      <c r="F48" s="41" t="s">
        <v>1691</v>
      </c>
      <c r="G48" s="42" t="s">
        <v>1692</v>
      </c>
      <c r="H48" s="40" t="s">
        <v>1693</v>
      </c>
      <c r="I48" s="40" t="s">
        <v>1694</v>
      </c>
    </row>
    <row r="49" customHeight="1" spans="1:9">
      <c r="A49" s="38"/>
      <c r="B49" s="43"/>
      <c r="C49" s="40" t="s">
        <v>1582</v>
      </c>
      <c r="D49" s="40" t="s">
        <v>1588</v>
      </c>
      <c r="E49" s="40" t="s">
        <v>1695</v>
      </c>
      <c r="F49" s="41" t="s">
        <v>1673</v>
      </c>
      <c r="G49" s="42" t="s">
        <v>1579</v>
      </c>
      <c r="H49" s="40" t="s">
        <v>1696</v>
      </c>
      <c r="I49" s="40" t="s">
        <v>1697</v>
      </c>
    </row>
    <row r="50" customHeight="1" spans="1:9">
      <c r="A50" s="38"/>
      <c r="B50" s="43"/>
      <c r="C50" s="40" t="s">
        <v>1582</v>
      </c>
      <c r="D50" s="40" t="s">
        <v>1583</v>
      </c>
      <c r="E50" s="40" t="s">
        <v>1698</v>
      </c>
      <c r="F50" s="41" t="s">
        <v>1673</v>
      </c>
      <c r="G50" s="42" t="s">
        <v>1579</v>
      </c>
      <c r="H50" s="40" t="s">
        <v>1699</v>
      </c>
      <c r="I50" s="40" t="s">
        <v>1700</v>
      </c>
    </row>
    <row r="51" customHeight="1" spans="1:9">
      <c r="A51" s="38"/>
      <c r="B51" s="43"/>
      <c r="C51" s="40" t="s">
        <v>1582</v>
      </c>
      <c r="D51" s="40" t="s">
        <v>1597</v>
      </c>
      <c r="E51" s="40" t="s">
        <v>1701</v>
      </c>
      <c r="F51" s="41" t="s">
        <v>1702</v>
      </c>
      <c r="G51" s="42" t="s">
        <v>1703</v>
      </c>
      <c r="H51" s="40" t="s">
        <v>1701</v>
      </c>
      <c r="I51" s="40" t="s">
        <v>1704</v>
      </c>
    </row>
    <row r="52" customHeight="1" spans="1:9">
      <c r="A52" s="38"/>
      <c r="B52" s="43"/>
      <c r="C52" s="40" t="s">
        <v>1582</v>
      </c>
      <c r="D52" s="40" t="s">
        <v>1605</v>
      </c>
      <c r="E52" s="40" t="s">
        <v>1705</v>
      </c>
      <c r="F52" s="41" t="s">
        <v>1673</v>
      </c>
      <c r="G52" s="42" t="s">
        <v>1579</v>
      </c>
      <c r="H52" s="40" t="s">
        <v>1706</v>
      </c>
      <c r="I52" s="40" t="s">
        <v>1707</v>
      </c>
    </row>
    <row r="53" ht="58" customHeight="1" spans="1:9">
      <c r="A53" s="38"/>
      <c r="B53" s="43"/>
      <c r="C53" s="40" t="s">
        <v>1575</v>
      </c>
      <c r="D53" s="40" t="s">
        <v>1576</v>
      </c>
      <c r="E53" s="40" t="s">
        <v>1708</v>
      </c>
      <c r="F53" s="41" t="s">
        <v>1709</v>
      </c>
      <c r="G53" s="42" t="s">
        <v>1579</v>
      </c>
      <c r="H53" s="40" t="s">
        <v>1710</v>
      </c>
      <c r="I53" s="40" t="s">
        <v>1711</v>
      </c>
    </row>
    <row r="54" customHeight="1" spans="1:9">
      <c r="A54" s="38"/>
      <c r="B54" s="43"/>
      <c r="C54" s="40" t="s">
        <v>1582</v>
      </c>
      <c r="D54" s="40" t="s">
        <v>1588</v>
      </c>
      <c r="E54" s="40" t="s">
        <v>1712</v>
      </c>
      <c r="F54" s="41" t="s">
        <v>1673</v>
      </c>
      <c r="G54" s="42" t="s">
        <v>1579</v>
      </c>
      <c r="H54" s="40" t="s">
        <v>1713</v>
      </c>
      <c r="I54" s="40" t="s">
        <v>1714</v>
      </c>
    </row>
    <row r="55" ht="55" customHeight="1" spans="1:9">
      <c r="A55" s="44"/>
      <c r="B55" s="45"/>
      <c r="C55" s="40" t="s">
        <v>1582</v>
      </c>
      <c r="D55" s="40" t="s">
        <v>1597</v>
      </c>
      <c r="E55" s="40" t="s">
        <v>1715</v>
      </c>
      <c r="F55" s="41" t="s">
        <v>1716</v>
      </c>
      <c r="G55" s="42" t="s">
        <v>1717</v>
      </c>
      <c r="H55" s="40" t="s">
        <v>1718</v>
      </c>
      <c r="I55" s="40" t="s">
        <v>1719</v>
      </c>
    </row>
    <row r="56" ht="25" customHeight="1" spans="1:9">
      <c r="A56" s="46" t="s">
        <v>1720</v>
      </c>
      <c r="B56" s="47" t="s">
        <v>1721</v>
      </c>
      <c r="C56" s="48" t="s">
        <v>1582</v>
      </c>
      <c r="D56" s="48" t="s">
        <v>1588</v>
      </c>
      <c r="E56" s="48" t="s">
        <v>1712</v>
      </c>
      <c r="F56" s="49" t="s">
        <v>1673</v>
      </c>
      <c r="G56" s="50" t="s">
        <v>1579</v>
      </c>
      <c r="H56" s="48" t="s">
        <v>1722</v>
      </c>
      <c r="I56" s="48" t="s">
        <v>1723</v>
      </c>
    </row>
    <row r="57" ht="28" customHeight="1" spans="1:9">
      <c r="A57" s="46"/>
      <c r="B57" s="51"/>
      <c r="C57" s="48" t="s">
        <v>1582</v>
      </c>
      <c r="D57" s="48" t="s">
        <v>1597</v>
      </c>
      <c r="E57" s="48" t="s">
        <v>1724</v>
      </c>
      <c r="F57" s="49" t="s">
        <v>1673</v>
      </c>
      <c r="G57" s="50" t="s">
        <v>1579</v>
      </c>
      <c r="H57" s="48" t="s">
        <v>1725</v>
      </c>
      <c r="I57" s="48" t="s">
        <v>1726</v>
      </c>
    </row>
    <row r="58" ht="39" customHeight="1" spans="1:9">
      <c r="A58" s="46"/>
      <c r="B58" s="51"/>
      <c r="C58" s="48" t="s">
        <v>1582</v>
      </c>
      <c r="D58" s="48" t="s">
        <v>1605</v>
      </c>
      <c r="E58" s="48" t="s">
        <v>1727</v>
      </c>
      <c r="F58" s="49" t="s">
        <v>1673</v>
      </c>
      <c r="G58" s="50" t="s">
        <v>1579</v>
      </c>
      <c r="H58" s="48" t="s">
        <v>1727</v>
      </c>
      <c r="I58" s="48" t="s">
        <v>1728</v>
      </c>
    </row>
    <row r="59" ht="32" customHeight="1" spans="1:9">
      <c r="A59" s="46"/>
      <c r="B59" s="51"/>
      <c r="C59" s="48" t="s">
        <v>1611</v>
      </c>
      <c r="D59" s="48" t="s">
        <v>1631</v>
      </c>
      <c r="E59" s="48" t="s">
        <v>1729</v>
      </c>
      <c r="F59" s="49" t="s">
        <v>1691</v>
      </c>
      <c r="G59" s="50" t="s">
        <v>1608</v>
      </c>
      <c r="H59" s="48" t="s">
        <v>1730</v>
      </c>
      <c r="I59" s="48" t="s">
        <v>1731</v>
      </c>
    </row>
    <row r="60" ht="37" customHeight="1" spans="1:9">
      <c r="A60" s="46"/>
      <c r="B60" s="51"/>
      <c r="C60" s="48" t="s">
        <v>1582</v>
      </c>
      <c r="D60" s="48" t="s">
        <v>1605</v>
      </c>
      <c r="E60" s="48" t="s">
        <v>1732</v>
      </c>
      <c r="F60" s="49" t="s">
        <v>1673</v>
      </c>
      <c r="G60" s="50" t="s">
        <v>1579</v>
      </c>
      <c r="H60" s="48" t="s">
        <v>1733</v>
      </c>
      <c r="I60" s="48" t="s">
        <v>1728</v>
      </c>
    </row>
    <row r="61" customHeight="1" spans="1:9">
      <c r="A61" s="46"/>
      <c r="B61" s="51"/>
      <c r="C61" s="48" t="s">
        <v>1575</v>
      </c>
      <c r="D61" s="48" t="s">
        <v>1576</v>
      </c>
      <c r="E61" s="48" t="s">
        <v>1708</v>
      </c>
      <c r="F61" s="49" t="s">
        <v>1709</v>
      </c>
      <c r="G61" s="50" t="s">
        <v>1579</v>
      </c>
      <c r="H61" s="48" t="s">
        <v>1734</v>
      </c>
      <c r="I61" s="48" t="s">
        <v>1735</v>
      </c>
    </row>
    <row r="62" ht="47" customHeight="1" spans="1:9">
      <c r="A62" s="52"/>
      <c r="B62" s="53"/>
      <c r="C62" s="48" t="s">
        <v>1582</v>
      </c>
      <c r="D62" s="48" t="s">
        <v>1583</v>
      </c>
      <c r="E62" s="48" t="s">
        <v>1698</v>
      </c>
      <c r="F62" s="49" t="s">
        <v>1673</v>
      </c>
      <c r="G62" s="50" t="s">
        <v>1579</v>
      </c>
      <c r="H62" s="48" t="s">
        <v>1736</v>
      </c>
      <c r="I62" s="48" t="s">
        <v>1737</v>
      </c>
    </row>
    <row r="63" customHeight="1" spans="1:9">
      <c r="A63" s="54" t="s">
        <v>1738</v>
      </c>
      <c r="B63" s="55"/>
      <c r="C63" s="55"/>
      <c r="D63" s="55"/>
      <c r="E63" s="55"/>
      <c r="F63" s="56"/>
      <c r="G63" s="57"/>
      <c r="H63" s="55"/>
      <c r="I63" s="55"/>
    </row>
    <row r="64" customHeight="1" spans="1:9">
      <c r="A64" s="54" t="s">
        <v>1739</v>
      </c>
      <c r="B64" s="58"/>
      <c r="C64" s="55"/>
      <c r="D64" s="55"/>
      <c r="E64" s="55"/>
      <c r="F64" s="56"/>
      <c r="G64" s="57"/>
      <c r="H64" s="55"/>
      <c r="I64" s="55"/>
    </row>
    <row r="65" customHeight="1" spans="1:9">
      <c r="A65" s="63" t="s">
        <v>1740</v>
      </c>
      <c r="B65" s="64" t="s">
        <v>1741</v>
      </c>
      <c r="C65" s="55" t="s">
        <v>1611</v>
      </c>
      <c r="D65" s="55" t="s">
        <v>1631</v>
      </c>
      <c r="E65" s="55" t="s">
        <v>1742</v>
      </c>
      <c r="F65" s="56" t="s">
        <v>1743</v>
      </c>
      <c r="G65" s="57" t="s">
        <v>1692</v>
      </c>
      <c r="H65" s="55" t="s">
        <v>1744</v>
      </c>
      <c r="I65" s="55" t="s">
        <v>1744</v>
      </c>
    </row>
    <row r="66" ht="30" customHeight="1" spans="1:9">
      <c r="A66" s="63"/>
      <c r="B66" s="65"/>
      <c r="C66" s="55" t="s">
        <v>1582</v>
      </c>
      <c r="D66" s="55" t="s">
        <v>1597</v>
      </c>
      <c r="E66" s="55" t="s">
        <v>1745</v>
      </c>
      <c r="F66" s="56" t="s">
        <v>1746</v>
      </c>
      <c r="G66" s="57" t="s">
        <v>1579</v>
      </c>
      <c r="H66" s="55" t="s">
        <v>1747</v>
      </c>
      <c r="I66" s="55" t="s">
        <v>1748</v>
      </c>
    </row>
    <row r="67" ht="30" customHeight="1" spans="1:9">
      <c r="A67" s="63"/>
      <c r="B67" s="65"/>
      <c r="C67" s="55" t="s">
        <v>1582</v>
      </c>
      <c r="D67" s="55" t="s">
        <v>1588</v>
      </c>
      <c r="E67" s="55" t="s">
        <v>1749</v>
      </c>
      <c r="F67" s="56" t="s">
        <v>1750</v>
      </c>
      <c r="G67" s="57" t="s">
        <v>1579</v>
      </c>
      <c r="H67" s="55" t="s">
        <v>1751</v>
      </c>
      <c r="I67" s="55" t="s">
        <v>1752</v>
      </c>
    </row>
    <row r="68" ht="30" customHeight="1" spans="1:9">
      <c r="A68" s="63"/>
      <c r="B68" s="65"/>
      <c r="C68" s="55" t="s">
        <v>1582</v>
      </c>
      <c r="D68" s="55" t="s">
        <v>1583</v>
      </c>
      <c r="E68" s="55" t="s">
        <v>1753</v>
      </c>
      <c r="F68" s="56" t="s">
        <v>1754</v>
      </c>
      <c r="G68" s="57" t="s">
        <v>1586</v>
      </c>
      <c r="H68" s="55" t="s">
        <v>1755</v>
      </c>
      <c r="I68" s="55" t="s">
        <v>1748</v>
      </c>
    </row>
    <row r="69" ht="30" customHeight="1" spans="1:9">
      <c r="A69" s="63"/>
      <c r="B69" s="65"/>
      <c r="C69" s="55" t="s">
        <v>1582</v>
      </c>
      <c r="D69" s="55" t="s">
        <v>1605</v>
      </c>
      <c r="E69" s="55" t="s">
        <v>1756</v>
      </c>
      <c r="F69" s="56" t="s">
        <v>1709</v>
      </c>
      <c r="G69" s="57" t="s">
        <v>1757</v>
      </c>
      <c r="H69" s="55" t="s">
        <v>1758</v>
      </c>
      <c r="I69" s="55" t="s">
        <v>1758</v>
      </c>
    </row>
    <row r="70" ht="25" customHeight="1" spans="1:9">
      <c r="A70" s="54"/>
      <c r="B70" s="66"/>
      <c r="C70" s="55" t="s">
        <v>1575</v>
      </c>
      <c r="D70" s="55" t="s">
        <v>1576</v>
      </c>
      <c r="E70" s="55" t="s">
        <v>1759</v>
      </c>
      <c r="F70" s="56" t="s">
        <v>1709</v>
      </c>
      <c r="G70" s="57" t="s">
        <v>1579</v>
      </c>
      <c r="H70" s="55" t="s">
        <v>1760</v>
      </c>
      <c r="I70" s="55" t="s">
        <v>1761</v>
      </c>
    </row>
    <row r="71" ht="31" customHeight="1" spans="1:9">
      <c r="A71" s="67" t="s">
        <v>1762</v>
      </c>
      <c r="B71" s="68" t="s">
        <v>1763</v>
      </c>
      <c r="C71" s="69" t="s">
        <v>1575</v>
      </c>
      <c r="D71" s="69" t="s">
        <v>1576</v>
      </c>
      <c r="E71" s="69" t="s">
        <v>1708</v>
      </c>
      <c r="F71" s="70" t="s">
        <v>1764</v>
      </c>
      <c r="G71" s="71" t="s">
        <v>1579</v>
      </c>
      <c r="H71" s="69" t="s">
        <v>1765</v>
      </c>
      <c r="I71" s="69" t="s">
        <v>1766</v>
      </c>
    </row>
    <row r="72" ht="31" customHeight="1" spans="1:9">
      <c r="A72" s="67"/>
      <c r="B72" s="67"/>
      <c r="C72" s="69" t="s">
        <v>1582</v>
      </c>
      <c r="D72" s="69" t="s">
        <v>1605</v>
      </c>
      <c r="E72" s="69" t="s">
        <v>1767</v>
      </c>
      <c r="F72" s="70" t="s">
        <v>1764</v>
      </c>
      <c r="G72" s="71" t="s">
        <v>1579</v>
      </c>
      <c r="H72" s="69" t="s">
        <v>1768</v>
      </c>
      <c r="I72" s="69" t="s">
        <v>1766</v>
      </c>
    </row>
    <row r="73" ht="31" customHeight="1" spans="1:9">
      <c r="A73" s="67"/>
      <c r="B73" s="67"/>
      <c r="C73" s="69" t="s">
        <v>1582</v>
      </c>
      <c r="D73" s="69" t="s">
        <v>1597</v>
      </c>
      <c r="E73" s="69" t="s">
        <v>1769</v>
      </c>
      <c r="F73" s="70" t="s">
        <v>1770</v>
      </c>
      <c r="G73" s="71" t="s">
        <v>1717</v>
      </c>
      <c r="H73" s="69" t="s">
        <v>1771</v>
      </c>
      <c r="I73" s="69" t="s">
        <v>1766</v>
      </c>
    </row>
    <row r="74" ht="31" customHeight="1" spans="1:9">
      <c r="A74" s="67"/>
      <c r="B74" s="67"/>
      <c r="C74" s="69" t="s">
        <v>1582</v>
      </c>
      <c r="D74" s="69" t="s">
        <v>1588</v>
      </c>
      <c r="E74" s="69" t="s">
        <v>1772</v>
      </c>
      <c r="F74" s="70" t="s">
        <v>1773</v>
      </c>
      <c r="G74" s="71" t="s">
        <v>1579</v>
      </c>
      <c r="H74" s="69" t="s">
        <v>1774</v>
      </c>
      <c r="I74" s="69" t="s">
        <v>1766</v>
      </c>
    </row>
    <row r="75" ht="31" customHeight="1" spans="1:9">
      <c r="A75" s="67"/>
      <c r="B75" s="67"/>
      <c r="C75" s="69" t="s">
        <v>1611</v>
      </c>
      <c r="D75" s="69" t="s">
        <v>1631</v>
      </c>
      <c r="E75" s="69" t="s">
        <v>1775</v>
      </c>
      <c r="F75" s="70" t="s">
        <v>1776</v>
      </c>
      <c r="G75" s="71" t="s">
        <v>1692</v>
      </c>
      <c r="H75" s="69" t="s">
        <v>1777</v>
      </c>
      <c r="I75" s="69" t="s">
        <v>1766</v>
      </c>
    </row>
    <row r="76" ht="31" customHeight="1" spans="1:9">
      <c r="A76" s="67"/>
      <c r="B76" s="67"/>
      <c r="C76" s="69" t="s">
        <v>1582</v>
      </c>
      <c r="D76" s="69" t="s">
        <v>1605</v>
      </c>
      <c r="E76" s="69" t="s">
        <v>1778</v>
      </c>
      <c r="F76" s="70" t="s">
        <v>1764</v>
      </c>
      <c r="G76" s="71" t="s">
        <v>1579</v>
      </c>
      <c r="H76" s="69" t="s">
        <v>1779</v>
      </c>
      <c r="I76" s="69" t="s">
        <v>1766</v>
      </c>
    </row>
    <row r="77" ht="31" customHeight="1" spans="1:9">
      <c r="A77" s="67"/>
      <c r="B77" s="67"/>
      <c r="C77" s="69" t="s">
        <v>1582</v>
      </c>
      <c r="D77" s="69" t="s">
        <v>1597</v>
      </c>
      <c r="E77" s="69" t="s">
        <v>1780</v>
      </c>
      <c r="F77" s="70" t="s">
        <v>1781</v>
      </c>
      <c r="G77" s="71" t="s">
        <v>1688</v>
      </c>
      <c r="H77" s="69" t="s">
        <v>1782</v>
      </c>
      <c r="I77" s="69" t="s">
        <v>1766</v>
      </c>
    </row>
    <row r="78" ht="31" customHeight="1" spans="1:9">
      <c r="A78" s="67"/>
      <c r="B78" s="67"/>
      <c r="C78" s="69" t="s">
        <v>1582</v>
      </c>
      <c r="D78" s="69" t="s">
        <v>1597</v>
      </c>
      <c r="E78" s="69" t="s">
        <v>1783</v>
      </c>
      <c r="F78" s="70" t="s">
        <v>1764</v>
      </c>
      <c r="G78" s="71" t="s">
        <v>1579</v>
      </c>
      <c r="H78" s="69" t="s">
        <v>1784</v>
      </c>
      <c r="I78" s="69" t="s">
        <v>1766</v>
      </c>
    </row>
    <row r="79" ht="31" customHeight="1" spans="1:9">
      <c r="A79" s="72"/>
      <c r="B79" s="72"/>
      <c r="C79" s="69" t="s">
        <v>1582</v>
      </c>
      <c r="D79" s="69" t="s">
        <v>1583</v>
      </c>
      <c r="E79" s="69" t="s">
        <v>1785</v>
      </c>
      <c r="F79" s="70" t="s">
        <v>1786</v>
      </c>
      <c r="G79" s="71" t="s">
        <v>1787</v>
      </c>
      <c r="H79" s="69" t="s">
        <v>1788</v>
      </c>
      <c r="I79" s="69" t="s">
        <v>1766</v>
      </c>
    </row>
    <row r="80" customHeight="1" spans="1:9">
      <c r="A80" s="73" t="s">
        <v>1789</v>
      </c>
      <c r="B80" s="74" t="s">
        <v>1790</v>
      </c>
      <c r="C80" s="75" t="s">
        <v>1582</v>
      </c>
      <c r="D80" s="75" t="s">
        <v>1583</v>
      </c>
      <c r="E80" s="75" t="s">
        <v>1791</v>
      </c>
      <c r="F80" s="76" t="s">
        <v>1792</v>
      </c>
      <c r="G80" s="77" t="s">
        <v>1787</v>
      </c>
      <c r="H80" s="75" t="s">
        <v>1793</v>
      </c>
      <c r="I80" s="75" t="s">
        <v>1794</v>
      </c>
    </row>
    <row r="81" customHeight="1" spans="1:9">
      <c r="A81" s="73"/>
      <c r="B81" s="78"/>
      <c r="C81" s="75" t="s">
        <v>1582</v>
      </c>
      <c r="D81" s="75" t="s">
        <v>1605</v>
      </c>
      <c r="E81" s="75" t="s">
        <v>1795</v>
      </c>
      <c r="F81" s="76" t="s">
        <v>1796</v>
      </c>
      <c r="G81" s="77" t="s">
        <v>1579</v>
      </c>
      <c r="H81" s="75" t="s">
        <v>1797</v>
      </c>
      <c r="I81" s="75" t="s">
        <v>1794</v>
      </c>
    </row>
    <row r="82" customHeight="1" spans="1:9">
      <c r="A82" s="73"/>
      <c r="B82" s="78"/>
      <c r="C82" s="75" t="s">
        <v>1582</v>
      </c>
      <c r="D82" s="75" t="s">
        <v>1605</v>
      </c>
      <c r="E82" s="75" t="s">
        <v>1798</v>
      </c>
      <c r="F82" s="76" t="s">
        <v>1764</v>
      </c>
      <c r="G82" s="77" t="s">
        <v>1579</v>
      </c>
      <c r="H82" s="75" t="s">
        <v>1799</v>
      </c>
      <c r="I82" s="75" t="s">
        <v>1794</v>
      </c>
    </row>
    <row r="83" customHeight="1" spans="1:9">
      <c r="A83" s="73"/>
      <c r="B83" s="78"/>
      <c r="C83" s="75" t="s">
        <v>1582</v>
      </c>
      <c r="D83" s="75" t="s">
        <v>1605</v>
      </c>
      <c r="E83" s="75" t="s">
        <v>1800</v>
      </c>
      <c r="F83" s="76" t="s">
        <v>1764</v>
      </c>
      <c r="G83" s="77" t="s">
        <v>1579</v>
      </c>
      <c r="H83" s="75" t="s">
        <v>1801</v>
      </c>
      <c r="I83" s="75" t="s">
        <v>1794</v>
      </c>
    </row>
    <row r="84" customHeight="1" spans="1:9">
      <c r="A84" s="73"/>
      <c r="B84" s="78"/>
      <c r="C84" s="75" t="s">
        <v>1582</v>
      </c>
      <c r="D84" s="75" t="s">
        <v>1597</v>
      </c>
      <c r="E84" s="75" t="s">
        <v>1802</v>
      </c>
      <c r="F84" s="76" t="s">
        <v>1637</v>
      </c>
      <c r="G84" s="77" t="s">
        <v>1638</v>
      </c>
      <c r="H84" s="75" t="s">
        <v>1803</v>
      </c>
      <c r="I84" s="75" t="s">
        <v>1794</v>
      </c>
    </row>
    <row r="85" customHeight="1" spans="1:9">
      <c r="A85" s="73"/>
      <c r="B85" s="78"/>
      <c r="C85" s="75" t="s">
        <v>1582</v>
      </c>
      <c r="D85" s="75" t="s">
        <v>1597</v>
      </c>
      <c r="E85" s="75" t="s">
        <v>1804</v>
      </c>
      <c r="F85" s="76" t="s">
        <v>1805</v>
      </c>
      <c r="G85" s="77" t="s">
        <v>1703</v>
      </c>
      <c r="H85" s="75" t="s">
        <v>1803</v>
      </c>
      <c r="I85" s="75" t="s">
        <v>1806</v>
      </c>
    </row>
    <row r="86" customHeight="1" spans="1:9">
      <c r="A86" s="73"/>
      <c r="B86" s="78"/>
      <c r="C86" s="75" t="s">
        <v>1582</v>
      </c>
      <c r="D86" s="75" t="s">
        <v>1597</v>
      </c>
      <c r="E86" s="75" t="s">
        <v>1807</v>
      </c>
      <c r="F86" s="76" t="s">
        <v>1805</v>
      </c>
      <c r="G86" s="77" t="s">
        <v>1703</v>
      </c>
      <c r="H86" s="75" t="s">
        <v>1803</v>
      </c>
      <c r="I86" s="75" t="s">
        <v>1794</v>
      </c>
    </row>
    <row r="87" customHeight="1" spans="1:9">
      <c r="A87" s="73"/>
      <c r="B87" s="78"/>
      <c r="C87" s="75" t="s">
        <v>1575</v>
      </c>
      <c r="D87" s="75" t="s">
        <v>1576</v>
      </c>
      <c r="E87" s="75" t="s">
        <v>1808</v>
      </c>
      <c r="F87" s="76" t="s">
        <v>1764</v>
      </c>
      <c r="G87" s="77" t="s">
        <v>1579</v>
      </c>
      <c r="H87" s="75" t="s">
        <v>1809</v>
      </c>
      <c r="I87" s="75" t="s">
        <v>1794</v>
      </c>
    </row>
    <row r="88" customHeight="1" spans="1:9">
      <c r="A88" s="73"/>
      <c r="B88" s="78"/>
      <c r="C88" s="75" t="s">
        <v>1611</v>
      </c>
      <c r="D88" s="75" t="s">
        <v>1631</v>
      </c>
      <c r="E88" s="75" t="s">
        <v>1810</v>
      </c>
      <c r="F88" s="76" t="s">
        <v>1811</v>
      </c>
      <c r="G88" s="77" t="s">
        <v>1579</v>
      </c>
      <c r="H88" s="75" t="s">
        <v>1812</v>
      </c>
      <c r="I88" s="75" t="s">
        <v>1794</v>
      </c>
    </row>
    <row r="89" customHeight="1" spans="1:9">
      <c r="A89" s="79"/>
      <c r="B89" s="80"/>
      <c r="C89" s="75" t="s">
        <v>1611</v>
      </c>
      <c r="D89" s="75" t="s">
        <v>1631</v>
      </c>
      <c r="E89" s="75" t="s">
        <v>1813</v>
      </c>
      <c r="F89" s="76" t="s">
        <v>1764</v>
      </c>
      <c r="G89" s="77" t="s">
        <v>1579</v>
      </c>
      <c r="H89" s="75" t="s">
        <v>1814</v>
      </c>
      <c r="I89" s="75" t="s">
        <v>1794</v>
      </c>
    </row>
    <row r="90" customHeight="1" spans="1:9">
      <c r="A90" s="81" t="s">
        <v>1815</v>
      </c>
      <c r="B90" s="82"/>
      <c r="C90" s="82"/>
      <c r="D90" s="82"/>
      <c r="E90" s="82"/>
      <c r="F90" s="83"/>
      <c r="G90" s="84"/>
      <c r="H90" s="85"/>
      <c r="I90" s="82"/>
    </row>
    <row r="91" customHeight="1" spans="1:9">
      <c r="A91" s="81" t="s">
        <v>1816</v>
      </c>
      <c r="B91" s="86"/>
      <c r="C91" s="86"/>
      <c r="D91" s="86"/>
      <c r="E91" s="86"/>
      <c r="F91" s="87"/>
      <c r="G91" s="84"/>
      <c r="H91" s="86"/>
      <c r="I91" s="86"/>
    </row>
    <row r="92" customHeight="1" spans="1:9">
      <c r="A92" s="88" t="s">
        <v>1817</v>
      </c>
      <c r="B92" s="89" t="s">
        <v>1818</v>
      </c>
      <c r="C92" s="86" t="s">
        <v>1575</v>
      </c>
      <c r="D92" s="86" t="s">
        <v>1576</v>
      </c>
      <c r="E92" s="86" t="s">
        <v>1819</v>
      </c>
      <c r="F92" s="87" t="s">
        <v>1773</v>
      </c>
      <c r="G92" s="84" t="s">
        <v>1579</v>
      </c>
      <c r="H92" s="86" t="s">
        <v>1820</v>
      </c>
      <c r="I92" s="86" t="s">
        <v>1821</v>
      </c>
    </row>
    <row r="93" ht="52" customHeight="1" spans="1:9">
      <c r="A93" s="88"/>
      <c r="B93" s="90"/>
      <c r="C93" s="86" t="s">
        <v>1582</v>
      </c>
      <c r="D93" s="86" t="s">
        <v>1597</v>
      </c>
      <c r="E93" s="86" t="s">
        <v>1822</v>
      </c>
      <c r="F93" s="87" t="s">
        <v>1823</v>
      </c>
      <c r="G93" s="84" t="s">
        <v>1824</v>
      </c>
      <c r="H93" s="86" t="s">
        <v>1825</v>
      </c>
      <c r="I93" s="86" t="s">
        <v>1826</v>
      </c>
    </row>
    <row r="94" ht="38" customHeight="1" spans="1:9">
      <c r="A94" s="88"/>
      <c r="B94" s="90"/>
      <c r="C94" s="86" t="s">
        <v>1582</v>
      </c>
      <c r="D94" s="86" t="s">
        <v>1588</v>
      </c>
      <c r="E94" s="86" t="s">
        <v>1827</v>
      </c>
      <c r="F94" s="87" t="s">
        <v>1828</v>
      </c>
      <c r="G94" s="84" t="s">
        <v>1829</v>
      </c>
      <c r="H94" s="86" t="s">
        <v>1830</v>
      </c>
      <c r="I94" s="86" t="s">
        <v>1831</v>
      </c>
    </row>
    <row r="95" ht="37" customHeight="1" spans="1:9">
      <c r="A95" s="88"/>
      <c r="B95" s="90"/>
      <c r="C95" s="86" t="s">
        <v>1582</v>
      </c>
      <c r="D95" s="86" t="s">
        <v>1605</v>
      </c>
      <c r="E95" s="86" t="s">
        <v>1832</v>
      </c>
      <c r="F95" s="87" t="s">
        <v>1781</v>
      </c>
      <c r="G95" s="84" t="s">
        <v>1703</v>
      </c>
      <c r="H95" s="86" t="s">
        <v>1833</v>
      </c>
      <c r="I95" s="86" t="s">
        <v>1834</v>
      </c>
    </row>
    <row r="96" ht="45" customHeight="1" spans="1:9">
      <c r="A96" s="88"/>
      <c r="B96" s="90"/>
      <c r="C96" s="86" t="s">
        <v>1582</v>
      </c>
      <c r="D96" s="86" t="s">
        <v>1597</v>
      </c>
      <c r="E96" s="86" t="s">
        <v>1835</v>
      </c>
      <c r="F96" s="87" t="s">
        <v>1836</v>
      </c>
      <c r="G96" s="84" t="s">
        <v>1638</v>
      </c>
      <c r="H96" s="86" t="s">
        <v>1837</v>
      </c>
      <c r="I96" s="86" t="s">
        <v>1838</v>
      </c>
    </row>
    <row r="97" ht="60" customHeight="1" spans="1:9">
      <c r="A97" s="88"/>
      <c r="B97" s="90"/>
      <c r="C97" s="86" t="s">
        <v>1582</v>
      </c>
      <c r="D97" s="86" t="s">
        <v>1605</v>
      </c>
      <c r="E97" s="86" t="s">
        <v>1839</v>
      </c>
      <c r="F97" s="87" t="s">
        <v>1750</v>
      </c>
      <c r="G97" s="84" t="s">
        <v>1579</v>
      </c>
      <c r="H97" s="86" t="s">
        <v>1840</v>
      </c>
      <c r="I97" s="86" t="s">
        <v>1841</v>
      </c>
    </row>
    <row r="98" ht="52" customHeight="1" spans="1:9">
      <c r="A98" s="88"/>
      <c r="B98" s="90"/>
      <c r="C98" s="86" t="s">
        <v>1582</v>
      </c>
      <c r="D98" s="86" t="s">
        <v>1597</v>
      </c>
      <c r="E98" s="86" t="s">
        <v>1842</v>
      </c>
      <c r="F98" s="87" t="s">
        <v>1843</v>
      </c>
      <c r="G98" s="84" t="s">
        <v>1579</v>
      </c>
      <c r="H98" s="86" t="s">
        <v>1844</v>
      </c>
      <c r="I98" s="86" t="s">
        <v>1826</v>
      </c>
    </row>
    <row r="99" ht="55" customHeight="1" spans="1:9">
      <c r="A99" s="88"/>
      <c r="B99" s="90"/>
      <c r="C99" s="86" t="s">
        <v>1582</v>
      </c>
      <c r="D99" s="86" t="s">
        <v>1583</v>
      </c>
      <c r="E99" s="86" t="s">
        <v>1845</v>
      </c>
      <c r="F99" s="87" t="s">
        <v>1846</v>
      </c>
      <c r="G99" s="84" t="s">
        <v>1847</v>
      </c>
      <c r="H99" s="86" t="s">
        <v>1848</v>
      </c>
      <c r="I99" s="86" t="s">
        <v>1849</v>
      </c>
    </row>
    <row r="100" ht="37" customHeight="1" spans="1:9">
      <c r="A100" s="88"/>
      <c r="B100" s="90"/>
      <c r="C100" s="86" t="s">
        <v>1611</v>
      </c>
      <c r="D100" s="86" t="s">
        <v>1631</v>
      </c>
      <c r="E100" s="86" t="s">
        <v>1850</v>
      </c>
      <c r="F100" s="87" t="s">
        <v>1851</v>
      </c>
      <c r="G100" s="84" t="s">
        <v>1688</v>
      </c>
      <c r="H100" s="86" t="s">
        <v>1852</v>
      </c>
      <c r="I100" s="86" t="s">
        <v>1853</v>
      </c>
    </row>
    <row r="101" ht="48" customHeight="1" spans="1:9">
      <c r="A101" s="88"/>
      <c r="B101" s="90"/>
      <c r="C101" s="86" t="s">
        <v>1582</v>
      </c>
      <c r="D101" s="86" t="s">
        <v>1597</v>
      </c>
      <c r="E101" s="86" t="s">
        <v>1854</v>
      </c>
      <c r="F101" s="87" t="s">
        <v>1843</v>
      </c>
      <c r="G101" s="84" t="s">
        <v>1579</v>
      </c>
      <c r="H101" s="86" t="s">
        <v>1844</v>
      </c>
      <c r="I101" s="86" t="s">
        <v>1826</v>
      </c>
    </row>
    <row r="102" ht="49" customHeight="1" spans="1:9">
      <c r="A102" s="88"/>
      <c r="B102" s="90"/>
      <c r="C102" s="86" t="s">
        <v>1582</v>
      </c>
      <c r="D102" s="86" t="s">
        <v>1597</v>
      </c>
      <c r="E102" s="86" t="s">
        <v>1855</v>
      </c>
      <c r="F102" s="87" t="s">
        <v>1856</v>
      </c>
      <c r="G102" s="84" t="s">
        <v>1579</v>
      </c>
      <c r="H102" s="86" t="s">
        <v>1857</v>
      </c>
      <c r="I102" s="86" t="s">
        <v>1826</v>
      </c>
    </row>
    <row r="103" ht="29" customHeight="1" spans="1:9">
      <c r="A103" s="88"/>
      <c r="B103" s="90"/>
      <c r="C103" s="86" t="s">
        <v>1582</v>
      </c>
      <c r="D103" s="86" t="s">
        <v>1583</v>
      </c>
      <c r="E103" s="86" t="s">
        <v>1858</v>
      </c>
      <c r="F103" s="87" t="s">
        <v>1859</v>
      </c>
      <c r="G103" s="84" t="s">
        <v>1787</v>
      </c>
      <c r="H103" s="86" t="s">
        <v>1860</v>
      </c>
      <c r="I103" s="86" t="s">
        <v>1861</v>
      </c>
    </row>
    <row r="104" ht="47" customHeight="1" spans="1:9">
      <c r="A104" s="88"/>
      <c r="B104" s="90"/>
      <c r="C104" s="86" t="s">
        <v>1582</v>
      </c>
      <c r="D104" s="86" t="s">
        <v>1597</v>
      </c>
      <c r="E104" s="86" t="s">
        <v>1862</v>
      </c>
      <c r="F104" s="87" t="s">
        <v>1863</v>
      </c>
      <c r="G104" s="84" t="s">
        <v>1579</v>
      </c>
      <c r="H104" s="86" t="s">
        <v>1864</v>
      </c>
      <c r="I104" s="86" t="s">
        <v>1865</v>
      </c>
    </row>
    <row r="105" ht="48" customHeight="1" spans="1:9">
      <c r="A105" s="88"/>
      <c r="B105" s="90"/>
      <c r="C105" s="86" t="s">
        <v>1582</v>
      </c>
      <c r="D105" s="86" t="s">
        <v>1597</v>
      </c>
      <c r="E105" s="86" t="s">
        <v>1866</v>
      </c>
      <c r="F105" s="87" t="s">
        <v>1867</v>
      </c>
      <c r="G105" s="84" t="s">
        <v>1824</v>
      </c>
      <c r="H105" s="86" t="s">
        <v>1868</v>
      </c>
      <c r="I105" s="86" t="s">
        <v>1826</v>
      </c>
    </row>
    <row r="106" ht="52" customHeight="1" spans="1:9">
      <c r="A106" s="88"/>
      <c r="B106" s="90"/>
      <c r="C106" s="86" t="s">
        <v>1582</v>
      </c>
      <c r="D106" s="86" t="s">
        <v>1583</v>
      </c>
      <c r="E106" s="86" t="s">
        <v>1869</v>
      </c>
      <c r="F106" s="87" t="s">
        <v>1870</v>
      </c>
      <c r="G106" s="84" t="s">
        <v>1847</v>
      </c>
      <c r="H106" s="86" t="s">
        <v>1871</v>
      </c>
      <c r="I106" s="86" t="s">
        <v>1849</v>
      </c>
    </row>
    <row r="107" ht="52" customHeight="1" spans="1:9">
      <c r="A107" s="88"/>
      <c r="B107" s="90"/>
      <c r="C107" s="86" t="s">
        <v>1582</v>
      </c>
      <c r="D107" s="86" t="s">
        <v>1588</v>
      </c>
      <c r="E107" s="86" t="s">
        <v>1872</v>
      </c>
      <c r="F107" s="87" t="s">
        <v>1828</v>
      </c>
      <c r="G107" s="84" t="s">
        <v>1829</v>
      </c>
      <c r="H107" s="86" t="s">
        <v>1873</v>
      </c>
      <c r="I107" s="86" t="s">
        <v>1874</v>
      </c>
    </row>
    <row r="108" ht="61" customHeight="1" spans="1:9">
      <c r="A108" s="81"/>
      <c r="B108" s="91"/>
      <c r="C108" s="86" t="s">
        <v>1582</v>
      </c>
      <c r="D108" s="86" t="s">
        <v>1605</v>
      </c>
      <c r="E108" s="86" t="s">
        <v>1875</v>
      </c>
      <c r="F108" s="87" t="s">
        <v>1750</v>
      </c>
      <c r="G108" s="84" t="s">
        <v>1579</v>
      </c>
      <c r="H108" s="86" t="s">
        <v>1876</v>
      </c>
      <c r="I108" s="86" t="s">
        <v>1841</v>
      </c>
    </row>
    <row r="109" ht="37" customHeight="1" spans="1:9">
      <c r="A109" s="92" t="s">
        <v>1877</v>
      </c>
      <c r="B109" s="93" t="s">
        <v>1878</v>
      </c>
      <c r="C109" s="94" t="s">
        <v>1582</v>
      </c>
      <c r="D109" s="94" t="s">
        <v>1583</v>
      </c>
      <c r="E109" s="94" t="s">
        <v>1879</v>
      </c>
      <c r="F109" s="95" t="s">
        <v>1880</v>
      </c>
      <c r="G109" s="96" t="s">
        <v>1881</v>
      </c>
      <c r="H109" s="94" t="s">
        <v>1882</v>
      </c>
      <c r="I109" s="94" t="s">
        <v>1883</v>
      </c>
    </row>
    <row r="110" ht="32" customHeight="1" spans="1:9">
      <c r="A110" s="92"/>
      <c r="B110" s="97"/>
      <c r="C110" s="94" t="s">
        <v>1582</v>
      </c>
      <c r="D110" s="94" t="s">
        <v>1605</v>
      </c>
      <c r="E110" s="94" t="s">
        <v>1832</v>
      </c>
      <c r="F110" s="95" t="s">
        <v>1836</v>
      </c>
      <c r="G110" s="96" t="s">
        <v>1703</v>
      </c>
      <c r="H110" s="94" t="s">
        <v>1884</v>
      </c>
      <c r="I110" s="94" t="s">
        <v>1885</v>
      </c>
    </row>
    <row r="111" ht="52" customHeight="1" spans="1:9">
      <c r="A111" s="92"/>
      <c r="B111" s="97"/>
      <c r="C111" s="94" t="s">
        <v>1582</v>
      </c>
      <c r="D111" s="94" t="s">
        <v>1597</v>
      </c>
      <c r="E111" s="94" t="s">
        <v>1854</v>
      </c>
      <c r="F111" s="95" t="s">
        <v>1843</v>
      </c>
      <c r="G111" s="96" t="s">
        <v>1579</v>
      </c>
      <c r="H111" s="94" t="s">
        <v>1886</v>
      </c>
      <c r="I111" s="94" t="s">
        <v>1887</v>
      </c>
    </row>
    <row r="112" ht="48" customHeight="1" spans="1:9">
      <c r="A112" s="92"/>
      <c r="B112" s="97"/>
      <c r="C112" s="94" t="s">
        <v>1582</v>
      </c>
      <c r="D112" s="94" t="s">
        <v>1597</v>
      </c>
      <c r="E112" s="94" t="s">
        <v>1842</v>
      </c>
      <c r="F112" s="95" t="s">
        <v>1843</v>
      </c>
      <c r="G112" s="96" t="s">
        <v>1579</v>
      </c>
      <c r="H112" s="94" t="s">
        <v>1886</v>
      </c>
      <c r="I112" s="94" t="s">
        <v>1887</v>
      </c>
    </row>
    <row r="113" ht="32" customHeight="1" spans="1:9">
      <c r="A113" s="92"/>
      <c r="B113" s="97"/>
      <c r="C113" s="94" t="s">
        <v>1611</v>
      </c>
      <c r="D113" s="94" t="s">
        <v>1631</v>
      </c>
      <c r="E113" s="94" t="s">
        <v>1850</v>
      </c>
      <c r="F113" s="95" t="s">
        <v>1888</v>
      </c>
      <c r="G113" s="96" t="s">
        <v>1688</v>
      </c>
      <c r="H113" s="94" t="s">
        <v>1852</v>
      </c>
      <c r="I113" s="94" t="s">
        <v>1889</v>
      </c>
    </row>
    <row r="114" ht="46" customHeight="1" spans="1:9">
      <c r="A114" s="92"/>
      <c r="B114" s="97"/>
      <c r="C114" s="94" t="s">
        <v>1582</v>
      </c>
      <c r="D114" s="94" t="s">
        <v>1597</v>
      </c>
      <c r="E114" s="94" t="s">
        <v>1862</v>
      </c>
      <c r="F114" s="95" t="s">
        <v>1863</v>
      </c>
      <c r="G114" s="96" t="s">
        <v>1579</v>
      </c>
      <c r="H114" s="94" t="s">
        <v>1890</v>
      </c>
      <c r="I114" s="94" t="s">
        <v>1887</v>
      </c>
    </row>
    <row r="115" ht="39" customHeight="1" spans="1:9">
      <c r="A115" s="92"/>
      <c r="B115" s="97"/>
      <c r="C115" s="94" t="s">
        <v>1582</v>
      </c>
      <c r="D115" s="94" t="s">
        <v>1583</v>
      </c>
      <c r="E115" s="94" t="s">
        <v>1891</v>
      </c>
      <c r="F115" s="95" t="s">
        <v>1892</v>
      </c>
      <c r="G115" s="96" t="s">
        <v>1881</v>
      </c>
      <c r="H115" s="94" t="s">
        <v>1893</v>
      </c>
      <c r="I115" s="94" t="s">
        <v>1894</v>
      </c>
    </row>
    <row r="116" ht="48" customHeight="1" spans="1:9">
      <c r="A116" s="92"/>
      <c r="B116" s="97"/>
      <c r="C116" s="94" t="s">
        <v>1582</v>
      </c>
      <c r="D116" s="94" t="s">
        <v>1597</v>
      </c>
      <c r="E116" s="94" t="s">
        <v>1895</v>
      </c>
      <c r="F116" s="95" t="s">
        <v>1896</v>
      </c>
      <c r="G116" s="96" t="s">
        <v>1897</v>
      </c>
      <c r="H116" s="94" t="s">
        <v>1898</v>
      </c>
      <c r="I116" s="94" t="s">
        <v>1899</v>
      </c>
    </row>
    <row r="117" ht="51" customHeight="1" spans="1:9">
      <c r="A117" s="92"/>
      <c r="B117" s="97"/>
      <c r="C117" s="94" t="s">
        <v>1582</v>
      </c>
      <c r="D117" s="94" t="s">
        <v>1597</v>
      </c>
      <c r="E117" s="94" t="s">
        <v>1900</v>
      </c>
      <c r="F117" s="95" t="s">
        <v>1856</v>
      </c>
      <c r="G117" s="96" t="s">
        <v>1579</v>
      </c>
      <c r="H117" s="94" t="s">
        <v>1901</v>
      </c>
      <c r="I117" s="94" t="s">
        <v>1887</v>
      </c>
    </row>
    <row r="118" ht="39" customHeight="1" spans="1:9">
      <c r="A118" s="92"/>
      <c r="B118" s="97"/>
      <c r="C118" s="94" t="s">
        <v>1582</v>
      </c>
      <c r="D118" s="94" t="s">
        <v>1583</v>
      </c>
      <c r="E118" s="94" t="s">
        <v>1902</v>
      </c>
      <c r="F118" s="95" t="s">
        <v>1903</v>
      </c>
      <c r="G118" s="96" t="s">
        <v>1881</v>
      </c>
      <c r="H118" s="94" t="s">
        <v>1904</v>
      </c>
      <c r="I118" s="94" t="s">
        <v>1883</v>
      </c>
    </row>
    <row r="119" customHeight="1" spans="1:9">
      <c r="A119" s="92"/>
      <c r="B119" s="97"/>
      <c r="C119" s="94" t="s">
        <v>1575</v>
      </c>
      <c r="D119" s="94" t="s">
        <v>1576</v>
      </c>
      <c r="E119" s="94" t="s">
        <v>1819</v>
      </c>
      <c r="F119" s="95" t="s">
        <v>1773</v>
      </c>
      <c r="G119" s="96" t="s">
        <v>1579</v>
      </c>
      <c r="H119" s="94" t="s">
        <v>1820</v>
      </c>
      <c r="I119" s="94" t="s">
        <v>1821</v>
      </c>
    </row>
    <row r="120" ht="49" customHeight="1" spans="1:9">
      <c r="A120" s="92"/>
      <c r="B120" s="97"/>
      <c r="C120" s="94" t="s">
        <v>1582</v>
      </c>
      <c r="D120" s="94" t="s">
        <v>1597</v>
      </c>
      <c r="E120" s="94" t="s">
        <v>1905</v>
      </c>
      <c r="F120" s="95" t="s">
        <v>1906</v>
      </c>
      <c r="G120" s="96" t="s">
        <v>1897</v>
      </c>
      <c r="H120" s="94" t="s">
        <v>1907</v>
      </c>
      <c r="I120" s="94" t="s">
        <v>1887</v>
      </c>
    </row>
    <row r="121" ht="55" customHeight="1" spans="1:9">
      <c r="A121" s="92"/>
      <c r="B121" s="97"/>
      <c r="C121" s="94" t="s">
        <v>1582</v>
      </c>
      <c r="D121" s="94" t="s">
        <v>1583</v>
      </c>
      <c r="E121" s="94" t="s">
        <v>1858</v>
      </c>
      <c r="F121" s="95" t="s">
        <v>1908</v>
      </c>
      <c r="G121" s="96" t="s">
        <v>1586</v>
      </c>
      <c r="H121" s="94" t="s">
        <v>1909</v>
      </c>
      <c r="I121" s="94" t="s">
        <v>1887</v>
      </c>
    </row>
    <row r="122" ht="37" customHeight="1" spans="1:9">
      <c r="A122" s="92"/>
      <c r="B122" s="97"/>
      <c r="C122" s="94" t="s">
        <v>1582</v>
      </c>
      <c r="D122" s="94" t="s">
        <v>1605</v>
      </c>
      <c r="E122" s="94" t="s">
        <v>1875</v>
      </c>
      <c r="F122" s="95" t="s">
        <v>1746</v>
      </c>
      <c r="G122" s="96" t="s">
        <v>1579</v>
      </c>
      <c r="H122" s="94" t="s">
        <v>1876</v>
      </c>
      <c r="I122" s="94" t="s">
        <v>1885</v>
      </c>
    </row>
    <row r="123" ht="54" customHeight="1" spans="1:9">
      <c r="A123" s="92"/>
      <c r="B123" s="97"/>
      <c r="C123" s="94" t="s">
        <v>1582</v>
      </c>
      <c r="D123" s="94" t="s">
        <v>1597</v>
      </c>
      <c r="E123" s="94" t="s">
        <v>1835</v>
      </c>
      <c r="F123" s="95" t="s">
        <v>1781</v>
      </c>
      <c r="G123" s="96" t="s">
        <v>1703</v>
      </c>
      <c r="H123" s="94" t="s">
        <v>1910</v>
      </c>
      <c r="I123" s="94" t="s">
        <v>1911</v>
      </c>
    </row>
    <row r="124" ht="37" customHeight="1" spans="1:9">
      <c r="A124" s="92"/>
      <c r="B124" s="97"/>
      <c r="C124" s="94" t="s">
        <v>1582</v>
      </c>
      <c r="D124" s="94" t="s">
        <v>1588</v>
      </c>
      <c r="E124" s="94" t="s">
        <v>1912</v>
      </c>
      <c r="F124" s="95" t="s">
        <v>1828</v>
      </c>
      <c r="G124" s="96" t="s">
        <v>1829</v>
      </c>
      <c r="H124" s="94" t="s">
        <v>1913</v>
      </c>
      <c r="I124" s="94" t="s">
        <v>1914</v>
      </c>
    </row>
    <row r="125" ht="48" customHeight="1" spans="1:9">
      <c r="A125" s="92"/>
      <c r="B125" s="97"/>
      <c r="C125" s="94" t="s">
        <v>1582</v>
      </c>
      <c r="D125" s="94" t="s">
        <v>1597</v>
      </c>
      <c r="E125" s="94" t="s">
        <v>1902</v>
      </c>
      <c r="F125" s="95" t="s">
        <v>1915</v>
      </c>
      <c r="G125" s="96" t="s">
        <v>1897</v>
      </c>
      <c r="H125" s="94" t="s">
        <v>1916</v>
      </c>
      <c r="I125" s="94" t="s">
        <v>1887</v>
      </c>
    </row>
    <row r="126" ht="48" customHeight="1" spans="1:9">
      <c r="A126" s="92"/>
      <c r="B126" s="97"/>
      <c r="C126" s="94" t="s">
        <v>1582</v>
      </c>
      <c r="D126" s="94" t="s">
        <v>1597</v>
      </c>
      <c r="E126" s="94" t="s">
        <v>1891</v>
      </c>
      <c r="F126" s="95" t="s">
        <v>1917</v>
      </c>
      <c r="G126" s="96" t="s">
        <v>1897</v>
      </c>
      <c r="H126" s="94" t="s">
        <v>1918</v>
      </c>
      <c r="I126" s="94" t="s">
        <v>1887</v>
      </c>
    </row>
    <row r="127" ht="37" customHeight="1" spans="1:9">
      <c r="A127" s="92"/>
      <c r="B127" s="97"/>
      <c r="C127" s="94" t="s">
        <v>1582</v>
      </c>
      <c r="D127" s="94" t="s">
        <v>1605</v>
      </c>
      <c r="E127" s="94" t="s">
        <v>1839</v>
      </c>
      <c r="F127" s="95" t="s">
        <v>1746</v>
      </c>
      <c r="G127" s="96" t="s">
        <v>1579</v>
      </c>
      <c r="H127" s="94" t="s">
        <v>1840</v>
      </c>
      <c r="I127" s="94" t="s">
        <v>1889</v>
      </c>
    </row>
    <row r="128" customHeight="1" spans="1:9">
      <c r="A128" s="92"/>
      <c r="B128" s="97"/>
      <c r="C128" s="94" t="s">
        <v>1582</v>
      </c>
      <c r="D128" s="94" t="s">
        <v>1588</v>
      </c>
      <c r="E128" s="94" t="s">
        <v>1919</v>
      </c>
      <c r="F128" s="95" t="s">
        <v>1828</v>
      </c>
      <c r="G128" s="96" t="s">
        <v>1829</v>
      </c>
      <c r="H128" s="94" t="s">
        <v>1920</v>
      </c>
      <c r="I128" s="94" t="s">
        <v>1921</v>
      </c>
    </row>
    <row r="129" ht="38" customHeight="1" spans="1:9">
      <c r="A129" s="92"/>
      <c r="B129" s="97"/>
      <c r="C129" s="94" t="s">
        <v>1582</v>
      </c>
      <c r="D129" s="94" t="s">
        <v>1583</v>
      </c>
      <c r="E129" s="94" t="s">
        <v>1922</v>
      </c>
      <c r="F129" s="95" t="s">
        <v>1923</v>
      </c>
      <c r="G129" s="96" t="s">
        <v>1881</v>
      </c>
      <c r="H129" s="94" t="s">
        <v>1924</v>
      </c>
      <c r="I129" s="94" t="s">
        <v>1883</v>
      </c>
    </row>
    <row r="130" ht="38" customHeight="1" spans="1:9">
      <c r="A130" s="98"/>
      <c r="B130" s="99"/>
      <c r="C130" s="94" t="s">
        <v>1582</v>
      </c>
      <c r="D130" s="94" t="s">
        <v>1583</v>
      </c>
      <c r="E130" s="94" t="s">
        <v>1925</v>
      </c>
      <c r="F130" s="95" t="s">
        <v>1926</v>
      </c>
      <c r="G130" s="96" t="s">
        <v>1881</v>
      </c>
      <c r="H130" s="94" t="s">
        <v>1927</v>
      </c>
      <c r="I130" s="94" t="s">
        <v>1883</v>
      </c>
    </row>
    <row r="131" customHeight="1" spans="1:9">
      <c r="A131" s="100" t="s">
        <v>1928</v>
      </c>
      <c r="B131" s="101"/>
      <c r="C131" s="101"/>
      <c r="D131" s="101"/>
      <c r="E131" s="101"/>
      <c r="F131" s="102"/>
      <c r="G131" s="103"/>
      <c r="H131" s="101"/>
      <c r="I131" s="101"/>
    </row>
    <row r="132" customHeight="1" spans="1:9">
      <c r="A132" s="104" t="s">
        <v>1929</v>
      </c>
      <c r="B132" s="105"/>
      <c r="C132" s="105"/>
      <c r="D132" s="105"/>
      <c r="E132" s="105"/>
      <c r="F132" s="106"/>
      <c r="G132" s="107"/>
      <c r="H132" s="105"/>
      <c r="I132" s="105"/>
    </row>
    <row r="133" ht="78" customHeight="1" spans="1:9">
      <c r="A133" s="108" t="s">
        <v>1930</v>
      </c>
      <c r="B133" s="109" t="s">
        <v>1931</v>
      </c>
      <c r="C133" s="110" t="s">
        <v>1582</v>
      </c>
      <c r="D133" s="110" t="s">
        <v>1605</v>
      </c>
      <c r="E133" s="110" t="s">
        <v>1932</v>
      </c>
      <c r="F133" s="111" t="s">
        <v>1673</v>
      </c>
      <c r="G133" s="112" t="s">
        <v>1579</v>
      </c>
      <c r="H133" s="110" t="s">
        <v>1933</v>
      </c>
      <c r="I133" s="110" t="s">
        <v>1933</v>
      </c>
    </row>
    <row r="134" ht="78" customHeight="1" spans="1:9">
      <c r="A134" s="108"/>
      <c r="B134" s="113"/>
      <c r="C134" s="110" t="s">
        <v>1611</v>
      </c>
      <c r="D134" s="110" t="s">
        <v>1631</v>
      </c>
      <c r="E134" s="110" t="s">
        <v>1934</v>
      </c>
      <c r="F134" s="111" t="s">
        <v>1935</v>
      </c>
      <c r="G134" s="112" t="s">
        <v>1608</v>
      </c>
      <c r="H134" s="110" t="s">
        <v>1933</v>
      </c>
      <c r="I134" s="110" t="s">
        <v>1933</v>
      </c>
    </row>
    <row r="135" ht="78" customHeight="1" spans="1:9">
      <c r="A135" s="108"/>
      <c r="B135" s="113"/>
      <c r="C135" s="110" t="s">
        <v>1611</v>
      </c>
      <c r="D135" s="110" t="s">
        <v>1612</v>
      </c>
      <c r="E135" s="110" t="s">
        <v>1936</v>
      </c>
      <c r="F135" s="111" t="s">
        <v>1937</v>
      </c>
      <c r="G135" s="112" t="s">
        <v>1608</v>
      </c>
      <c r="H135" s="110" t="s">
        <v>1938</v>
      </c>
      <c r="I135" s="110" t="s">
        <v>1938</v>
      </c>
    </row>
    <row r="136" ht="78" customHeight="1" spans="1:9">
      <c r="A136" s="108"/>
      <c r="B136" s="113"/>
      <c r="C136" s="110" t="s">
        <v>1575</v>
      </c>
      <c r="D136" s="110" t="s">
        <v>1576</v>
      </c>
      <c r="E136" s="110" t="s">
        <v>1939</v>
      </c>
      <c r="F136" s="111" t="s">
        <v>1764</v>
      </c>
      <c r="G136" s="112" t="s">
        <v>1579</v>
      </c>
      <c r="H136" s="110" t="s">
        <v>1938</v>
      </c>
      <c r="I136" s="110" t="s">
        <v>1938</v>
      </c>
    </row>
    <row r="137" ht="78" customHeight="1" spans="1:9">
      <c r="A137" s="108"/>
      <c r="B137" s="113"/>
      <c r="C137" s="110" t="s">
        <v>1582</v>
      </c>
      <c r="D137" s="110" t="s">
        <v>1588</v>
      </c>
      <c r="E137" s="110" t="s">
        <v>1647</v>
      </c>
      <c r="F137" s="111" t="s">
        <v>1673</v>
      </c>
      <c r="G137" s="112" t="s">
        <v>1579</v>
      </c>
      <c r="H137" s="110" t="s">
        <v>1938</v>
      </c>
      <c r="I137" s="110" t="s">
        <v>1938</v>
      </c>
    </row>
    <row r="138" ht="78" customHeight="1" spans="1:9">
      <c r="A138" s="108"/>
      <c r="B138" s="113"/>
      <c r="C138" s="110" t="s">
        <v>1582</v>
      </c>
      <c r="D138" s="110" t="s">
        <v>1597</v>
      </c>
      <c r="E138" s="110" t="s">
        <v>1940</v>
      </c>
      <c r="F138" s="111" t="s">
        <v>1665</v>
      </c>
      <c r="G138" s="112" t="s">
        <v>1703</v>
      </c>
      <c r="H138" s="110" t="s">
        <v>1938</v>
      </c>
      <c r="I138" s="110" t="s">
        <v>1938</v>
      </c>
    </row>
    <row r="139" ht="78" customHeight="1" spans="1:9">
      <c r="A139" s="108"/>
      <c r="B139" s="113"/>
      <c r="C139" s="110" t="s">
        <v>1582</v>
      </c>
      <c r="D139" s="110" t="s">
        <v>1583</v>
      </c>
      <c r="E139" s="110" t="s">
        <v>1698</v>
      </c>
      <c r="F139" s="111" t="s">
        <v>1941</v>
      </c>
      <c r="G139" s="112" t="s">
        <v>1787</v>
      </c>
      <c r="H139" s="110" t="s">
        <v>1938</v>
      </c>
      <c r="I139" s="110" t="s">
        <v>1938</v>
      </c>
    </row>
    <row r="140" ht="78" customHeight="1" spans="1:9">
      <c r="A140" s="108"/>
      <c r="B140" s="113"/>
      <c r="C140" s="110" t="s">
        <v>1582</v>
      </c>
      <c r="D140" s="110" t="s">
        <v>1597</v>
      </c>
      <c r="E140" s="110" t="s">
        <v>1942</v>
      </c>
      <c r="F140" s="111" t="s">
        <v>1943</v>
      </c>
      <c r="G140" s="112" t="s">
        <v>1717</v>
      </c>
      <c r="H140" s="110" t="s">
        <v>1938</v>
      </c>
      <c r="I140" s="110" t="s">
        <v>1938</v>
      </c>
    </row>
    <row r="141" ht="78" customHeight="1" spans="1:9">
      <c r="A141" s="114"/>
      <c r="B141" s="115"/>
      <c r="C141" s="110" t="s">
        <v>1582</v>
      </c>
      <c r="D141" s="110" t="s">
        <v>1597</v>
      </c>
      <c r="E141" s="110" t="s">
        <v>1944</v>
      </c>
      <c r="F141" s="111" t="s">
        <v>1945</v>
      </c>
      <c r="G141" s="112" t="s">
        <v>1703</v>
      </c>
      <c r="H141" s="110" t="s">
        <v>1938</v>
      </c>
      <c r="I141" s="110" t="s">
        <v>1938</v>
      </c>
    </row>
    <row r="142" ht="55" customHeight="1" spans="1:9">
      <c r="A142" s="116" t="s">
        <v>1946</v>
      </c>
      <c r="B142" s="117" t="s">
        <v>1947</v>
      </c>
      <c r="C142" s="118" t="s">
        <v>1575</v>
      </c>
      <c r="D142" s="118" t="s">
        <v>1576</v>
      </c>
      <c r="E142" s="118" t="s">
        <v>1948</v>
      </c>
      <c r="F142" s="119" t="s">
        <v>1949</v>
      </c>
      <c r="G142" s="120" t="s">
        <v>1579</v>
      </c>
      <c r="H142" s="118" t="s">
        <v>1950</v>
      </c>
      <c r="I142" s="118" t="s">
        <v>1951</v>
      </c>
    </row>
    <row r="143" ht="70" customHeight="1" spans="1:9">
      <c r="A143" s="116"/>
      <c r="B143" s="121"/>
      <c r="C143" s="118" t="s">
        <v>1611</v>
      </c>
      <c r="D143" s="118" t="s">
        <v>1631</v>
      </c>
      <c r="E143" s="118" t="s">
        <v>1952</v>
      </c>
      <c r="F143" s="119" t="s">
        <v>1953</v>
      </c>
      <c r="G143" s="120" t="s">
        <v>1608</v>
      </c>
      <c r="H143" s="118" t="s">
        <v>1954</v>
      </c>
      <c r="I143" s="118" t="s">
        <v>1951</v>
      </c>
    </row>
    <row r="144" ht="61" customHeight="1" spans="1:9">
      <c r="A144" s="116"/>
      <c r="B144" s="121"/>
      <c r="C144" s="118" t="s">
        <v>1582</v>
      </c>
      <c r="D144" s="118" t="s">
        <v>1597</v>
      </c>
      <c r="E144" s="118" t="s">
        <v>1955</v>
      </c>
      <c r="F144" s="119" t="s">
        <v>1956</v>
      </c>
      <c r="G144" s="120" t="s">
        <v>1688</v>
      </c>
      <c r="H144" s="118" t="s">
        <v>1957</v>
      </c>
      <c r="I144" s="118" t="s">
        <v>1958</v>
      </c>
    </row>
    <row r="145" ht="55" customHeight="1" spans="1:9">
      <c r="A145" s="116"/>
      <c r="B145" s="121"/>
      <c r="C145" s="118" t="s">
        <v>1611</v>
      </c>
      <c r="D145" s="118" t="s">
        <v>1631</v>
      </c>
      <c r="E145" s="118" t="s">
        <v>1959</v>
      </c>
      <c r="F145" s="119" t="s">
        <v>1960</v>
      </c>
      <c r="G145" s="120" t="s">
        <v>1608</v>
      </c>
      <c r="H145" s="118" t="s">
        <v>1961</v>
      </c>
      <c r="I145" s="118" t="s">
        <v>1962</v>
      </c>
    </row>
    <row r="146" ht="55" customHeight="1" spans="1:9">
      <c r="A146" s="116"/>
      <c r="B146" s="121"/>
      <c r="C146" s="118" t="s">
        <v>1582</v>
      </c>
      <c r="D146" s="118" t="s">
        <v>1597</v>
      </c>
      <c r="E146" s="118" t="s">
        <v>1963</v>
      </c>
      <c r="F146" s="119" t="s">
        <v>1964</v>
      </c>
      <c r="G146" s="120" t="s">
        <v>1688</v>
      </c>
      <c r="H146" s="118" t="s">
        <v>1957</v>
      </c>
      <c r="I146" s="118" t="s">
        <v>1958</v>
      </c>
    </row>
    <row r="147" ht="55" customHeight="1" spans="1:9">
      <c r="A147" s="116"/>
      <c r="B147" s="121"/>
      <c r="C147" s="118" t="s">
        <v>1582</v>
      </c>
      <c r="D147" s="118" t="s">
        <v>1605</v>
      </c>
      <c r="E147" s="118" t="s">
        <v>1965</v>
      </c>
      <c r="F147" s="119" t="s">
        <v>1673</v>
      </c>
      <c r="G147" s="120" t="s">
        <v>1579</v>
      </c>
      <c r="H147" s="118" t="s">
        <v>1966</v>
      </c>
      <c r="I147" s="118" t="s">
        <v>1951</v>
      </c>
    </row>
    <row r="148" ht="72" customHeight="1" spans="1:9">
      <c r="A148" s="116"/>
      <c r="B148" s="121"/>
      <c r="C148" s="118" t="s">
        <v>1582</v>
      </c>
      <c r="D148" s="118" t="s">
        <v>1605</v>
      </c>
      <c r="E148" s="118" t="s">
        <v>1967</v>
      </c>
      <c r="F148" s="119" t="s">
        <v>1673</v>
      </c>
      <c r="G148" s="120" t="s">
        <v>1579</v>
      </c>
      <c r="H148" s="118" t="s">
        <v>1968</v>
      </c>
      <c r="I148" s="118" t="s">
        <v>1951</v>
      </c>
    </row>
    <row r="149" ht="69" customHeight="1" spans="1:9">
      <c r="A149" s="116"/>
      <c r="B149" s="121"/>
      <c r="C149" s="118" t="s">
        <v>1582</v>
      </c>
      <c r="D149" s="118" t="s">
        <v>1588</v>
      </c>
      <c r="E149" s="118" t="s">
        <v>1647</v>
      </c>
      <c r="F149" s="119" t="s">
        <v>1969</v>
      </c>
      <c r="G149" s="120" t="s">
        <v>1579</v>
      </c>
      <c r="H149" s="118" t="s">
        <v>1954</v>
      </c>
      <c r="I149" s="118" t="s">
        <v>1951</v>
      </c>
    </row>
    <row r="150" ht="63" customHeight="1" spans="1:9">
      <c r="A150" s="116"/>
      <c r="B150" s="121"/>
      <c r="C150" s="118" t="s">
        <v>1582</v>
      </c>
      <c r="D150" s="118" t="s">
        <v>1597</v>
      </c>
      <c r="E150" s="118" t="s">
        <v>1970</v>
      </c>
      <c r="F150" s="119" t="s">
        <v>1603</v>
      </c>
      <c r="G150" s="120" t="s">
        <v>1688</v>
      </c>
      <c r="H150" s="118" t="s">
        <v>1957</v>
      </c>
      <c r="I150" s="118" t="s">
        <v>1958</v>
      </c>
    </row>
    <row r="151" ht="72" customHeight="1" spans="1:9">
      <c r="A151" s="122"/>
      <c r="B151" s="123"/>
      <c r="C151" s="118" t="s">
        <v>1582</v>
      </c>
      <c r="D151" s="118" t="s">
        <v>1583</v>
      </c>
      <c r="E151" s="118" t="s">
        <v>1971</v>
      </c>
      <c r="F151" s="119" t="s">
        <v>1972</v>
      </c>
      <c r="G151" s="120" t="s">
        <v>1787</v>
      </c>
      <c r="H151" s="118" t="s">
        <v>1973</v>
      </c>
      <c r="I151" s="118" t="s">
        <v>1951</v>
      </c>
    </row>
    <row r="152" ht="162" customHeight="1" spans="1:9">
      <c r="A152" s="124" t="s">
        <v>1974</v>
      </c>
      <c r="B152" s="125" t="s">
        <v>1975</v>
      </c>
      <c r="C152" s="126" t="s">
        <v>1582</v>
      </c>
      <c r="D152" s="126" t="s">
        <v>1583</v>
      </c>
      <c r="E152" s="126" t="s">
        <v>1698</v>
      </c>
      <c r="F152" s="127" t="s">
        <v>1673</v>
      </c>
      <c r="G152" s="128" t="s">
        <v>1579</v>
      </c>
      <c r="H152" s="126" t="s">
        <v>1976</v>
      </c>
      <c r="I152" s="126" t="s">
        <v>1976</v>
      </c>
    </row>
    <row r="153" ht="162" customHeight="1" spans="1:9">
      <c r="A153" s="124"/>
      <c r="B153" s="129"/>
      <c r="C153" s="126" t="s">
        <v>1582</v>
      </c>
      <c r="D153" s="126" t="s">
        <v>1588</v>
      </c>
      <c r="E153" s="126" t="s">
        <v>1647</v>
      </c>
      <c r="F153" s="127" t="s">
        <v>1673</v>
      </c>
      <c r="G153" s="128" t="s">
        <v>1579</v>
      </c>
      <c r="H153" s="126" t="s">
        <v>1976</v>
      </c>
      <c r="I153" s="126" t="s">
        <v>1976</v>
      </c>
    </row>
    <row r="154" ht="162" customHeight="1" spans="1:9">
      <c r="A154" s="124"/>
      <c r="B154" s="129"/>
      <c r="C154" s="126" t="s">
        <v>1575</v>
      </c>
      <c r="D154" s="126" t="s">
        <v>1576</v>
      </c>
      <c r="E154" s="126" t="s">
        <v>1977</v>
      </c>
      <c r="F154" s="127" t="s">
        <v>1764</v>
      </c>
      <c r="G154" s="128" t="s">
        <v>1579</v>
      </c>
      <c r="H154" s="126" t="s">
        <v>1976</v>
      </c>
      <c r="I154" s="126" t="s">
        <v>1976</v>
      </c>
    </row>
    <row r="155" ht="162" customHeight="1" spans="1:9">
      <c r="A155" s="124"/>
      <c r="B155" s="129"/>
      <c r="C155" s="126" t="s">
        <v>1582</v>
      </c>
      <c r="D155" s="126" t="s">
        <v>1605</v>
      </c>
      <c r="E155" s="126" t="s">
        <v>1978</v>
      </c>
      <c r="F155" s="127" t="s">
        <v>1673</v>
      </c>
      <c r="G155" s="128" t="s">
        <v>1579</v>
      </c>
      <c r="H155" s="126" t="s">
        <v>1976</v>
      </c>
      <c r="I155" s="126" t="s">
        <v>1976</v>
      </c>
    </row>
    <row r="156" ht="162" customHeight="1" spans="1:9">
      <c r="A156" s="124"/>
      <c r="B156" s="129"/>
      <c r="C156" s="126" t="s">
        <v>1582</v>
      </c>
      <c r="D156" s="126" t="s">
        <v>1605</v>
      </c>
      <c r="E156" s="126" t="s">
        <v>1979</v>
      </c>
      <c r="F156" s="127" t="s">
        <v>1673</v>
      </c>
      <c r="G156" s="128" t="s">
        <v>1579</v>
      </c>
      <c r="H156" s="126" t="s">
        <v>1976</v>
      </c>
      <c r="I156" s="126" t="s">
        <v>1976</v>
      </c>
    </row>
    <row r="157" ht="162" customHeight="1" spans="1:9">
      <c r="A157" s="124"/>
      <c r="B157" s="129"/>
      <c r="C157" s="126" t="s">
        <v>1611</v>
      </c>
      <c r="D157" s="126" t="s">
        <v>1612</v>
      </c>
      <c r="E157" s="126" t="s">
        <v>1980</v>
      </c>
      <c r="F157" s="127" t="s">
        <v>1981</v>
      </c>
      <c r="G157" s="128" t="s">
        <v>1608</v>
      </c>
      <c r="H157" s="126" t="s">
        <v>1976</v>
      </c>
      <c r="I157" s="126" t="s">
        <v>1976</v>
      </c>
    </row>
    <row r="158" ht="162" customHeight="1" spans="1:9">
      <c r="A158" s="124"/>
      <c r="B158" s="129"/>
      <c r="C158" s="126" t="s">
        <v>1582</v>
      </c>
      <c r="D158" s="126" t="s">
        <v>1597</v>
      </c>
      <c r="E158" s="126" t="s">
        <v>1982</v>
      </c>
      <c r="F158" s="127" t="s">
        <v>1983</v>
      </c>
      <c r="G158" s="128" t="s">
        <v>1717</v>
      </c>
      <c r="H158" s="126" t="s">
        <v>1976</v>
      </c>
      <c r="I158" s="126" t="s">
        <v>1976</v>
      </c>
    </row>
    <row r="159" ht="162" customHeight="1" spans="1:9">
      <c r="A159" s="130"/>
      <c r="B159" s="131"/>
      <c r="C159" s="126" t="s">
        <v>1611</v>
      </c>
      <c r="D159" s="126" t="s">
        <v>1631</v>
      </c>
      <c r="E159" s="126" t="s">
        <v>1984</v>
      </c>
      <c r="F159" s="127" t="s">
        <v>1984</v>
      </c>
      <c r="G159" s="128" t="s">
        <v>1608</v>
      </c>
      <c r="H159" s="126" t="s">
        <v>1976</v>
      </c>
      <c r="I159" s="126" t="s">
        <v>1976</v>
      </c>
    </row>
    <row r="160" ht="43" customHeight="1" spans="1:9">
      <c r="A160" s="132" t="s">
        <v>1985</v>
      </c>
      <c r="B160" s="133" t="s">
        <v>1986</v>
      </c>
      <c r="C160" s="134" t="s">
        <v>1582</v>
      </c>
      <c r="D160" s="134" t="s">
        <v>1605</v>
      </c>
      <c r="E160" s="134" t="s">
        <v>1987</v>
      </c>
      <c r="F160" s="135" t="s">
        <v>1988</v>
      </c>
      <c r="G160" s="136" t="s">
        <v>1787</v>
      </c>
      <c r="H160" s="134" t="s">
        <v>1989</v>
      </c>
      <c r="I160" s="134" t="s">
        <v>1990</v>
      </c>
    </row>
    <row r="161" ht="43" customHeight="1" spans="1:9">
      <c r="A161" s="132"/>
      <c r="B161" s="137"/>
      <c r="C161" s="134" t="s">
        <v>1582</v>
      </c>
      <c r="D161" s="134" t="s">
        <v>1588</v>
      </c>
      <c r="E161" s="134" t="s">
        <v>1991</v>
      </c>
      <c r="F161" s="135" t="s">
        <v>1992</v>
      </c>
      <c r="G161" s="136" t="s">
        <v>1608</v>
      </c>
      <c r="H161" s="134" t="s">
        <v>1989</v>
      </c>
      <c r="I161" s="134" t="s">
        <v>1990</v>
      </c>
    </row>
    <row r="162" ht="43" customHeight="1" spans="1:9">
      <c r="A162" s="132"/>
      <c r="B162" s="137"/>
      <c r="C162" s="134" t="s">
        <v>1611</v>
      </c>
      <c r="D162" s="134" t="s">
        <v>1612</v>
      </c>
      <c r="E162" s="134" t="s">
        <v>1993</v>
      </c>
      <c r="F162" s="135" t="s">
        <v>1981</v>
      </c>
      <c r="G162" s="136" t="s">
        <v>1608</v>
      </c>
      <c r="H162" s="134" t="s">
        <v>1989</v>
      </c>
      <c r="I162" s="134" t="s">
        <v>1990</v>
      </c>
    </row>
    <row r="163" ht="43" customHeight="1" spans="1:9">
      <c r="A163" s="132"/>
      <c r="B163" s="137"/>
      <c r="C163" s="134" t="s">
        <v>1611</v>
      </c>
      <c r="D163" s="134" t="s">
        <v>1631</v>
      </c>
      <c r="E163" s="134" t="s">
        <v>1994</v>
      </c>
      <c r="F163" s="135" t="s">
        <v>1673</v>
      </c>
      <c r="G163" s="136" t="s">
        <v>1579</v>
      </c>
      <c r="H163" s="134" t="s">
        <v>1989</v>
      </c>
      <c r="I163" s="134" t="s">
        <v>1990</v>
      </c>
    </row>
    <row r="164" ht="43" customHeight="1" spans="1:9">
      <c r="A164" s="132"/>
      <c r="B164" s="137"/>
      <c r="C164" s="134" t="s">
        <v>1582</v>
      </c>
      <c r="D164" s="134" t="s">
        <v>1597</v>
      </c>
      <c r="E164" s="134" t="s">
        <v>1995</v>
      </c>
      <c r="F164" s="135" t="s">
        <v>1673</v>
      </c>
      <c r="G164" s="136" t="s">
        <v>1579</v>
      </c>
      <c r="H164" s="134" t="s">
        <v>1989</v>
      </c>
      <c r="I164" s="134" t="s">
        <v>1990</v>
      </c>
    </row>
    <row r="165" ht="43" customHeight="1" spans="1:9">
      <c r="A165" s="132"/>
      <c r="B165" s="137"/>
      <c r="C165" s="134" t="s">
        <v>1582</v>
      </c>
      <c r="D165" s="134" t="s">
        <v>1583</v>
      </c>
      <c r="E165" s="134" t="s">
        <v>1996</v>
      </c>
      <c r="F165" s="135" t="s">
        <v>1988</v>
      </c>
      <c r="G165" s="136" t="s">
        <v>1787</v>
      </c>
      <c r="H165" s="134" t="s">
        <v>1989</v>
      </c>
      <c r="I165" s="134" t="s">
        <v>1990</v>
      </c>
    </row>
    <row r="166" ht="43" customHeight="1" spans="1:9">
      <c r="A166" s="138"/>
      <c r="B166" s="139"/>
      <c r="C166" s="134" t="s">
        <v>1575</v>
      </c>
      <c r="D166" s="134" t="s">
        <v>1576</v>
      </c>
      <c r="E166" s="134" t="s">
        <v>1997</v>
      </c>
      <c r="F166" s="135" t="s">
        <v>1764</v>
      </c>
      <c r="G166" s="136" t="s">
        <v>1579</v>
      </c>
      <c r="H166" s="134" t="s">
        <v>1989</v>
      </c>
      <c r="I166" s="134" t="s">
        <v>1990</v>
      </c>
    </row>
    <row r="167" customHeight="1" spans="1:9">
      <c r="A167" s="140" t="s">
        <v>1998</v>
      </c>
      <c r="B167" s="141"/>
      <c r="C167" s="141"/>
      <c r="D167" s="141"/>
      <c r="E167" s="141"/>
      <c r="F167" s="142"/>
      <c r="G167" s="143"/>
      <c r="H167" s="141"/>
      <c r="I167" s="141"/>
    </row>
    <row r="168" customHeight="1" spans="1:9">
      <c r="A168" s="144" t="s">
        <v>1999</v>
      </c>
      <c r="B168" s="145"/>
      <c r="C168" s="145"/>
      <c r="D168" s="145"/>
      <c r="E168" s="145"/>
      <c r="F168" s="146"/>
      <c r="G168" s="147"/>
      <c r="H168" s="145"/>
      <c r="I168" s="145"/>
    </row>
    <row r="169" ht="29.45" customHeight="1" spans="1:9">
      <c r="A169" s="148" t="s">
        <v>2000</v>
      </c>
      <c r="B169" s="149" t="s">
        <v>2001</v>
      </c>
      <c r="C169" s="150" t="s">
        <v>1611</v>
      </c>
      <c r="D169" s="150" t="s">
        <v>1612</v>
      </c>
      <c r="E169" s="150" t="s">
        <v>2002</v>
      </c>
      <c r="F169" s="151" t="s">
        <v>2003</v>
      </c>
      <c r="G169" s="152" t="s">
        <v>2004</v>
      </c>
      <c r="H169" s="150" t="s">
        <v>2005</v>
      </c>
      <c r="I169" s="150" t="s">
        <v>2006</v>
      </c>
    </row>
    <row r="170" ht="28.15" customHeight="1" spans="1:9">
      <c r="A170" s="148"/>
      <c r="B170" s="153"/>
      <c r="C170" s="150" t="s">
        <v>1582</v>
      </c>
      <c r="D170" s="150" t="s">
        <v>1583</v>
      </c>
      <c r="E170" s="150" t="s">
        <v>1698</v>
      </c>
      <c r="F170" s="151" t="s">
        <v>1673</v>
      </c>
      <c r="G170" s="152" t="s">
        <v>1579</v>
      </c>
      <c r="H170" s="150" t="s">
        <v>1698</v>
      </c>
      <c r="I170" s="150" t="s">
        <v>2006</v>
      </c>
    </row>
    <row r="171" ht="32.45" customHeight="1" spans="1:9">
      <c r="A171" s="148"/>
      <c r="B171" s="153"/>
      <c r="C171" s="150" t="s">
        <v>1582</v>
      </c>
      <c r="D171" s="150" t="s">
        <v>1597</v>
      </c>
      <c r="E171" s="150" t="s">
        <v>2007</v>
      </c>
      <c r="F171" s="151" t="s">
        <v>2008</v>
      </c>
      <c r="G171" s="152" t="s">
        <v>2009</v>
      </c>
      <c r="H171" s="150" t="s">
        <v>2010</v>
      </c>
      <c r="I171" s="150" t="s">
        <v>2006</v>
      </c>
    </row>
    <row r="172" ht="30.6" customHeight="1" spans="1:9">
      <c r="A172" s="148"/>
      <c r="B172" s="153"/>
      <c r="C172" s="150" t="s">
        <v>1582</v>
      </c>
      <c r="D172" s="150" t="s">
        <v>1597</v>
      </c>
      <c r="E172" s="150" t="s">
        <v>2011</v>
      </c>
      <c r="F172" s="151" t="s">
        <v>1603</v>
      </c>
      <c r="G172" s="152" t="s">
        <v>1688</v>
      </c>
      <c r="H172" s="150" t="s">
        <v>2012</v>
      </c>
      <c r="I172" s="150" t="s">
        <v>2006</v>
      </c>
    </row>
    <row r="173" ht="36.6" customHeight="1" spans="1:9">
      <c r="A173" s="148"/>
      <c r="B173" s="153"/>
      <c r="C173" s="150" t="s">
        <v>1611</v>
      </c>
      <c r="D173" s="150" t="s">
        <v>1631</v>
      </c>
      <c r="E173" s="150" t="s">
        <v>2013</v>
      </c>
      <c r="F173" s="151" t="s">
        <v>2014</v>
      </c>
      <c r="G173" s="152" t="s">
        <v>2004</v>
      </c>
      <c r="H173" s="150" t="s">
        <v>2015</v>
      </c>
      <c r="I173" s="150" t="s">
        <v>2016</v>
      </c>
    </row>
    <row r="174" ht="32.45" customHeight="1" spans="1:9">
      <c r="A174" s="148"/>
      <c r="B174" s="153"/>
      <c r="C174" s="150" t="s">
        <v>1582</v>
      </c>
      <c r="D174" s="150" t="s">
        <v>1597</v>
      </c>
      <c r="E174" s="150" t="s">
        <v>2017</v>
      </c>
      <c r="F174" s="151" t="s">
        <v>2018</v>
      </c>
      <c r="G174" s="152" t="s">
        <v>2019</v>
      </c>
      <c r="H174" s="150" t="s">
        <v>2020</v>
      </c>
      <c r="I174" s="150" t="s">
        <v>2006</v>
      </c>
    </row>
    <row r="175" ht="34.15" customHeight="1" spans="1:9">
      <c r="A175" s="148"/>
      <c r="B175" s="153"/>
      <c r="C175" s="150" t="s">
        <v>1575</v>
      </c>
      <c r="D175" s="150" t="s">
        <v>1576</v>
      </c>
      <c r="E175" s="150" t="s">
        <v>2021</v>
      </c>
      <c r="F175" s="151" t="s">
        <v>1578</v>
      </c>
      <c r="G175" s="152" t="s">
        <v>1579</v>
      </c>
      <c r="H175" s="150" t="s">
        <v>2021</v>
      </c>
      <c r="I175" s="150" t="s">
        <v>1821</v>
      </c>
    </row>
    <row r="176" ht="30.6" customHeight="1" spans="1:9">
      <c r="A176" s="148"/>
      <c r="B176" s="153"/>
      <c r="C176" s="150" t="s">
        <v>1582</v>
      </c>
      <c r="D176" s="150" t="s">
        <v>1597</v>
      </c>
      <c r="E176" s="150" t="s">
        <v>2022</v>
      </c>
      <c r="F176" s="151" t="s">
        <v>1945</v>
      </c>
      <c r="G176" s="152" t="s">
        <v>1703</v>
      </c>
      <c r="H176" s="150" t="s">
        <v>2023</v>
      </c>
      <c r="I176" s="150" t="s">
        <v>2006</v>
      </c>
    </row>
    <row r="177" ht="62" customHeight="1" spans="1:9">
      <c r="A177" s="154"/>
      <c r="B177" s="155"/>
      <c r="C177" s="150" t="s">
        <v>1582</v>
      </c>
      <c r="D177" s="150" t="s">
        <v>1605</v>
      </c>
      <c r="E177" s="150" t="s">
        <v>2024</v>
      </c>
      <c r="F177" s="151" t="s">
        <v>1709</v>
      </c>
      <c r="G177" s="152" t="s">
        <v>1579</v>
      </c>
      <c r="H177" s="150" t="s">
        <v>2025</v>
      </c>
      <c r="I177" s="170" t="s">
        <v>2006</v>
      </c>
    </row>
    <row r="178" customHeight="1" spans="1:9">
      <c r="A178" s="156" t="s">
        <v>2026</v>
      </c>
      <c r="B178" s="157" t="s">
        <v>2027</v>
      </c>
      <c r="C178" s="158" t="s">
        <v>1582</v>
      </c>
      <c r="D178" s="158" t="s">
        <v>1597</v>
      </c>
      <c r="E178" s="158" t="s">
        <v>2028</v>
      </c>
      <c r="F178" s="159" t="s">
        <v>1836</v>
      </c>
      <c r="G178" s="160" t="s">
        <v>2009</v>
      </c>
      <c r="H178" s="159" t="s">
        <v>2029</v>
      </c>
      <c r="I178" s="160" t="s">
        <v>2030</v>
      </c>
    </row>
    <row r="179" ht="31" customHeight="1" spans="1:9">
      <c r="A179" s="156"/>
      <c r="B179" s="161"/>
      <c r="C179" s="158" t="s">
        <v>1582</v>
      </c>
      <c r="D179" s="158" t="s">
        <v>1605</v>
      </c>
      <c r="E179" s="158" t="s">
        <v>2031</v>
      </c>
      <c r="F179" s="159" t="s">
        <v>1673</v>
      </c>
      <c r="G179" s="160" t="s">
        <v>1579</v>
      </c>
      <c r="H179" s="159" t="s">
        <v>2032</v>
      </c>
      <c r="I179" s="160" t="s">
        <v>2033</v>
      </c>
    </row>
    <row r="180" ht="32" customHeight="1" spans="1:9">
      <c r="A180" s="156"/>
      <c r="B180" s="161"/>
      <c r="C180" s="158" t="s">
        <v>1582</v>
      </c>
      <c r="D180" s="158" t="s">
        <v>1605</v>
      </c>
      <c r="E180" s="158" t="s">
        <v>2034</v>
      </c>
      <c r="F180" s="159" t="s">
        <v>1746</v>
      </c>
      <c r="G180" s="160" t="s">
        <v>1579</v>
      </c>
      <c r="H180" s="159" t="s">
        <v>2035</v>
      </c>
      <c r="I180" s="160" t="s">
        <v>2033</v>
      </c>
    </row>
    <row r="181" ht="32" customHeight="1" spans="1:9">
      <c r="A181" s="156"/>
      <c r="B181" s="161"/>
      <c r="C181" s="158" t="s">
        <v>1582</v>
      </c>
      <c r="D181" s="158" t="s">
        <v>1597</v>
      </c>
      <c r="E181" s="158" t="s">
        <v>2036</v>
      </c>
      <c r="F181" s="159" t="s">
        <v>1781</v>
      </c>
      <c r="G181" s="160" t="s">
        <v>2037</v>
      </c>
      <c r="H181" s="159" t="s">
        <v>2038</v>
      </c>
      <c r="I181" s="160" t="s">
        <v>2030</v>
      </c>
    </row>
    <row r="182" ht="32" customHeight="1" spans="1:9">
      <c r="A182" s="156"/>
      <c r="B182" s="161"/>
      <c r="C182" s="158" t="s">
        <v>1611</v>
      </c>
      <c r="D182" s="158" t="s">
        <v>1631</v>
      </c>
      <c r="E182" s="158" t="s">
        <v>2039</v>
      </c>
      <c r="F182" s="159" t="s">
        <v>2040</v>
      </c>
      <c r="G182" s="160" t="s">
        <v>1688</v>
      </c>
      <c r="H182" s="159" t="s">
        <v>2041</v>
      </c>
      <c r="I182" s="160" t="s">
        <v>2033</v>
      </c>
    </row>
    <row r="183" ht="32" customHeight="1" spans="1:9">
      <c r="A183" s="156"/>
      <c r="B183" s="161"/>
      <c r="C183" s="158" t="s">
        <v>1582</v>
      </c>
      <c r="D183" s="158" t="s">
        <v>1597</v>
      </c>
      <c r="E183" s="158" t="s">
        <v>2042</v>
      </c>
      <c r="F183" s="159" t="s">
        <v>2043</v>
      </c>
      <c r="G183" s="160" t="s">
        <v>1897</v>
      </c>
      <c r="H183" s="159" t="s">
        <v>2044</v>
      </c>
      <c r="I183" s="160" t="s">
        <v>2045</v>
      </c>
    </row>
    <row r="184" ht="32" customHeight="1" spans="1:9">
      <c r="A184" s="156"/>
      <c r="B184" s="161"/>
      <c r="C184" s="158" t="s">
        <v>1575</v>
      </c>
      <c r="D184" s="158" t="s">
        <v>1576</v>
      </c>
      <c r="E184" s="158" t="s">
        <v>2046</v>
      </c>
      <c r="F184" s="159" t="s">
        <v>1773</v>
      </c>
      <c r="G184" s="160" t="s">
        <v>1579</v>
      </c>
      <c r="H184" s="159" t="s">
        <v>2047</v>
      </c>
      <c r="I184" s="160" t="s">
        <v>2048</v>
      </c>
    </row>
    <row r="185" ht="32" customHeight="1" spans="1:9">
      <c r="A185" s="156"/>
      <c r="B185" s="161"/>
      <c r="C185" s="158" t="s">
        <v>1582</v>
      </c>
      <c r="D185" s="158" t="s">
        <v>1588</v>
      </c>
      <c r="E185" s="158" t="s">
        <v>2049</v>
      </c>
      <c r="F185" s="159" t="s">
        <v>2050</v>
      </c>
      <c r="G185" s="160" t="s">
        <v>1579</v>
      </c>
      <c r="H185" s="159" t="s">
        <v>2051</v>
      </c>
      <c r="I185" s="160" t="s">
        <v>2030</v>
      </c>
    </row>
    <row r="186" ht="32" customHeight="1" spans="1:9">
      <c r="A186" s="162"/>
      <c r="B186" s="163"/>
      <c r="C186" s="158" t="s">
        <v>1582</v>
      </c>
      <c r="D186" s="158" t="s">
        <v>1583</v>
      </c>
      <c r="E186" s="158" t="s">
        <v>2052</v>
      </c>
      <c r="F186" s="159" t="s">
        <v>2053</v>
      </c>
      <c r="G186" s="160" t="s">
        <v>1881</v>
      </c>
      <c r="H186" s="159" t="s">
        <v>2054</v>
      </c>
      <c r="I186" s="160" t="s">
        <v>2045</v>
      </c>
    </row>
    <row r="187" customHeight="1" spans="1:9">
      <c r="A187" s="164" t="s">
        <v>2055</v>
      </c>
      <c r="B187" s="165" t="s">
        <v>2056</v>
      </c>
      <c r="C187" s="166" t="s">
        <v>1582</v>
      </c>
      <c r="D187" s="166" t="s">
        <v>1597</v>
      </c>
      <c r="E187" s="166" t="s">
        <v>2057</v>
      </c>
      <c r="F187" s="167" t="s">
        <v>1702</v>
      </c>
      <c r="G187" s="168" t="s">
        <v>1703</v>
      </c>
      <c r="H187" s="166" t="s">
        <v>2058</v>
      </c>
      <c r="I187" s="166" t="s">
        <v>2059</v>
      </c>
    </row>
    <row r="188" customHeight="1" spans="1:9">
      <c r="A188" s="164"/>
      <c r="B188" s="169"/>
      <c r="C188" s="166" t="s">
        <v>1575</v>
      </c>
      <c r="D188" s="166" t="s">
        <v>1576</v>
      </c>
      <c r="E188" s="166" t="s">
        <v>2060</v>
      </c>
      <c r="F188" s="167" t="s">
        <v>2050</v>
      </c>
      <c r="G188" s="168" t="s">
        <v>1579</v>
      </c>
      <c r="H188" s="166" t="s">
        <v>2061</v>
      </c>
      <c r="I188" s="166" t="s">
        <v>2062</v>
      </c>
    </row>
    <row r="189" customHeight="1" spans="1:9">
      <c r="A189" s="164"/>
      <c r="B189" s="169"/>
      <c r="C189" s="166" t="s">
        <v>1582</v>
      </c>
      <c r="D189" s="166" t="s">
        <v>1597</v>
      </c>
      <c r="E189" s="166" t="s">
        <v>2063</v>
      </c>
      <c r="F189" s="167" t="s">
        <v>2064</v>
      </c>
      <c r="G189" s="168" t="s">
        <v>1717</v>
      </c>
      <c r="H189" s="166" t="s">
        <v>2065</v>
      </c>
      <c r="I189" s="166" t="s">
        <v>2059</v>
      </c>
    </row>
    <row r="190" customHeight="1" spans="1:9">
      <c r="A190" s="164"/>
      <c r="B190" s="169"/>
      <c r="C190" s="166" t="s">
        <v>1582</v>
      </c>
      <c r="D190" s="166" t="s">
        <v>1588</v>
      </c>
      <c r="E190" s="166" t="s">
        <v>1712</v>
      </c>
      <c r="F190" s="167" t="s">
        <v>2050</v>
      </c>
      <c r="G190" s="168" t="s">
        <v>1579</v>
      </c>
      <c r="H190" s="166" t="s">
        <v>1722</v>
      </c>
      <c r="I190" s="166" t="s">
        <v>2062</v>
      </c>
    </row>
    <row r="191" customHeight="1" spans="1:9">
      <c r="A191" s="164"/>
      <c r="B191" s="169"/>
      <c r="C191" s="166" t="s">
        <v>1582</v>
      </c>
      <c r="D191" s="166" t="s">
        <v>1605</v>
      </c>
      <c r="E191" s="166" t="s">
        <v>2066</v>
      </c>
      <c r="F191" s="167" t="s">
        <v>2067</v>
      </c>
      <c r="G191" s="168" t="s">
        <v>1692</v>
      </c>
      <c r="H191" s="166" t="s">
        <v>2068</v>
      </c>
      <c r="I191" s="166" t="s">
        <v>1694</v>
      </c>
    </row>
    <row r="192" customHeight="1" spans="1:9">
      <c r="A192" s="164"/>
      <c r="B192" s="169"/>
      <c r="C192" s="166" t="s">
        <v>1582</v>
      </c>
      <c r="D192" s="166" t="s">
        <v>1597</v>
      </c>
      <c r="E192" s="166" t="s">
        <v>2069</v>
      </c>
      <c r="F192" s="167" t="s">
        <v>1702</v>
      </c>
      <c r="G192" s="168" t="s">
        <v>2070</v>
      </c>
      <c r="H192" s="166" t="s">
        <v>2071</v>
      </c>
      <c r="I192" s="166" t="s">
        <v>2059</v>
      </c>
    </row>
    <row r="193" customHeight="1" spans="1:9">
      <c r="A193" s="164"/>
      <c r="B193" s="169"/>
      <c r="C193" s="166" t="s">
        <v>1582</v>
      </c>
      <c r="D193" s="166" t="s">
        <v>1597</v>
      </c>
      <c r="E193" s="166" t="s">
        <v>2072</v>
      </c>
      <c r="F193" s="167" t="s">
        <v>1702</v>
      </c>
      <c r="G193" s="168" t="s">
        <v>1688</v>
      </c>
      <c r="H193" s="166" t="s">
        <v>2073</v>
      </c>
      <c r="I193" s="166" t="s">
        <v>2059</v>
      </c>
    </row>
    <row r="194" customHeight="1" spans="1:9">
      <c r="A194" s="164"/>
      <c r="B194" s="169"/>
      <c r="C194" s="166" t="s">
        <v>1582</v>
      </c>
      <c r="D194" s="166" t="s">
        <v>1597</v>
      </c>
      <c r="E194" s="166" t="s">
        <v>2074</v>
      </c>
      <c r="F194" s="167" t="s">
        <v>1665</v>
      </c>
      <c r="G194" s="168" t="s">
        <v>1638</v>
      </c>
      <c r="H194" s="166" t="s">
        <v>2074</v>
      </c>
      <c r="I194" s="166" t="s">
        <v>2059</v>
      </c>
    </row>
    <row r="195" customHeight="1" spans="1:9">
      <c r="A195" s="164"/>
      <c r="B195" s="169"/>
      <c r="C195" s="166" t="s">
        <v>1611</v>
      </c>
      <c r="D195" s="166" t="s">
        <v>1631</v>
      </c>
      <c r="E195" s="166" t="s">
        <v>2075</v>
      </c>
      <c r="F195" s="167" t="s">
        <v>2076</v>
      </c>
      <c r="G195" s="168" t="s">
        <v>1579</v>
      </c>
      <c r="H195" s="166" t="s">
        <v>2077</v>
      </c>
      <c r="I195" s="166" t="s">
        <v>2062</v>
      </c>
    </row>
    <row r="196" customHeight="1" spans="1:9">
      <c r="A196" s="171"/>
      <c r="B196" s="172"/>
      <c r="C196" s="166" t="s">
        <v>1582</v>
      </c>
      <c r="D196" s="166" t="s">
        <v>1583</v>
      </c>
      <c r="E196" s="166" t="s">
        <v>1698</v>
      </c>
      <c r="F196" s="167" t="s">
        <v>2050</v>
      </c>
      <c r="G196" s="168" t="s">
        <v>1579</v>
      </c>
      <c r="H196" s="166" t="s">
        <v>1736</v>
      </c>
      <c r="I196" s="166" t="s">
        <v>2062</v>
      </c>
    </row>
    <row r="197" customHeight="1" spans="1:9">
      <c r="A197" s="173" t="s">
        <v>2078</v>
      </c>
      <c r="B197" s="174"/>
      <c r="C197" s="174"/>
      <c r="D197" s="174"/>
      <c r="E197" s="174"/>
      <c r="F197" s="175"/>
      <c r="G197" s="176"/>
      <c r="H197" s="177"/>
      <c r="I197" s="174"/>
    </row>
    <row r="198" customHeight="1" spans="1:9">
      <c r="A198" s="178" t="s">
        <v>2079</v>
      </c>
      <c r="B198" s="179"/>
      <c r="C198" s="179"/>
      <c r="D198" s="179"/>
      <c r="E198" s="179"/>
      <c r="F198" s="180"/>
      <c r="G198" s="181"/>
      <c r="H198" s="182"/>
      <c r="I198" s="179"/>
    </row>
    <row r="199" ht="82" customHeight="1" spans="1:9">
      <c r="A199" s="183" t="s">
        <v>2080</v>
      </c>
      <c r="B199" s="184" t="s">
        <v>2081</v>
      </c>
      <c r="C199" s="185" t="s">
        <v>1582</v>
      </c>
      <c r="D199" s="185" t="s">
        <v>1597</v>
      </c>
      <c r="E199" s="185" t="s">
        <v>2082</v>
      </c>
      <c r="F199" s="186" t="s">
        <v>1702</v>
      </c>
      <c r="G199" s="187" t="s">
        <v>1717</v>
      </c>
      <c r="H199" s="185" t="s">
        <v>2083</v>
      </c>
      <c r="I199" s="185" t="s">
        <v>2083</v>
      </c>
    </row>
    <row r="200" ht="31" customHeight="1" spans="1:9">
      <c r="A200" s="183"/>
      <c r="B200" s="183"/>
      <c r="C200" s="185" t="s">
        <v>1582</v>
      </c>
      <c r="D200" s="185" t="s">
        <v>1605</v>
      </c>
      <c r="E200" s="185" t="s">
        <v>2084</v>
      </c>
      <c r="F200" s="186" t="s">
        <v>2085</v>
      </c>
      <c r="G200" s="187" t="s">
        <v>1579</v>
      </c>
      <c r="H200" s="185" t="s">
        <v>2086</v>
      </c>
      <c r="I200" s="185" t="s">
        <v>2087</v>
      </c>
    </row>
    <row r="201" ht="38" customHeight="1" spans="1:9">
      <c r="A201" s="183"/>
      <c r="B201" s="183"/>
      <c r="C201" s="185" t="s">
        <v>1582</v>
      </c>
      <c r="D201" s="185" t="s">
        <v>1588</v>
      </c>
      <c r="E201" s="185" t="s">
        <v>2088</v>
      </c>
      <c r="F201" s="186" t="s">
        <v>1665</v>
      </c>
      <c r="G201" s="187" t="s">
        <v>1829</v>
      </c>
      <c r="H201" s="185" t="s">
        <v>2089</v>
      </c>
      <c r="I201" s="185" t="s">
        <v>2090</v>
      </c>
    </row>
    <row r="202" ht="33" customHeight="1" spans="1:9">
      <c r="A202" s="183"/>
      <c r="B202" s="183"/>
      <c r="C202" s="185" t="s">
        <v>1582</v>
      </c>
      <c r="D202" s="185" t="s">
        <v>1583</v>
      </c>
      <c r="E202" s="185" t="s">
        <v>2091</v>
      </c>
      <c r="F202" s="186" t="s">
        <v>2092</v>
      </c>
      <c r="G202" s="187" t="s">
        <v>1787</v>
      </c>
      <c r="H202" s="185" t="s">
        <v>2093</v>
      </c>
      <c r="I202" s="185" t="s">
        <v>2093</v>
      </c>
    </row>
    <row r="203" ht="31" customHeight="1" spans="1:9">
      <c r="A203" s="183"/>
      <c r="B203" s="183"/>
      <c r="C203" s="185" t="s">
        <v>1575</v>
      </c>
      <c r="D203" s="185" t="s">
        <v>1576</v>
      </c>
      <c r="E203" s="185" t="s">
        <v>2094</v>
      </c>
      <c r="F203" s="186" t="s">
        <v>2050</v>
      </c>
      <c r="G203" s="187" t="s">
        <v>1579</v>
      </c>
      <c r="H203" s="185" t="s">
        <v>2094</v>
      </c>
      <c r="I203" s="185" t="s">
        <v>2094</v>
      </c>
    </row>
    <row r="204" ht="47" customHeight="1" spans="1:9">
      <c r="A204" s="183"/>
      <c r="B204" s="183"/>
      <c r="C204" s="185" t="s">
        <v>1582</v>
      </c>
      <c r="D204" s="185" t="s">
        <v>1605</v>
      </c>
      <c r="E204" s="185" t="s">
        <v>2095</v>
      </c>
      <c r="F204" s="186" t="s">
        <v>2096</v>
      </c>
      <c r="G204" s="187" t="s">
        <v>1608</v>
      </c>
      <c r="H204" s="185" t="s">
        <v>2097</v>
      </c>
      <c r="I204" s="185" t="s">
        <v>2097</v>
      </c>
    </row>
    <row r="205" ht="37" customHeight="1" spans="1:9">
      <c r="A205" s="183"/>
      <c r="B205" s="183"/>
      <c r="C205" s="185" t="s">
        <v>1582</v>
      </c>
      <c r="D205" s="185" t="s">
        <v>1588</v>
      </c>
      <c r="E205" s="185" t="s">
        <v>2098</v>
      </c>
      <c r="F205" s="186" t="s">
        <v>2099</v>
      </c>
      <c r="G205" s="187" t="s">
        <v>1829</v>
      </c>
      <c r="H205" s="185" t="s">
        <v>2100</v>
      </c>
      <c r="I205" s="185" t="s">
        <v>2100</v>
      </c>
    </row>
    <row r="206" ht="37" customHeight="1" spans="1:9">
      <c r="A206" s="188"/>
      <c r="B206" s="188"/>
      <c r="C206" s="185" t="s">
        <v>1611</v>
      </c>
      <c r="D206" s="185" t="s">
        <v>1631</v>
      </c>
      <c r="E206" s="185" t="s">
        <v>2101</v>
      </c>
      <c r="F206" s="186" t="s">
        <v>2102</v>
      </c>
      <c r="G206" s="187" t="s">
        <v>1608</v>
      </c>
      <c r="H206" s="185" t="s">
        <v>2103</v>
      </c>
      <c r="I206" s="185" t="s">
        <v>2103</v>
      </c>
    </row>
    <row r="207" ht="30" customHeight="1" spans="1:9">
      <c r="A207" s="189" t="s">
        <v>2104</v>
      </c>
      <c r="B207" s="190" t="s">
        <v>2105</v>
      </c>
      <c r="C207" s="191" t="s">
        <v>1575</v>
      </c>
      <c r="D207" s="191" t="s">
        <v>1576</v>
      </c>
      <c r="E207" s="191" t="s">
        <v>2106</v>
      </c>
      <c r="F207" s="192" t="s">
        <v>2050</v>
      </c>
      <c r="G207" s="193" t="s">
        <v>1579</v>
      </c>
      <c r="H207" s="191" t="s">
        <v>2107</v>
      </c>
      <c r="I207" s="191" t="s">
        <v>2107</v>
      </c>
    </row>
    <row r="208" ht="77" customHeight="1" spans="1:9">
      <c r="A208" s="189"/>
      <c r="B208" s="194"/>
      <c r="C208" s="191" t="s">
        <v>1582</v>
      </c>
      <c r="D208" s="191" t="s">
        <v>1583</v>
      </c>
      <c r="E208" s="191" t="s">
        <v>2108</v>
      </c>
      <c r="F208" s="192" t="s">
        <v>2109</v>
      </c>
      <c r="G208" s="193" t="s">
        <v>1787</v>
      </c>
      <c r="H208" s="191" t="s">
        <v>2105</v>
      </c>
      <c r="I208" s="191" t="s">
        <v>2105</v>
      </c>
    </row>
    <row r="209" ht="48" customHeight="1" spans="1:9">
      <c r="A209" s="189"/>
      <c r="B209" s="194"/>
      <c r="C209" s="191" t="s">
        <v>1582</v>
      </c>
      <c r="D209" s="191" t="s">
        <v>1588</v>
      </c>
      <c r="E209" s="191" t="s">
        <v>2110</v>
      </c>
      <c r="F209" s="192" t="s">
        <v>2111</v>
      </c>
      <c r="G209" s="193" t="s">
        <v>1829</v>
      </c>
      <c r="H209" s="191" t="s">
        <v>2112</v>
      </c>
      <c r="I209" s="191" t="s">
        <v>2112</v>
      </c>
    </row>
    <row r="210" ht="48" customHeight="1" spans="1:9">
      <c r="A210" s="189"/>
      <c r="B210" s="194"/>
      <c r="C210" s="191" t="s">
        <v>1582</v>
      </c>
      <c r="D210" s="191" t="s">
        <v>1588</v>
      </c>
      <c r="E210" s="191" t="s">
        <v>2113</v>
      </c>
      <c r="F210" s="192" t="s">
        <v>2114</v>
      </c>
      <c r="G210" s="193" t="s">
        <v>1829</v>
      </c>
      <c r="H210" s="191" t="s">
        <v>2112</v>
      </c>
      <c r="I210" s="191" t="s">
        <v>2112</v>
      </c>
    </row>
    <row r="211" ht="51" customHeight="1" spans="1:9">
      <c r="A211" s="189"/>
      <c r="B211" s="194"/>
      <c r="C211" s="191" t="s">
        <v>1582</v>
      </c>
      <c r="D211" s="191" t="s">
        <v>1605</v>
      </c>
      <c r="E211" s="191" t="s">
        <v>2115</v>
      </c>
      <c r="F211" s="192" t="s">
        <v>2116</v>
      </c>
      <c r="G211" s="193" t="s">
        <v>1579</v>
      </c>
      <c r="H211" s="191" t="s">
        <v>2117</v>
      </c>
      <c r="I211" s="191" t="s">
        <v>2118</v>
      </c>
    </row>
    <row r="212" ht="76" customHeight="1" spans="1:9">
      <c r="A212" s="189"/>
      <c r="B212" s="194"/>
      <c r="C212" s="191" t="s">
        <v>1582</v>
      </c>
      <c r="D212" s="191" t="s">
        <v>1597</v>
      </c>
      <c r="E212" s="191" t="s">
        <v>2119</v>
      </c>
      <c r="F212" s="192" t="s">
        <v>2120</v>
      </c>
      <c r="G212" s="193" t="s">
        <v>1703</v>
      </c>
      <c r="H212" s="191" t="s">
        <v>2105</v>
      </c>
      <c r="I212" s="191" t="s">
        <v>2105</v>
      </c>
    </row>
    <row r="213" ht="56" customHeight="1" spans="1:9">
      <c r="A213" s="189"/>
      <c r="B213" s="194"/>
      <c r="C213" s="191" t="s">
        <v>1582</v>
      </c>
      <c r="D213" s="191" t="s">
        <v>1605</v>
      </c>
      <c r="E213" s="191" t="s">
        <v>2121</v>
      </c>
      <c r="F213" s="192" t="s">
        <v>2122</v>
      </c>
      <c r="G213" s="193" t="s">
        <v>1608</v>
      </c>
      <c r="H213" s="191" t="s">
        <v>2118</v>
      </c>
      <c r="I213" s="191" t="s">
        <v>2118</v>
      </c>
    </row>
    <row r="214" ht="58" customHeight="1" spans="1:9">
      <c r="A214" s="195"/>
      <c r="B214" s="196"/>
      <c r="C214" s="191" t="s">
        <v>1611</v>
      </c>
      <c r="D214" s="191" t="s">
        <v>1631</v>
      </c>
      <c r="E214" s="191" t="s">
        <v>2123</v>
      </c>
      <c r="F214" s="192" t="s">
        <v>2124</v>
      </c>
      <c r="G214" s="193" t="s">
        <v>1608</v>
      </c>
      <c r="H214" s="191" t="s">
        <v>2118</v>
      </c>
      <c r="I214" s="191" t="s">
        <v>2118</v>
      </c>
    </row>
    <row r="215" ht="33" customHeight="1" spans="1:9">
      <c r="A215" s="197" t="s">
        <v>2125</v>
      </c>
      <c r="B215" s="198" t="s">
        <v>2126</v>
      </c>
      <c r="C215" s="199" t="s">
        <v>1582</v>
      </c>
      <c r="D215" s="199" t="s">
        <v>1605</v>
      </c>
      <c r="E215" s="199" t="s">
        <v>2127</v>
      </c>
      <c r="F215" s="200" t="s">
        <v>2128</v>
      </c>
      <c r="G215" s="201" t="s">
        <v>1579</v>
      </c>
      <c r="H215" s="199" t="s">
        <v>2087</v>
      </c>
      <c r="I215" s="199" t="s">
        <v>2087</v>
      </c>
    </row>
    <row r="216" ht="96" customHeight="1" spans="1:9">
      <c r="A216" s="197"/>
      <c r="B216" s="197"/>
      <c r="C216" s="199" t="s">
        <v>1582</v>
      </c>
      <c r="D216" s="199" t="s">
        <v>1605</v>
      </c>
      <c r="E216" s="199" t="s">
        <v>2129</v>
      </c>
      <c r="F216" s="200" t="s">
        <v>2130</v>
      </c>
      <c r="G216" s="201" t="s">
        <v>1608</v>
      </c>
      <c r="H216" s="199" t="s">
        <v>2131</v>
      </c>
      <c r="I216" s="199" t="s">
        <v>2131</v>
      </c>
    </row>
    <row r="217" ht="147" customHeight="1" spans="1:9">
      <c r="A217" s="197"/>
      <c r="B217" s="197"/>
      <c r="C217" s="199" t="s">
        <v>1582</v>
      </c>
      <c r="D217" s="199" t="s">
        <v>1597</v>
      </c>
      <c r="E217" s="199" t="s">
        <v>2132</v>
      </c>
      <c r="F217" s="200" t="s">
        <v>2133</v>
      </c>
      <c r="G217" s="201" t="s">
        <v>2134</v>
      </c>
      <c r="H217" s="199" t="s">
        <v>2135</v>
      </c>
      <c r="I217" s="199" t="s">
        <v>2135</v>
      </c>
    </row>
    <row r="218" ht="87" customHeight="1" spans="1:9">
      <c r="A218" s="197"/>
      <c r="B218" s="197"/>
      <c r="C218" s="199" t="s">
        <v>1582</v>
      </c>
      <c r="D218" s="199" t="s">
        <v>1583</v>
      </c>
      <c r="E218" s="199" t="s">
        <v>2136</v>
      </c>
      <c r="F218" s="200" t="s">
        <v>2137</v>
      </c>
      <c r="G218" s="201" t="s">
        <v>1787</v>
      </c>
      <c r="H218" s="199" t="s">
        <v>2138</v>
      </c>
      <c r="I218" s="199" t="s">
        <v>2138</v>
      </c>
    </row>
    <row r="219" ht="29" customHeight="1" spans="1:9">
      <c r="A219" s="197"/>
      <c r="B219" s="197"/>
      <c r="C219" s="199" t="s">
        <v>1582</v>
      </c>
      <c r="D219" s="199" t="s">
        <v>1588</v>
      </c>
      <c r="E219" s="199" t="s">
        <v>2139</v>
      </c>
      <c r="F219" s="200" t="s">
        <v>2111</v>
      </c>
      <c r="G219" s="201" t="s">
        <v>1829</v>
      </c>
      <c r="H219" s="199" t="s">
        <v>2140</v>
      </c>
      <c r="I219" s="199" t="s">
        <v>2140</v>
      </c>
    </row>
    <row r="220" ht="142" customHeight="1" spans="1:9">
      <c r="A220" s="197"/>
      <c r="B220" s="197"/>
      <c r="C220" s="199" t="s">
        <v>1611</v>
      </c>
      <c r="D220" s="199" t="s">
        <v>1631</v>
      </c>
      <c r="E220" s="199" t="s">
        <v>2141</v>
      </c>
      <c r="F220" s="200" t="s">
        <v>2102</v>
      </c>
      <c r="G220" s="201" t="s">
        <v>1608</v>
      </c>
      <c r="H220" s="199" t="s">
        <v>2135</v>
      </c>
      <c r="I220" s="199" t="s">
        <v>2135</v>
      </c>
    </row>
    <row r="221" ht="31.15" customHeight="1" spans="1:9">
      <c r="A221" s="197"/>
      <c r="B221" s="197"/>
      <c r="C221" s="199" t="s">
        <v>1575</v>
      </c>
      <c r="D221" s="199" t="s">
        <v>1576</v>
      </c>
      <c r="E221" s="199" t="s">
        <v>2142</v>
      </c>
      <c r="F221" s="200" t="s">
        <v>2050</v>
      </c>
      <c r="G221" s="201" t="s">
        <v>1579</v>
      </c>
      <c r="H221" s="199" t="s">
        <v>2143</v>
      </c>
      <c r="I221" s="199" t="s">
        <v>2143</v>
      </c>
    </row>
    <row r="222" ht="138" customHeight="1" spans="1:9">
      <c r="A222" s="197"/>
      <c r="B222" s="197"/>
      <c r="C222" s="199" t="s">
        <v>1582</v>
      </c>
      <c r="D222" s="199" t="s">
        <v>1597</v>
      </c>
      <c r="E222" s="199" t="s">
        <v>2144</v>
      </c>
      <c r="F222" s="200" t="s">
        <v>2133</v>
      </c>
      <c r="G222" s="201" t="s">
        <v>1703</v>
      </c>
      <c r="H222" s="199" t="s">
        <v>2135</v>
      </c>
      <c r="I222" s="199" t="s">
        <v>2135</v>
      </c>
    </row>
    <row r="223" ht="28.15" customHeight="1" spans="1:9">
      <c r="A223" s="202"/>
      <c r="B223" s="202"/>
      <c r="C223" s="199" t="s">
        <v>1582</v>
      </c>
      <c r="D223" s="199" t="s">
        <v>1588</v>
      </c>
      <c r="E223" s="199" t="s">
        <v>1872</v>
      </c>
      <c r="F223" s="200" t="s">
        <v>1665</v>
      </c>
      <c r="G223" s="201" t="s">
        <v>1829</v>
      </c>
      <c r="H223" s="199" t="s">
        <v>2145</v>
      </c>
      <c r="I223" s="199" t="s">
        <v>2146</v>
      </c>
    </row>
    <row r="224" s="9" customFormat="1" ht="30" customHeight="1" spans="1:9">
      <c r="A224" s="203" t="s">
        <v>2147</v>
      </c>
      <c r="B224" s="204" t="s">
        <v>2148</v>
      </c>
      <c r="C224" s="205" t="s">
        <v>1582</v>
      </c>
      <c r="D224" s="205" t="s">
        <v>1605</v>
      </c>
      <c r="E224" s="205" t="s">
        <v>2149</v>
      </c>
      <c r="F224" s="206" t="s">
        <v>2085</v>
      </c>
      <c r="G224" s="207" t="s">
        <v>1579</v>
      </c>
      <c r="H224" s="205" t="s">
        <v>2150</v>
      </c>
      <c r="I224" s="205" t="s">
        <v>2150</v>
      </c>
    </row>
    <row r="225" s="9" customFormat="1" ht="61" customHeight="1" spans="1:9">
      <c r="A225" s="203"/>
      <c r="B225" s="208"/>
      <c r="C225" s="205" t="s">
        <v>1582</v>
      </c>
      <c r="D225" s="205" t="s">
        <v>1597</v>
      </c>
      <c r="E225" s="205" t="s">
        <v>2151</v>
      </c>
      <c r="F225" s="206" t="s">
        <v>2152</v>
      </c>
      <c r="G225" s="207" t="s">
        <v>2134</v>
      </c>
      <c r="H225" s="205" t="s">
        <v>2153</v>
      </c>
      <c r="I225" s="205" t="s">
        <v>2153</v>
      </c>
    </row>
    <row r="226" s="9" customFormat="1" ht="61" customHeight="1" spans="1:9">
      <c r="A226" s="203"/>
      <c r="B226" s="208"/>
      <c r="C226" s="205" t="s">
        <v>1582</v>
      </c>
      <c r="D226" s="205" t="s">
        <v>1597</v>
      </c>
      <c r="E226" s="205" t="s">
        <v>2154</v>
      </c>
      <c r="F226" s="206" t="s">
        <v>2155</v>
      </c>
      <c r="G226" s="207" t="s">
        <v>2134</v>
      </c>
      <c r="H226" s="205" t="s">
        <v>2153</v>
      </c>
      <c r="I226" s="205" t="s">
        <v>2153</v>
      </c>
    </row>
    <row r="227" s="9" customFormat="1" ht="61" customHeight="1" spans="1:9">
      <c r="A227" s="203"/>
      <c r="B227" s="208"/>
      <c r="C227" s="205" t="s">
        <v>1582</v>
      </c>
      <c r="D227" s="205" t="s">
        <v>1588</v>
      </c>
      <c r="E227" s="205" t="s">
        <v>2156</v>
      </c>
      <c r="F227" s="206" t="s">
        <v>2157</v>
      </c>
      <c r="G227" s="207" t="s">
        <v>1829</v>
      </c>
      <c r="H227" s="205" t="s">
        <v>2158</v>
      </c>
      <c r="I227" s="205" t="s">
        <v>2158</v>
      </c>
    </row>
    <row r="228" s="9" customFormat="1" ht="61" customHeight="1" spans="1:9">
      <c r="A228" s="203"/>
      <c r="B228" s="208"/>
      <c r="C228" s="205" t="s">
        <v>1582</v>
      </c>
      <c r="D228" s="205" t="s">
        <v>1597</v>
      </c>
      <c r="E228" s="205" t="s">
        <v>2159</v>
      </c>
      <c r="F228" s="206" t="s">
        <v>2160</v>
      </c>
      <c r="G228" s="207" t="s">
        <v>1717</v>
      </c>
      <c r="H228" s="205" t="s">
        <v>2161</v>
      </c>
      <c r="I228" s="205" t="s">
        <v>2153</v>
      </c>
    </row>
    <row r="229" s="9" customFormat="1" ht="27" customHeight="1" spans="1:9">
      <c r="A229" s="203"/>
      <c r="B229" s="208"/>
      <c r="C229" s="205" t="s">
        <v>1611</v>
      </c>
      <c r="D229" s="205" t="s">
        <v>1612</v>
      </c>
      <c r="E229" s="205" t="s">
        <v>2162</v>
      </c>
      <c r="F229" s="206" t="s">
        <v>2163</v>
      </c>
      <c r="G229" s="207" t="s">
        <v>1608</v>
      </c>
      <c r="H229" s="205" t="s">
        <v>2103</v>
      </c>
      <c r="I229" s="205" t="s">
        <v>2164</v>
      </c>
    </row>
    <row r="230" s="9" customFormat="1" ht="61" customHeight="1" spans="1:9">
      <c r="A230" s="203"/>
      <c r="B230" s="208"/>
      <c r="C230" s="205" t="s">
        <v>1582</v>
      </c>
      <c r="D230" s="205" t="s">
        <v>1597</v>
      </c>
      <c r="E230" s="205" t="s">
        <v>2165</v>
      </c>
      <c r="F230" s="206" t="s">
        <v>2166</v>
      </c>
      <c r="G230" s="207" t="s">
        <v>1717</v>
      </c>
      <c r="H230" s="205" t="s">
        <v>2161</v>
      </c>
      <c r="I230" s="205" t="s">
        <v>2153</v>
      </c>
    </row>
    <row r="231" s="9" customFormat="1" ht="24" customHeight="1" spans="1:9">
      <c r="A231" s="203"/>
      <c r="B231" s="208"/>
      <c r="C231" s="205" t="s">
        <v>1575</v>
      </c>
      <c r="D231" s="205" t="s">
        <v>1576</v>
      </c>
      <c r="E231" s="205" t="s">
        <v>2167</v>
      </c>
      <c r="F231" s="206" t="s">
        <v>2168</v>
      </c>
      <c r="G231" s="207" t="s">
        <v>1579</v>
      </c>
      <c r="H231" s="205" t="s">
        <v>2169</v>
      </c>
      <c r="I231" s="205" t="s">
        <v>2169</v>
      </c>
    </row>
    <row r="232" s="9" customFormat="1" ht="82" customHeight="1" spans="1:9">
      <c r="A232" s="203"/>
      <c r="B232" s="208"/>
      <c r="C232" s="205" t="s">
        <v>1582</v>
      </c>
      <c r="D232" s="205" t="s">
        <v>1583</v>
      </c>
      <c r="E232" s="205" t="s">
        <v>2170</v>
      </c>
      <c r="F232" s="206" t="s">
        <v>2171</v>
      </c>
      <c r="G232" s="207" t="s">
        <v>1787</v>
      </c>
      <c r="H232" s="205" t="s">
        <v>2158</v>
      </c>
      <c r="I232" s="205" t="s">
        <v>2158</v>
      </c>
    </row>
    <row r="233" s="9" customFormat="1" ht="60" customHeight="1" spans="1:9">
      <c r="A233" s="203"/>
      <c r="B233" s="208"/>
      <c r="C233" s="205" t="s">
        <v>1582</v>
      </c>
      <c r="D233" s="205" t="s">
        <v>1597</v>
      </c>
      <c r="E233" s="205" t="s">
        <v>2172</v>
      </c>
      <c r="F233" s="206" t="s">
        <v>2173</v>
      </c>
      <c r="G233" s="207" t="s">
        <v>2134</v>
      </c>
      <c r="H233" s="205" t="s">
        <v>2161</v>
      </c>
      <c r="I233" s="205" t="s">
        <v>2153</v>
      </c>
    </row>
    <row r="234" s="9" customFormat="1" ht="82" customHeight="1" spans="1:9">
      <c r="A234" s="203"/>
      <c r="B234" s="208"/>
      <c r="C234" s="205" t="s">
        <v>1582</v>
      </c>
      <c r="D234" s="205" t="s">
        <v>1588</v>
      </c>
      <c r="E234" s="205" t="s">
        <v>2174</v>
      </c>
      <c r="F234" s="206" t="s">
        <v>2175</v>
      </c>
      <c r="G234" s="207" t="s">
        <v>1829</v>
      </c>
      <c r="H234" s="205" t="s">
        <v>2158</v>
      </c>
      <c r="I234" s="205" t="s">
        <v>2158</v>
      </c>
    </row>
    <row r="235" s="9" customFormat="1" ht="55" customHeight="1" spans="1:9">
      <c r="A235" s="203"/>
      <c r="B235" s="208"/>
      <c r="C235" s="205" t="s">
        <v>1611</v>
      </c>
      <c r="D235" s="205" t="s">
        <v>1631</v>
      </c>
      <c r="E235" s="205" t="s">
        <v>2176</v>
      </c>
      <c r="F235" s="206" t="s">
        <v>2177</v>
      </c>
      <c r="G235" s="207" t="s">
        <v>1608</v>
      </c>
      <c r="H235" s="205" t="s">
        <v>2178</v>
      </c>
      <c r="I235" s="205" t="s">
        <v>2179</v>
      </c>
    </row>
    <row r="236" s="9" customFormat="1" ht="85" customHeight="1" spans="1:9">
      <c r="A236" s="203"/>
      <c r="B236" s="208"/>
      <c r="C236" s="205" t="s">
        <v>1582</v>
      </c>
      <c r="D236" s="205" t="s">
        <v>1605</v>
      </c>
      <c r="E236" s="205" t="s">
        <v>2180</v>
      </c>
      <c r="F236" s="206" t="s">
        <v>2181</v>
      </c>
      <c r="G236" s="207" t="s">
        <v>1608</v>
      </c>
      <c r="H236" s="205" t="s">
        <v>2158</v>
      </c>
      <c r="I236" s="205" t="s">
        <v>2158</v>
      </c>
    </row>
    <row r="237" s="9" customFormat="1" ht="68" customHeight="1" spans="1:9">
      <c r="A237" s="209"/>
      <c r="B237" s="210"/>
      <c r="C237" s="205" t="s">
        <v>1582</v>
      </c>
      <c r="D237" s="205" t="s">
        <v>1597</v>
      </c>
      <c r="E237" s="205" t="s">
        <v>2182</v>
      </c>
      <c r="F237" s="206" t="s">
        <v>2183</v>
      </c>
      <c r="G237" s="207" t="s">
        <v>1703</v>
      </c>
      <c r="H237" s="205" t="s">
        <v>2184</v>
      </c>
      <c r="I237" s="205" t="s">
        <v>2153</v>
      </c>
    </row>
    <row r="238" s="9" customFormat="1" ht="153" customHeight="1" spans="1:9">
      <c r="A238" s="211" t="s">
        <v>2185</v>
      </c>
      <c r="B238" s="212" t="s">
        <v>2186</v>
      </c>
      <c r="C238" s="213" t="s">
        <v>1582</v>
      </c>
      <c r="D238" s="213" t="s">
        <v>1583</v>
      </c>
      <c r="E238" s="213" t="s">
        <v>2187</v>
      </c>
      <c r="F238" s="214" t="s">
        <v>2188</v>
      </c>
      <c r="G238" s="215" t="s">
        <v>1787</v>
      </c>
      <c r="H238" s="213" t="s">
        <v>2189</v>
      </c>
      <c r="I238" s="213" t="s">
        <v>2189</v>
      </c>
    </row>
    <row r="239" s="9" customFormat="1" ht="45" customHeight="1" spans="1:9">
      <c r="A239" s="211"/>
      <c r="B239" s="211"/>
      <c r="C239" s="213" t="s">
        <v>1582</v>
      </c>
      <c r="D239" s="213" t="s">
        <v>1605</v>
      </c>
      <c r="E239" s="213" t="s">
        <v>2180</v>
      </c>
      <c r="F239" s="214" t="s">
        <v>2190</v>
      </c>
      <c r="G239" s="215" t="s">
        <v>1608</v>
      </c>
      <c r="H239" s="213" t="s">
        <v>2191</v>
      </c>
      <c r="I239" s="213" t="s">
        <v>2192</v>
      </c>
    </row>
    <row r="240" s="9" customFormat="1" ht="45" customHeight="1" spans="1:9">
      <c r="A240" s="211"/>
      <c r="B240" s="211"/>
      <c r="C240" s="213" t="s">
        <v>1582</v>
      </c>
      <c r="D240" s="213" t="s">
        <v>1605</v>
      </c>
      <c r="E240" s="213" t="s">
        <v>2193</v>
      </c>
      <c r="F240" s="214" t="s">
        <v>2085</v>
      </c>
      <c r="G240" s="215" t="s">
        <v>1579</v>
      </c>
      <c r="H240" s="213" t="s">
        <v>2191</v>
      </c>
      <c r="I240" s="213" t="s">
        <v>2192</v>
      </c>
    </row>
    <row r="241" s="9" customFormat="1" ht="168" customHeight="1" spans="1:9">
      <c r="A241" s="211"/>
      <c r="B241" s="211"/>
      <c r="C241" s="213" t="s">
        <v>1582</v>
      </c>
      <c r="D241" s="213" t="s">
        <v>1597</v>
      </c>
      <c r="E241" s="213" t="s">
        <v>2194</v>
      </c>
      <c r="F241" s="214" t="s">
        <v>1629</v>
      </c>
      <c r="G241" s="215" t="s">
        <v>1703</v>
      </c>
      <c r="H241" s="213" t="s">
        <v>2189</v>
      </c>
      <c r="I241" s="213" t="s">
        <v>2189</v>
      </c>
    </row>
    <row r="242" s="9" customFormat="1" ht="45" customHeight="1" spans="1:9">
      <c r="A242" s="211"/>
      <c r="B242" s="211"/>
      <c r="C242" s="213" t="s">
        <v>1582</v>
      </c>
      <c r="D242" s="213" t="s">
        <v>1588</v>
      </c>
      <c r="E242" s="213" t="s">
        <v>2195</v>
      </c>
      <c r="F242" s="214" t="s">
        <v>2196</v>
      </c>
      <c r="G242" s="215" t="s">
        <v>1829</v>
      </c>
      <c r="H242" s="213" t="s">
        <v>2112</v>
      </c>
      <c r="I242" s="213" t="s">
        <v>2112</v>
      </c>
    </row>
    <row r="243" s="9" customFormat="1" ht="45" customHeight="1" spans="1:9">
      <c r="A243" s="211"/>
      <c r="B243" s="211"/>
      <c r="C243" s="213" t="s">
        <v>1582</v>
      </c>
      <c r="D243" s="213" t="s">
        <v>1605</v>
      </c>
      <c r="E243" s="213" t="s">
        <v>2197</v>
      </c>
      <c r="F243" s="214" t="s">
        <v>2198</v>
      </c>
      <c r="G243" s="215" t="s">
        <v>1608</v>
      </c>
      <c r="H243" s="213" t="s">
        <v>2199</v>
      </c>
      <c r="I243" s="213" t="s">
        <v>2192</v>
      </c>
    </row>
    <row r="244" s="9" customFormat="1" ht="37.15" customHeight="1" spans="1:9">
      <c r="A244" s="211"/>
      <c r="B244" s="211"/>
      <c r="C244" s="213" t="s">
        <v>1575</v>
      </c>
      <c r="D244" s="213" t="s">
        <v>1576</v>
      </c>
      <c r="E244" s="213" t="s">
        <v>2200</v>
      </c>
      <c r="F244" s="214" t="s">
        <v>2085</v>
      </c>
      <c r="G244" s="215" t="s">
        <v>1579</v>
      </c>
      <c r="H244" s="213" t="s">
        <v>2201</v>
      </c>
      <c r="I244" s="213" t="s">
        <v>2202</v>
      </c>
    </row>
    <row r="245" s="9" customFormat="1" ht="48" customHeight="1" spans="1:9">
      <c r="A245" s="211"/>
      <c r="B245" s="211"/>
      <c r="C245" s="213" t="s">
        <v>1611</v>
      </c>
      <c r="D245" s="213" t="s">
        <v>1631</v>
      </c>
      <c r="E245" s="213" t="s">
        <v>2203</v>
      </c>
      <c r="F245" s="214" t="s">
        <v>2204</v>
      </c>
      <c r="G245" s="215" t="s">
        <v>1608</v>
      </c>
      <c r="H245" s="213" t="s">
        <v>2192</v>
      </c>
      <c r="I245" s="213" t="s">
        <v>2192</v>
      </c>
    </row>
    <row r="246" s="9" customFormat="1" ht="42" customHeight="1" spans="1:9">
      <c r="A246" s="216"/>
      <c r="B246" s="216"/>
      <c r="C246" s="213" t="s">
        <v>1582</v>
      </c>
      <c r="D246" s="213" t="s">
        <v>1588</v>
      </c>
      <c r="E246" s="213" t="s">
        <v>2156</v>
      </c>
      <c r="F246" s="214" t="s">
        <v>2111</v>
      </c>
      <c r="G246" s="215" t="s">
        <v>1829</v>
      </c>
      <c r="H246" s="213" t="s">
        <v>2112</v>
      </c>
      <c r="I246" s="213" t="s">
        <v>2112</v>
      </c>
    </row>
    <row r="247" ht="41" customHeight="1" spans="1:9">
      <c r="A247" s="217" t="s">
        <v>2205</v>
      </c>
      <c r="B247" s="218" t="s">
        <v>2206</v>
      </c>
      <c r="C247" s="219" t="s">
        <v>1582</v>
      </c>
      <c r="D247" s="219" t="s">
        <v>1588</v>
      </c>
      <c r="E247" s="219" t="s">
        <v>1872</v>
      </c>
      <c r="F247" s="220" t="s">
        <v>1665</v>
      </c>
      <c r="G247" s="221" t="s">
        <v>1829</v>
      </c>
      <c r="H247" s="219" t="s">
        <v>2207</v>
      </c>
      <c r="I247" s="219" t="s">
        <v>2207</v>
      </c>
    </row>
    <row r="248" customHeight="1" spans="1:9">
      <c r="A248" s="217"/>
      <c r="B248" s="222"/>
      <c r="C248" s="219" t="s">
        <v>1582</v>
      </c>
      <c r="D248" s="219" t="s">
        <v>1605</v>
      </c>
      <c r="E248" s="219" t="s">
        <v>2208</v>
      </c>
      <c r="F248" s="220" t="s">
        <v>2085</v>
      </c>
      <c r="G248" s="221" t="s">
        <v>1579</v>
      </c>
      <c r="H248" s="219" t="s">
        <v>2209</v>
      </c>
      <c r="I248" s="219" t="s">
        <v>2209</v>
      </c>
    </row>
    <row r="249" ht="37" customHeight="1" spans="1:9">
      <c r="A249" s="217"/>
      <c r="B249" s="222"/>
      <c r="C249" s="219" t="s">
        <v>1582</v>
      </c>
      <c r="D249" s="219" t="s">
        <v>1588</v>
      </c>
      <c r="E249" s="219" t="s">
        <v>2210</v>
      </c>
      <c r="F249" s="220" t="s">
        <v>2111</v>
      </c>
      <c r="G249" s="221" t="s">
        <v>1829</v>
      </c>
      <c r="H249" s="219" t="s">
        <v>2211</v>
      </c>
      <c r="I249" s="219" t="s">
        <v>2207</v>
      </c>
    </row>
    <row r="250" ht="105" customHeight="1" spans="1:9">
      <c r="A250" s="217"/>
      <c r="B250" s="222"/>
      <c r="C250" s="219" t="s">
        <v>1582</v>
      </c>
      <c r="D250" s="219" t="s">
        <v>1597</v>
      </c>
      <c r="E250" s="219" t="s">
        <v>2212</v>
      </c>
      <c r="F250" s="220" t="s">
        <v>2213</v>
      </c>
      <c r="G250" s="221" t="s">
        <v>1717</v>
      </c>
      <c r="H250" s="219" t="s">
        <v>2206</v>
      </c>
      <c r="I250" s="219" t="s">
        <v>2206</v>
      </c>
    </row>
    <row r="251" ht="49" customHeight="1" spans="1:9">
      <c r="A251" s="217"/>
      <c r="B251" s="222"/>
      <c r="C251" s="219" t="s">
        <v>1611</v>
      </c>
      <c r="D251" s="219" t="s">
        <v>1612</v>
      </c>
      <c r="E251" s="219" t="s">
        <v>2214</v>
      </c>
      <c r="F251" s="220" t="s">
        <v>2215</v>
      </c>
      <c r="G251" s="221" t="s">
        <v>1608</v>
      </c>
      <c r="H251" s="219" t="s">
        <v>2216</v>
      </c>
      <c r="I251" s="219" t="s">
        <v>2217</v>
      </c>
    </row>
    <row r="252" customHeight="1" spans="1:9">
      <c r="A252" s="217"/>
      <c r="B252" s="222"/>
      <c r="C252" s="219" t="s">
        <v>1575</v>
      </c>
      <c r="D252" s="219" t="s">
        <v>1576</v>
      </c>
      <c r="E252" s="219" t="s">
        <v>2218</v>
      </c>
      <c r="F252" s="220" t="s">
        <v>2050</v>
      </c>
      <c r="G252" s="221" t="s">
        <v>1579</v>
      </c>
      <c r="H252" s="219" t="s">
        <v>2219</v>
      </c>
      <c r="I252" s="219" t="s">
        <v>2219</v>
      </c>
    </row>
    <row r="253" ht="39" customHeight="1" spans="1:9">
      <c r="A253" s="217"/>
      <c r="B253" s="222"/>
      <c r="C253" s="219" t="s">
        <v>1582</v>
      </c>
      <c r="D253" s="219" t="s">
        <v>1605</v>
      </c>
      <c r="E253" s="219" t="s">
        <v>2220</v>
      </c>
      <c r="F253" s="219" t="s">
        <v>2221</v>
      </c>
      <c r="G253" s="219" t="s">
        <v>1608</v>
      </c>
      <c r="H253" s="219" t="s">
        <v>2222</v>
      </c>
      <c r="I253" s="219" t="s">
        <v>2222</v>
      </c>
    </row>
    <row r="254" customHeight="1" spans="1:9">
      <c r="A254" s="217"/>
      <c r="B254" s="222"/>
      <c r="C254" s="219" t="s">
        <v>1582</v>
      </c>
      <c r="D254" s="219" t="s">
        <v>1605</v>
      </c>
      <c r="E254" s="219" t="s">
        <v>2223</v>
      </c>
      <c r="F254" s="219" t="s">
        <v>2085</v>
      </c>
      <c r="G254" s="219" t="s">
        <v>1579</v>
      </c>
      <c r="H254" s="219" t="s">
        <v>2224</v>
      </c>
      <c r="I254" s="219" t="s">
        <v>2224</v>
      </c>
    </row>
    <row r="255" ht="53" customHeight="1" spans="1:9">
      <c r="A255" s="217"/>
      <c r="B255" s="222"/>
      <c r="C255" s="219" t="s">
        <v>1582</v>
      </c>
      <c r="D255" s="219" t="s">
        <v>1597</v>
      </c>
      <c r="E255" s="219" t="s">
        <v>2225</v>
      </c>
      <c r="F255" s="219" t="s">
        <v>2226</v>
      </c>
      <c r="G255" s="219" t="s">
        <v>2227</v>
      </c>
      <c r="H255" s="219" t="s">
        <v>2228</v>
      </c>
      <c r="I255" s="219" t="s">
        <v>2229</v>
      </c>
    </row>
    <row r="256" ht="55" customHeight="1" spans="1:9">
      <c r="A256" s="217"/>
      <c r="B256" s="222"/>
      <c r="C256" s="219" t="s">
        <v>1582</v>
      </c>
      <c r="D256" s="219" t="s">
        <v>1583</v>
      </c>
      <c r="E256" s="219" t="s">
        <v>2230</v>
      </c>
      <c r="F256" s="219" t="s">
        <v>2231</v>
      </c>
      <c r="G256" s="219" t="s">
        <v>1787</v>
      </c>
      <c r="H256" s="219" t="s">
        <v>2228</v>
      </c>
      <c r="I256" s="219" t="s">
        <v>2229</v>
      </c>
    </row>
    <row r="257" ht="62" customHeight="1" spans="1:9">
      <c r="A257" s="223"/>
      <c r="B257" s="224"/>
      <c r="C257" s="219" t="s">
        <v>1611</v>
      </c>
      <c r="D257" s="219" t="s">
        <v>1631</v>
      </c>
      <c r="E257" s="219" t="s">
        <v>2232</v>
      </c>
      <c r="F257" s="219" t="s">
        <v>2233</v>
      </c>
      <c r="G257" s="219" t="s">
        <v>1608</v>
      </c>
      <c r="H257" s="219" t="s">
        <v>2234</v>
      </c>
      <c r="I257" s="219" t="s">
        <v>2235</v>
      </c>
    </row>
    <row r="258" customHeight="1" spans="1:9">
      <c r="A258" s="225" t="s">
        <v>2236</v>
      </c>
      <c r="B258" s="226"/>
      <c r="C258" s="226"/>
      <c r="D258" s="226"/>
      <c r="E258" s="226"/>
      <c r="F258" s="226"/>
      <c r="G258" s="226"/>
      <c r="H258" s="226"/>
      <c r="I258" s="226"/>
    </row>
    <row r="259" customHeight="1" spans="1:9">
      <c r="A259" s="227" t="s">
        <v>2237</v>
      </c>
      <c r="B259" s="228"/>
      <c r="C259" s="228"/>
      <c r="D259" s="228"/>
      <c r="E259" s="228"/>
      <c r="F259" s="228"/>
      <c r="G259" s="228"/>
      <c r="H259" s="228"/>
      <c r="I259" s="228"/>
    </row>
    <row r="260" s="9" customFormat="1" ht="62" customHeight="1" spans="1:9">
      <c r="A260" s="229" t="s">
        <v>2238</v>
      </c>
      <c r="B260" s="230" t="s">
        <v>2239</v>
      </c>
      <c r="C260" s="231" t="s">
        <v>1582</v>
      </c>
      <c r="D260" s="231" t="s">
        <v>1588</v>
      </c>
      <c r="E260" s="231" t="s">
        <v>2240</v>
      </c>
      <c r="F260" s="231" t="s">
        <v>2241</v>
      </c>
      <c r="G260" s="231" t="s">
        <v>1608</v>
      </c>
      <c r="H260" s="231" t="s">
        <v>2240</v>
      </c>
      <c r="I260" s="231" t="s">
        <v>2242</v>
      </c>
    </row>
    <row r="261" s="9" customFormat="1" ht="62" customHeight="1" spans="1:9">
      <c r="A261" s="229"/>
      <c r="B261" s="232"/>
      <c r="C261" s="231" t="s">
        <v>1611</v>
      </c>
      <c r="D261" s="231" t="s">
        <v>1612</v>
      </c>
      <c r="E261" s="231" t="s">
        <v>2243</v>
      </c>
      <c r="F261" s="231" t="s">
        <v>2244</v>
      </c>
      <c r="G261" s="231" t="s">
        <v>1608</v>
      </c>
      <c r="H261" s="231" t="s">
        <v>2243</v>
      </c>
      <c r="I261" s="231" t="s">
        <v>2242</v>
      </c>
    </row>
    <row r="262" s="9" customFormat="1" ht="62" customHeight="1" spans="1:9">
      <c r="A262" s="229"/>
      <c r="B262" s="232"/>
      <c r="C262" s="231" t="s">
        <v>1611</v>
      </c>
      <c r="D262" s="231" t="s">
        <v>1631</v>
      </c>
      <c r="E262" s="231" t="s">
        <v>2245</v>
      </c>
      <c r="F262" s="231" t="s">
        <v>2246</v>
      </c>
      <c r="G262" s="231" t="s">
        <v>1608</v>
      </c>
      <c r="H262" s="231" t="s">
        <v>2245</v>
      </c>
      <c r="I262" s="231" t="s">
        <v>2242</v>
      </c>
    </row>
    <row r="263" s="9" customFormat="1" ht="62" customHeight="1" spans="1:9">
      <c r="A263" s="229"/>
      <c r="B263" s="232"/>
      <c r="C263" s="231" t="s">
        <v>1582</v>
      </c>
      <c r="D263" s="231" t="s">
        <v>1605</v>
      </c>
      <c r="E263" s="231" t="s">
        <v>2247</v>
      </c>
      <c r="F263" s="231" t="s">
        <v>2248</v>
      </c>
      <c r="G263" s="231" t="s">
        <v>1579</v>
      </c>
      <c r="H263" s="231" t="s">
        <v>2249</v>
      </c>
      <c r="I263" s="231" t="s">
        <v>2242</v>
      </c>
    </row>
    <row r="264" s="9" customFormat="1" ht="62" customHeight="1" spans="1:9">
      <c r="A264" s="229"/>
      <c r="B264" s="232"/>
      <c r="C264" s="231" t="s">
        <v>1575</v>
      </c>
      <c r="D264" s="231" t="s">
        <v>1576</v>
      </c>
      <c r="E264" s="231" t="s">
        <v>2250</v>
      </c>
      <c r="F264" s="231" t="s">
        <v>1764</v>
      </c>
      <c r="G264" s="231" t="s">
        <v>1579</v>
      </c>
      <c r="H264" s="231" t="s">
        <v>2251</v>
      </c>
      <c r="I264" s="231" t="s">
        <v>2242</v>
      </c>
    </row>
    <row r="265" s="9" customFormat="1" ht="62" customHeight="1" spans="1:9">
      <c r="A265" s="229"/>
      <c r="B265" s="232"/>
      <c r="C265" s="231" t="s">
        <v>1582</v>
      </c>
      <c r="D265" s="231" t="s">
        <v>1597</v>
      </c>
      <c r="E265" s="231" t="s">
        <v>2252</v>
      </c>
      <c r="F265" s="231" t="s">
        <v>1603</v>
      </c>
      <c r="G265" s="231" t="s">
        <v>1703</v>
      </c>
      <c r="H265" s="231" t="s">
        <v>2253</v>
      </c>
      <c r="I265" s="231" t="s">
        <v>2242</v>
      </c>
    </row>
    <row r="266" s="9" customFormat="1" ht="62" customHeight="1" spans="1:9">
      <c r="A266" s="233"/>
      <c r="B266" s="234"/>
      <c r="C266" s="231" t="s">
        <v>1582</v>
      </c>
      <c r="D266" s="231" t="s">
        <v>1583</v>
      </c>
      <c r="E266" s="231" t="s">
        <v>2254</v>
      </c>
      <c r="F266" s="231" t="s">
        <v>2255</v>
      </c>
      <c r="G266" s="231" t="s">
        <v>1787</v>
      </c>
      <c r="H266" s="231" t="s">
        <v>2254</v>
      </c>
      <c r="I266" s="231" t="s">
        <v>2256</v>
      </c>
    </row>
    <row r="267" s="9" customFormat="1" customHeight="1" spans="1:9">
      <c r="A267" s="235" t="s">
        <v>2257</v>
      </c>
      <c r="B267" s="236" t="s">
        <v>2258</v>
      </c>
      <c r="C267" s="237" t="s">
        <v>1582</v>
      </c>
      <c r="D267" s="237" t="s">
        <v>1588</v>
      </c>
      <c r="E267" s="237" t="s">
        <v>2259</v>
      </c>
      <c r="F267" s="237" t="s">
        <v>2260</v>
      </c>
      <c r="G267" s="237" t="s">
        <v>1608</v>
      </c>
      <c r="H267" s="237" t="s">
        <v>2261</v>
      </c>
      <c r="I267" s="237" t="s">
        <v>2262</v>
      </c>
    </row>
    <row r="268" s="9" customFormat="1" ht="88" customHeight="1" spans="1:9">
      <c r="A268" s="235"/>
      <c r="B268" s="238"/>
      <c r="C268" s="237" t="s">
        <v>1582</v>
      </c>
      <c r="D268" s="237" t="s">
        <v>1597</v>
      </c>
      <c r="E268" s="237" t="s">
        <v>2263</v>
      </c>
      <c r="F268" s="237" t="s">
        <v>1945</v>
      </c>
      <c r="G268" s="237" t="s">
        <v>1703</v>
      </c>
      <c r="H268" s="237" t="s">
        <v>2264</v>
      </c>
      <c r="I268" s="237" t="s">
        <v>2265</v>
      </c>
    </row>
    <row r="269" s="9" customFormat="1" ht="88" customHeight="1" spans="1:9">
      <c r="A269" s="235"/>
      <c r="B269" s="238"/>
      <c r="C269" s="237" t="s">
        <v>1582</v>
      </c>
      <c r="D269" s="237" t="s">
        <v>1605</v>
      </c>
      <c r="E269" s="237" t="s">
        <v>2266</v>
      </c>
      <c r="F269" s="237" t="s">
        <v>2050</v>
      </c>
      <c r="G269" s="237" t="s">
        <v>1579</v>
      </c>
      <c r="H269" s="237" t="s">
        <v>2267</v>
      </c>
      <c r="I269" s="237" t="s">
        <v>2265</v>
      </c>
    </row>
    <row r="270" s="9" customFormat="1" ht="88" customHeight="1" spans="1:9">
      <c r="A270" s="235"/>
      <c r="B270" s="238"/>
      <c r="C270" s="237" t="s">
        <v>1611</v>
      </c>
      <c r="D270" s="237" t="s">
        <v>1612</v>
      </c>
      <c r="E270" s="237" t="s">
        <v>2268</v>
      </c>
      <c r="F270" s="237" t="s">
        <v>2269</v>
      </c>
      <c r="G270" s="237" t="s">
        <v>1608</v>
      </c>
      <c r="H270" s="237" t="s">
        <v>2270</v>
      </c>
      <c r="I270" s="237" t="s">
        <v>2265</v>
      </c>
    </row>
    <row r="271" s="9" customFormat="1" customHeight="1" spans="1:9">
      <c r="A271" s="235"/>
      <c r="B271" s="238"/>
      <c r="C271" s="237" t="s">
        <v>1582</v>
      </c>
      <c r="D271" s="237" t="s">
        <v>1583</v>
      </c>
      <c r="E271" s="237" t="s">
        <v>2271</v>
      </c>
      <c r="F271" s="237" t="s">
        <v>2272</v>
      </c>
      <c r="G271" s="237" t="s">
        <v>1787</v>
      </c>
      <c r="H271" s="237" t="s">
        <v>1707</v>
      </c>
      <c r="I271" s="237" t="s">
        <v>1707</v>
      </c>
    </row>
    <row r="272" s="9" customFormat="1" ht="54" customHeight="1" spans="1:9">
      <c r="A272" s="235"/>
      <c r="B272" s="238"/>
      <c r="C272" s="237" t="s">
        <v>1611</v>
      </c>
      <c r="D272" s="237" t="s">
        <v>1631</v>
      </c>
      <c r="E272" s="237" t="s">
        <v>2273</v>
      </c>
      <c r="F272" s="237" t="s">
        <v>2274</v>
      </c>
      <c r="G272" s="237" t="s">
        <v>1608</v>
      </c>
      <c r="H272" s="237" t="s">
        <v>2275</v>
      </c>
      <c r="I272" s="237" t="s">
        <v>2265</v>
      </c>
    </row>
    <row r="273" s="9" customFormat="1" ht="54" customHeight="1" spans="1:9">
      <c r="A273" s="235"/>
      <c r="B273" s="238"/>
      <c r="C273" s="237" t="s">
        <v>1582</v>
      </c>
      <c r="D273" s="237" t="s">
        <v>1588</v>
      </c>
      <c r="E273" s="237" t="s">
        <v>2276</v>
      </c>
      <c r="F273" s="237" t="s">
        <v>2277</v>
      </c>
      <c r="G273" s="237" t="s">
        <v>1829</v>
      </c>
      <c r="H273" s="237" t="s">
        <v>2278</v>
      </c>
      <c r="I273" s="237" t="s">
        <v>1707</v>
      </c>
    </row>
    <row r="274" s="9" customFormat="1" ht="54" customHeight="1" spans="1:9">
      <c r="A274" s="235"/>
      <c r="B274" s="238"/>
      <c r="C274" s="237" t="s">
        <v>1582</v>
      </c>
      <c r="D274" s="237" t="s">
        <v>1583</v>
      </c>
      <c r="E274" s="237" t="s">
        <v>2279</v>
      </c>
      <c r="F274" s="237" t="s">
        <v>2280</v>
      </c>
      <c r="G274" s="237" t="s">
        <v>2281</v>
      </c>
      <c r="H274" s="237" t="s">
        <v>2282</v>
      </c>
      <c r="I274" s="237" t="s">
        <v>2262</v>
      </c>
    </row>
    <row r="275" s="9" customFormat="1" ht="54" customHeight="1" spans="1:9">
      <c r="A275" s="235"/>
      <c r="B275" s="238"/>
      <c r="C275" s="237" t="s">
        <v>1611</v>
      </c>
      <c r="D275" s="237" t="s">
        <v>1674</v>
      </c>
      <c r="E275" s="237" t="s">
        <v>2283</v>
      </c>
      <c r="F275" s="237" t="s">
        <v>2274</v>
      </c>
      <c r="G275" s="237" t="s">
        <v>1608</v>
      </c>
      <c r="H275" s="237" t="s">
        <v>2275</v>
      </c>
      <c r="I275" s="237" t="s">
        <v>2265</v>
      </c>
    </row>
    <row r="276" s="9" customFormat="1" ht="54" customHeight="1" spans="1:9">
      <c r="A276" s="235"/>
      <c r="B276" s="238"/>
      <c r="C276" s="237" t="s">
        <v>1575</v>
      </c>
      <c r="D276" s="237" t="s">
        <v>1576</v>
      </c>
      <c r="E276" s="237" t="s">
        <v>2284</v>
      </c>
      <c r="F276" s="237" t="s">
        <v>1764</v>
      </c>
      <c r="G276" s="237" t="s">
        <v>1579</v>
      </c>
      <c r="H276" s="237" t="s">
        <v>2285</v>
      </c>
      <c r="I276" s="237" t="s">
        <v>2265</v>
      </c>
    </row>
    <row r="277" s="9" customFormat="1" ht="54" customHeight="1" spans="1:9">
      <c r="A277" s="239"/>
      <c r="B277" s="240"/>
      <c r="C277" s="237" t="s">
        <v>1582</v>
      </c>
      <c r="D277" s="237" t="s">
        <v>1605</v>
      </c>
      <c r="E277" s="237" t="s">
        <v>2286</v>
      </c>
      <c r="F277" s="237" t="s">
        <v>2128</v>
      </c>
      <c r="G277" s="237" t="s">
        <v>1579</v>
      </c>
      <c r="H277" s="237" t="s">
        <v>2267</v>
      </c>
      <c r="I277" s="237" t="s">
        <v>2265</v>
      </c>
    </row>
    <row r="278" ht="32.45" customHeight="1" spans="1:9">
      <c r="A278" s="241" t="s">
        <v>2287</v>
      </c>
      <c r="B278" s="242" t="s">
        <v>2288</v>
      </c>
      <c r="C278" s="243" t="s">
        <v>1611</v>
      </c>
      <c r="D278" s="243" t="s">
        <v>1631</v>
      </c>
      <c r="E278" s="243" t="s">
        <v>2289</v>
      </c>
      <c r="F278" s="243" t="s">
        <v>2290</v>
      </c>
      <c r="G278" s="243" t="s">
        <v>1608</v>
      </c>
      <c r="H278" s="243" t="s">
        <v>2289</v>
      </c>
      <c r="I278" s="243" t="s">
        <v>2289</v>
      </c>
    </row>
    <row r="279" ht="51" customHeight="1" spans="1:9">
      <c r="A279" s="241"/>
      <c r="B279" s="241"/>
      <c r="C279" s="243" t="s">
        <v>1582</v>
      </c>
      <c r="D279" s="243" t="s">
        <v>1588</v>
      </c>
      <c r="E279" s="243" t="s">
        <v>1872</v>
      </c>
      <c r="F279" s="243" t="s">
        <v>2291</v>
      </c>
      <c r="G279" s="243" t="s">
        <v>1608</v>
      </c>
      <c r="H279" s="243" t="s">
        <v>2292</v>
      </c>
      <c r="I279" s="243" t="s">
        <v>2293</v>
      </c>
    </row>
    <row r="280" ht="39" customHeight="1" spans="1:9">
      <c r="A280" s="241"/>
      <c r="B280" s="241"/>
      <c r="C280" s="243" t="s">
        <v>1582</v>
      </c>
      <c r="D280" s="243" t="s">
        <v>1597</v>
      </c>
      <c r="E280" s="243" t="s">
        <v>2294</v>
      </c>
      <c r="F280" s="243" t="s">
        <v>2295</v>
      </c>
      <c r="G280" s="243" t="s">
        <v>2296</v>
      </c>
      <c r="H280" s="243" t="s">
        <v>2297</v>
      </c>
      <c r="I280" s="243" t="s">
        <v>2297</v>
      </c>
    </row>
    <row r="281" ht="36" customHeight="1" spans="1:9">
      <c r="A281" s="241"/>
      <c r="B281" s="241"/>
      <c r="C281" s="243" t="s">
        <v>1575</v>
      </c>
      <c r="D281" s="243" t="s">
        <v>1576</v>
      </c>
      <c r="E281" s="243" t="s">
        <v>2298</v>
      </c>
      <c r="F281" s="243" t="s">
        <v>1709</v>
      </c>
      <c r="G281" s="243" t="s">
        <v>1579</v>
      </c>
      <c r="H281" s="243" t="s">
        <v>2299</v>
      </c>
      <c r="I281" s="243" t="s">
        <v>2299</v>
      </c>
    </row>
    <row r="282" ht="33" customHeight="1" spans="1:9">
      <c r="A282" s="241"/>
      <c r="B282" s="241"/>
      <c r="C282" s="243" t="s">
        <v>1582</v>
      </c>
      <c r="D282" s="243" t="s">
        <v>1583</v>
      </c>
      <c r="E282" s="243" t="s">
        <v>2300</v>
      </c>
      <c r="F282" s="243" t="s">
        <v>2301</v>
      </c>
      <c r="G282" s="243" t="s">
        <v>1787</v>
      </c>
      <c r="H282" s="243" t="s">
        <v>2302</v>
      </c>
      <c r="I282" s="243" t="s">
        <v>2302</v>
      </c>
    </row>
    <row r="283" ht="34.15" customHeight="1" spans="1:9">
      <c r="A283" s="241"/>
      <c r="B283" s="241"/>
      <c r="C283" s="243" t="s">
        <v>1611</v>
      </c>
      <c r="D283" s="243" t="s">
        <v>1612</v>
      </c>
      <c r="E283" s="243" t="s">
        <v>2303</v>
      </c>
      <c r="F283" s="243" t="s">
        <v>2304</v>
      </c>
      <c r="G283" s="243" t="s">
        <v>1608</v>
      </c>
      <c r="H283" s="243" t="s">
        <v>2305</v>
      </c>
      <c r="I283" s="243" t="s">
        <v>2305</v>
      </c>
    </row>
    <row r="284" ht="33.6" customHeight="1" spans="1:9">
      <c r="A284" s="244"/>
      <c r="B284" s="244"/>
      <c r="C284" s="243" t="s">
        <v>1582</v>
      </c>
      <c r="D284" s="243" t="s">
        <v>1605</v>
      </c>
      <c r="E284" s="243" t="s">
        <v>2306</v>
      </c>
      <c r="F284" s="243" t="s">
        <v>1764</v>
      </c>
      <c r="G284" s="243" t="s">
        <v>1579</v>
      </c>
      <c r="H284" s="243" t="s">
        <v>2306</v>
      </c>
      <c r="I284" s="243" t="s">
        <v>2306</v>
      </c>
    </row>
    <row r="285" ht="40" customHeight="1" spans="1:9">
      <c r="A285" s="245" t="s">
        <v>2307</v>
      </c>
      <c r="B285" s="246" t="s">
        <v>2308</v>
      </c>
      <c r="C285" s="247" t="s">
        <v>1611</v>
      </c>
      <c r="D285" s="247" t="s">
        <v>1612</v>
      </c>
      <c r="E285" s="247" t="s">
        <v>2309</v>
      </c>
      <c r="F285" s="247" t="s">
        <v>2310</v>
      </c>
      <c r="G285" s="247" t="s">
        <v>1608</v>
      </c>
      <c r="H285" s="247" t="s">
        <v>2311</v>
      </c>
      <c r="I285" s="247" t="s">
        <v>2312</v>
      </c>
    </row>
    <row r="286" ht="40" customHeight="1" spans="1:9">
      <c r="A286" s="245"/>
      <c r="B286" s="248"/>
      <c r="C286" s="247" t="s">
        <v>1582</v>
      </c>
      <c r="D286" s="247" t="s">
        <v>1588</v>
      </c>
      <c r="E286" s="247" t="s">
        <v>2313</v>
      </c>
      <c r="F286" s="247" t="s">
        <v>2314</v>
      </c>
      <c r="G286" s="247" t="s">
        <v>1608</v>
      </c>
      <c r="H286" s="247" t="s">
        <v>2315</v>
      </c>
      <c r="I286" s="247" t="s">
        <v>2312</v>
      </c>
    </row>
    <row r="287" ht="40" customHeight="1" spans="1:9">
      <c r="A287" s="245"/>
      <c r="B287" s="248"/>
      <c r="C287" s="247" t="s">
        <v>1582</v>
      </c>
      <c r="D287" s="247" t="s">
        <v>1597</v>
      </c>
      <c r="E287" s="247" t="s">
        <v>2316</v>
      </c>
      <c r="F287" s="247" t="s">
        <v>2317</v>
      </c>
      <c r="G287" s="247" t="s">
        <v>1897</v>
      </c>
      <c r="H287" s="247" t="s">
        <v>2318</v>
      </c>
      <c r="I287" s="247" t="s">
        <v>2312</v>
      </c>
    </row>
    <row r="288" ht="40" customHeight="1" spans="1:9">
      <c r="A288" s="245"/>
      <c r="B288" s="248"/>
      <c r="C288" s="247" t="s">
        <v>1582</v>
      </c>
      <c r="D288" s="247" t="s">
        <v>1605</v>
      </c>
      <c r="E288" s="247" t="s">
        <v>2319</v>
      </c>
      <c r="F288" s="247" t="s">
        <v>2317</v>
      </c>
      <c r="G288" s="247" t="s">
        <v>1897</v>
      </c>
      <c r="H288" s="247" t="s">
        <v>2320</v>
      </c>
      <c r="I288" s="247" t="s">
        <v>2312</v>
      </c>
    </row>
    <row r="289" ht="40" customHeight="1" spans="1:9">
      <c r="A289" s="245"/>
      <c r="B289" s="248"/>
      <c r="C289" s="247" t="s">
        <v>1575</v>
      </c>
      <c r="D289" s="247" t="s">
        <v>1576</v>
      </c>
      <c r="E289" s="247" t="s">
        <v>2321</v>
      </c>
      <c r="F289" s="247" t="s">
        <v>1709</v>
      </c>
      <c r="G289" s="247" t="s">
        <v>1579</v>
      </c>
      <c r="H289" s="247" t="s">
        <v>2322</v>
      </c>
      <c r="I289" s="247" t="s">
        <v>2312</v>
      </c>
    </row>
    <row r="290" ht="40" customHeight="1" spans="1:9">
      <c r="A290" s="245"/>
      <c r="B290" s="248"/>
      <c r="C290" s="247" t="s">
        <v>1582</v>
      </c>
      <c r="D290" s="247" t="s">
        <v>1583</v>
      </c>
      <c r="E290" s="247" t="s">
        <v>2323</v>
      </c>
      <c r="F290" s="247" t="s">
        <v>2324</v>
      </c>
      <c r="G290" s="247" t="s">
        <v>1787</v>
      </c>
      <c r="H290" s="247" t="s">
        <v>2325</v>
      </c>
      <c r="I290" s="247" t="s">
        <v>2312</v>
      </c>
    </row>
    <row r="291" ht="40" customHeight="1" spans="1:9">
      <c r="A291" s="245"/>
      <c r="B291" s="248"/>
      <c r="C291" s="247" t="s">
        <v>1611</v>
      </c>
      <c r="D291" s="247" t="s">
        <v>1631</v>
      </c>
      <c r="E291" s="247" t="s">
        <v>2326</v>
      </c>
      <c r="F291" s="247" t="s">
        <v>2327</v>
      </c>
      <c r="G291" s="247" t="s">
        <v>1608</v>
      </c>
      <c r="H291" s="247" t="s">
        <v>2328</v>
      </c>
      <c r="I291" s="247" t="s">
        <v>2312</v>
      </c>
    </row>
    <row r="292" ht="40" customHeight="1" spans="1:9">
      <c r="A292" s="249"/>
      <c r="B292" s="250"/>
      <c r="C292" s="247" t="s">
        <v>1611</v>
      </c>
      <c r="D292" s="247" t="s">
        <v>1674</v>
      </c>
      <c r="E292" s="247" t="s">
        <v>2329</v>
      </c>
      <c r="F292" s="247" t="s">
        <v>2330</v>
      </c>
      <c r="G292" s="247" t="s">
        <v>1608</v>
      </c>
      <c r="H292" s="247" t="s">
        <v>2331</v>
      </c>
      <c r="I292" s="247" t="s">
        <v>2312</v>
      </c>
    </row>
    <row r="293" customHeight="1" spans="1:9">
      <c r="A293" s="251" t="s">
        <v>2332</v>
      </c>
      <c r="B293" s="252"/>
      <c r="C293" s="252"/>
      <c r="D293" s="252"/>
      <c r="E293" s="252"/>
      <c r="F293" s="252"/>
      <c r="G293" s="252"/>
      <c r="H293" s="252"/>
      <c r="I293" s="252"/>
    </row>
    <row r="294" customHeight="1" spans="1:9">
      <c r="A294" s="253" t="s">
        <v>2333</v>
      </c>
      <c r="B294" s="254"/>
      <c r="C294" s="254"/>
      <c r="D294" s="254"/>
      <c r="E294" s="254"/>
      <c r="F294" s="254"/>
      <c r="G294" s="254"/>
      <c r="H294" s="254"/>
      <c r="I294" s="254"/>
    </row>
    <row r="295" customHeight="1" spans="1:9">
      <c r="A295" s="255" t="s">
        <v>2334</v>
      </c>
      <c r="B295" s="256" t="s">
        <v>2335</v>
      </c>
      <c r="C295" s="257" t="s">
        <v>1575</v>
      </c>
      <c r="D295" s="257" t="s">
        <v>1576</v>
      </c>
      <c r="E295" s="257" t="s">
        <v>2336</v>
      </c>
      <c r="F295" s="257" t="s">
        <v>2337</v>
      </c>
      <c r="G295" s="257" t="s">
        <v>1579</v>
      </c>
      <c r="H295" s="257" t="s">
        <v>2338</v>
      </c>
      <c r="I295" s="257" t="s">
        <v>2339</v>
      </c>
    </row>
    <row r="296" ht="298" customHeight="1" spans="1:9">
      <c r="A296" s="255"/>
      <c r="B296" s="258"/>
      <c r="C296" s="257" t="s">
        <v>1582</v>
      </c>
      <c r="D296" s="257" t="s">
        <v>1583</v>
      </c>
      <c r="E296" s="257" t="s">
        <v>2340</v>
      </c>
      <c r="F296" s="257" t="s">
        <v>2341</v>
      </c>
      <c r="G296" s="257" t="s">
        <v>1787</v>
      </c>
      <c r="H296" s="257" t="s">
        <v>2342</v>
      </c>
      <c r="I296" s="257" t="s">
        <v>2343</v>
      </c>
    </row>
    <row r="297" ht="43" customHeight="1" spans="1:9">
      <c r="A297" s="255"/>
      <c r="B297" s="258"/>
      <c r="C297" s="257" t="s">
        <v>1582</v>
      </c>
      <c r="D297" s="257" t="s">
        <v>1597</v>
      </c>
      <c r="E297" s="257" t="s">
        <v>2344</v>
      </c>
      <c r="F297" s="257" t="s">
        <v>2345</v>
      </c>
      <c r="G297" s="257" t="s">
        <v>1717</v>
      </c>
      <c r="H297" s="257" t="s">
        <v>2346</v>
      </c>
      <c r="I297" s="257" t="s">
        <v>2347</v>
      </c>
    </row>
    <row r="298" ht="37" customHeight="1" spans="1:9">
      <c r="A298" s="255"/>
      <c r="B298" s="258"/>
      <c r="C298" s="257" t="s">
        <v>1582</v>
      </c>
      <c r="D298" s="257" t="s">
        <v>1588</v>
      </c>
      <c r="E298" s="257" t="s">
        <v>2348</v>
      </c>
      <c r="F298" s="257" t="s">
        <v>2349</v>
      </c>
      <c r="G298" s="257" t="s">
        <v>1608</v>
      </c>
      <c r="H298" s="257" t="s">
        <v>2350</v>
      </c>
      <c r="I298" s="257" t="s">
        <v>2351</v>
      </c>
    </row>
    <row r="299" ht="41" customHeight="1" spans="1:9">
      <c r="A299" s="255"/>
      <c r="B299" s="258"/>
      <c r="C299" s="257" t="s">
        <v>1582</v>
      </c>
      <c r="D299" s="257" t="s">
        <v>1597</v>
      </c>
      <c r="E299" s="257" t="s">
        <v>2352</v>
      </c>
      <c r="F299" s="257" t="s">
        <v>2353</v>
      </c>
      <c r="G299" s="257" t="s">
        <v>1717</v>
      </c>
      <c r="H299" s="257" t="s">
        <v>2354</v>
      </c>
      <c r="I299" s="257" t="s">
        <v>2355</v>
      </c>
    </row>
    <row r="300" customHeight="1" spans="1:9">
      <c r="A300" s="255"/>
      <c r="B300" s="258"/>
      <c r="C300" s="257" t="s">
        <v>1611</v>
      </c>
      <c r="D300" s="257" t="s">
        <v>1612</v>
      </c>
      <c r="E300" s="257" t="s">
        <v>2356</v>
      </c>
      <c r="F300" s="257" t="s">
        <v>2357</v>
      </c>
      <c r="G300" s="257" t="s">
        <v>1608</v>
      </c>
      <c r="H300" s="257" t="s">
        <v>2357</v>
      </c>
      <c r="I300" s="257" t="s">
        <v>2351</v>
      </c>
    </row>
    <row r="301" customHeight="1" spans="1:9">
      <c r="A301" s="255"/>
      <c r="B301" s="258"/>
      <c r="C301" s="257" t="s">
        <v>1582</v>
      </c>
      <c r="D301" s="257" t="s">
        <v>1605</v>
      </c>
      <c r="E301" s="257" t="s">
        <v>2358</v>
      </c>
      <c r="F301" s="257" t="s">
        <v>2359</v>
      </c>
      <c r="G301" s="257" t="s">
        <v>1579</v>
      </c>
      <c r="H301" s="257" t="s">
        <v>2360</v>
      </c>
      <c r="I301" s="257" t="s">
        <v>2351</v>
      </c>
    </row>
    <row r="302" customHeight="1" spans="1:9">
      <c r="A302" s="255"/>
      <c r="B302" s="258"/>
      <c r="C302" s="257" t="s">
        <v>1611</v>
      </c>
      <c r="D302" s="257" t="s">
        <v>1631</v>
      </c>
      <c r="E302" s="257" t="s">
        <v>2361</v>
      </c>
      <c r="F302" s="257" t="s">
        <v>2362</v>
      </c>
      <c r="G302" s="257" t="s">
        <v>1608</v>
      </c>
      <c r="H302" s="257" t="s">
        <v>2363</v>
      </c>
      <c r="I302" s="257" t="s">
        <v>2351</v>
      </c>
    </row>
    <row r="303" customHeight="1" spans="1:9">
      <c r="A303" s="255"/>
      <c r="B303" s="258"/>
      <c r="C303" s="257" t="s">
        <v>1611</v>
      </c>
      <c r="D303" s="257" t="s">
        <v>1621</v>
      </c>
      <c r="E303" s="257" t="s">
        <v>2364</v>
      </c>
      <c r="F303" s="257" t="s">
        <v>2365</v>
      </c>
      <c r="G303" s="257" t="s">
        <v>1608</v>
      </c>
      <c r="H303" s="257" t="s">
        <v>2365</v>
      </c>
      <c r="I303" s="257" t="s">
        <v>2351</v>
      </c>
    </row>
    <row r="304" customHeight="1" spans="1:9">
      <c r="A304" s="259"/>
      <c r="B304" s="260"/>
      <c r="C304" s="257" t="s">
        <v>1582</v>
      </c>
      <c r="D304" s="257" t="s">
        <v>1597</v>
      </c>
      <c r="E304" s="257" t="s">
        <v>2366</v>
      </c>
      <c r="F304" s="257" t="s">
        <v>2367</v>
      </c>
      <c r="G304" s="257" t="s">
        <v>1703</v>
      </c>
      <c r="H304" s="257" t="s">
        <v>2368</v>
      </c>
      <c r="I304" s="257" t="s">
        <v>2369</v>
      </c>
    </row>
    <row r="305" customHeight="1" spans="1:9">
      <c r="A305" s="261" t="s">
        <v>2370</v>
      </c>
      <c r="B305" s="262" t="s">
        <v>2371</v>
      </c>
      <c r="C305" s="263" t="s">
        <v>1582</v>
      </c>
      <c r="D305" s="263" t="s">
        <v>1597</v>
      </c>
      <c r="E305" s="263" t="s">
        <v>2372</v>
      </c>
      <c r="F305" s="263" t="s">
        <v>2373</v>
      </c>
      <c r="G305" s="263" t="s">
        <v>1717</v>
      </c>
      <c r="H305" s="263" t="s">
        <v>2374</v>
      </c>
      <c r="I305" s="263" t="s">
        <v>2375</v>
      </c>
    </row>
    <row r="306" customHeight="1" spans="1:9">
      <c r="A306" s="261"/>
      <c r="B306" s="264"/>
      <c r="C306" s="263" t="s">
        <v>1582</v>
      </c>
      <c r="D306" s="263" t="s">
        <v>1597</v>
      </c>
      <c r="E306" s="263" t="s">
        <v>2376</v>
      </c>
      <c r="F306" s="263" t="s">
        <v>2377</v>
      </c>
      <c r="G306" s="263" t="s">
        <v>1717</v>
      </c>
      <c r="H306" s="263" t="s">
        <v>2378</v>
      </c>
      <c r="I306" s="263" t="s">
        <v>2375</v>
      </c>
    </row>
    <row r="307" ht="25" customHeight="1" spans="1:9">
      <c r="A307" s="261"/>
      <c r="B307" s="264"/>
      <c r="C307" s="263" t="s">
        <v>1611</v>
      </c>
      <c r="D307" s="263" t="s">
        <v>1612</v>
      </c>
      <c r="E307" s="263" t="s">
        <v>2379</v>
      </c>
      <c r="F307" s="263" t="s">
        <v>2380</v>
      </c>
      <c r="G307" s="263" t="s">
        <v>1608</v>
      </c>
      <c r="H307" s="263" t="s">
        <v>2381</v>
      </c>
      <c r="I307" s="263" t="s">
        <v>2382</v>
      </c>
    </row>
    <row r="308" ht="24" customHeight="1" spans="1:9">
      <c r="A308" s="261"/>
      <c r="B308" s="264"/>
      <c r="C308" s="263" t="s">
        <v>1611</v>
      </c>
      <c r="D308" s="263" t="s">
        <v>1631</v>
      </c>
      <c r="E308" s="263" t="s">
        <v>2361</v>
      </c>
      <c r="F308" s="263" t="s">
        <v>2383</v>
      </c>
      <c r="G308" s="263" t="s">
        <v>1608</v>
      </c>
      <c r="H308" s="263" t="s">
        <v>2383</v>
      </c>
      <c r="I308" s="263" t="s">
        <v>2382</v>
      </c>
    </row>
    <row r="309" customHeight="1" spans="1:9">
      <c r="A309" s="261"/>
      <c r="B309" s="264"/>
      <c r="C309" s="263" t="s">
        <v>1582</v>
      </c>
      <c r="D309" s="263" t="s">
        <v>1597</v>
      </c>
      <c r="E309" s="263" t="s">
        <v>2384</v>
      </c>
      <c r="F309" s="263" t="s">
        <v>2385</v>
      </c>
      <c r="G309" s="263" t="s">
        <v>1717</v>
      </c>
      <c r="H309" s="263" t="s">
        <v>2386</v>
      </c>
      <c r="I309" s="263" t="s">
        <v>2375</v>
      </c>
    </row>
    <row r="310" ht="150" customHeight="1" spans="1:9">
      <c r="A310" s="261"/>
      <c r="B310" s="264"/>
      <c r="C310" s="263" t="s">
        <v>1582</v>
      </c>
      <c r="D310" s="263" t="s">
        <v>1583</v>
      </c>
      <c r="E310" s="263" t="s">
        <v>2340</v>
      </c>
      <c r="F310" s="263" t="s">
        <v>2387</v>
      </c>
      <c r="G310" s="263" t="s">
        <v>1787</v>
      </c>
      <c r="H310" s="263" t="s">
        <v>2388</v>
      </c>
      <c r="I310" s="263" t="s">
        <v>2389</v>
      </c>
    </row>
    <row r="311" customHeight="1" spans="1:9">
      <c r="A311" s="261"/>
      <c r="B311" s="264"/>
      <c r="C311" s="263" t="s">
        <v>1575</v>
      </c>
      <c r="D311" s="263" t="s">
        <v>1576</v>
      </c>
      <c r="E311" s="263" t="s">
        <v>2390</v>
      </c>
      <c r="F311" s="263" t="s">
        <v>2391</v>
      </c>
      <c r="G311" s="263" t="s">
        <v>1579</v>
      </c>
      <c r="H311" s="263" t="s">
        <v>2392</v>
      </c>
      <c r="I311" s="263" t="s">
        <v>2393</v>
      </c>
    </row>
    <row r="312" ht="43" customHeight="1" spans="1:9">
      <c r="A312" s="261"/>
      <c r="B312" s="264"/>
      <c r="C312" s="263" t="s">
        <v>1582</v>
      </c>
      <c r="D312" s="263" t="s">
        <v>1588</v>
      </c>
      <c r="E312" s="263" t="s">
        <v>2348</v>
      </c>
      <c r="F312" s="263" t="s">
        <v>2394</v>
      </c>
      <c r="G312" s="263" t="s">
        <v>1608</v>
      </c>
      <c r="H312" s="263" t="s">
        <v>2395</v>
      </c>
      <c r="I312" s="263" t="s">
        <v>2382</v>
      </c>
    </row>
    <row r="313" customHeight="1" spans="1:9">
      <c r="A313" s="261"/>
      <c r="B313" s="264"/>
      <c r="C313" s="263" t="s">
        <v>1582</v>
      </c>
      <c r="D313" s="263" t="s">
        <v>1605</v>
      </c>
      <c r="E313" s="263" t="s">
        <v>2358</v>
      </c>
      <c r="F313" s="263" t="s">
        <v>2359</v>
      </c>
      <c r="G313" s="263" t="s">
        <v>1579</v>
      </c>
      <c r="H313" s="263" t="s">
        <v>2396</v>
      </c>
      <c r="I313" s="263" t="s">
        <v>2382</v>
      </c>
    </row>
    <row r="314" ht="62" customHeight="1" spans="1:9">
      <c r="A314" s="265"/>
      <c r="B314" s="266"/>
      <c r="C314" s="263" t="s">
        <v>1582</v>
      </c>
      <c r="D314" s="263" t="s">
        <v>1597</v>
      </c>
      <c r="E314" s="263" t="s">
        <v>2397</v>
      </c>
      <c r="F314" s="263" t="s">
        <v>2398</v>
      </c>
      <c r="G314" s="263" t="s">
        <v>1717</v>
      </c>
      <c r="H314" s="263" t="s">
        <v>2399</v>
      </c>
      <c r="I314" s="263" t="s">
        <v>2400</v>
      </c>
    </row>
    <row r="315" ht="44" customHeight="1" spans="1:9">
      <c r="A315" s="267" t="s">
        <v>2401</v>
      </c>
      <c r="B315" s="268" t="s">
        <v>2402</v>
      </c>
      <c r="C315" s="269" t="s">
        <v>1582</v>
      </c>
      <c r="D315" s="269" t="s">
        <v>1583</v>
      </c>
      <c r="E315" s="269" t="s">
        <v>2403</v>
      </c>
      <c r="F315" s="269" t="s">
        <v>2404</v>
      </c>
      <c r="G315" s="269" t="s">
        <v>1787</v>
      </c>
      <c r="H315" s="269" t="s">
        <v>2405</v>
      </c>
      <c r="I315" s="269" t="s">
        <v>2406</v>
      </c>
    </row>
    <row r="316" customHeight="1" spans="1:9">
      <c r="A316" s="267"/>
      <c r="B316" s="267"/>
      <c r="C316" s="269" t="s">
        <v>1611</v>
      </c>
      <c r="D316" s="269" t="s">
        <v>1612</v>
      </c>
      <c r="E316" s="269" t="s">
        <v>2356</v>
      </c>
      <c r="F316" s="269" t="s">
        <v>2407</v>
      </c>
      <c r="G316" s="269" t="s">
        <v>1608</v>
      </c>
      <c r="H316" s="269" t="s">
        <v>2407</v>
      </c>
      <c r="I316" s="269" t="s">
        <v>2351</v>
      </c>
    </row>
    <row r="317" ht="162" customHeight="1" spans="1:9">
      <c r="A317" s="267"/>
      <c r="B317" s="267"/>
      <c r="C317" s="269" t="s">
        <v>1582</v>
      </c>
      <c r="D317" s="269" t="s">
        <v>1583</v>
      </c>
      <c r="E317" s="269" t="s">
        <v>2408</v>
      </c>
      <c r="F317" s="269" t="s">
        <v>2409</v>
      </c>
      <c r="G317" s="269" t="s">
        <v>1787</v>
      </c>
      <c r="H317" s="269" t="s">
        <v>2410</v>
      </c>
      <c r="I317" s="269" t="s">
        <v>2411</v>
      </c>
    </row>
    <row r="318" customHeight="1" spans="1:9">
      <c r="A318" s="267"/>
      <c r="B318" s="267"/>
      <c r="C318" s="269" t="s">
        <v>1582</v>
      </c>
      <c r="D318" s="269" t="s">
        <v>1605</v>
      </c>
      <c r="E318" s="269" t="s">
        <v>2358</v>
      </c>
      <c r="F318" s="269" t="s">
        <v>2359</v>
      </c>
      <c r="G318" s="269" t="s">
        <v>1579</v>
      </c>
      <c r="H318" s="269" t="s">
        <v>2412</v>
      </c>
      <c r="I318" s="269" t="s">
        <v>2351</v>
      </c>
    </row>
    <row r="319" ht="27" customHeight="1" spans="1:9">
      <c r="A319" s="267"/>
      <c r="B319" s="267"/>
      <c r="C319" s="269" t="s">
        <v>1582</v>
      </c>
      <c r="D319" s="269" t="s">
        <v>1588</v>
      </c>
      <c r="E319" s="269" t="s">
        <v>2413</v>
      </c>
      <c r="F319" s="269" t="s">
        <v>2414</v>
      </c>
      <c r="G319" s="269" t="s">
        <v>1608</v>
      </c>
      <c r="H319" s="269" t="s">
        <v>2414</v>
      </c>
      <c r="I319" s="269" t="s">
        <v>2351</v>
      </c>
    </row>
    <row r="320" ht="91" customHeight="1" spans="1:9">
      <c r="A320" s="267"/>
      <c r="B320" s="267"/>
      <c r="C320" s="269" t="s">
        <v>1582</v>
      </c>
      <c r="D320" s="269" t="s">
        <v>1583</v>
      </c>
      <c r="E320" s="269" t="s">
        <v>2415</v>
      </c>
      <c r="F320" s="269" t="s">
        <v>2416</v>
      </c>
      <c r="G320" s="269" t="s">
        <v>1787</v>
      </c>
      <c r="H320" s="269" t="s">
        <v>2417</v>
      </c>
      <c r="I320" s="269" t="s">
        <v>2418</v>
      </c>
    </row>
    <row r="321" customHeight="1" spans="1:9">
      <c r="A321" s="267"/>
      <c r="B321" s="267"/>
      <c r="C321" s="269" t="s">
        <v>1582</v>
      </c>
      <c r="D321" s="269" t="s">
        <v>1597</v>
      </c>
      <c r="E321" s="269" t="s">
        <v>2419</v>
      </c>
      <c r="F321" s="269" t="s">
        <v>2420</v>
      </c>
      <c r="G321" s="269" t="s">
        <v>1717</v>
      </c>
      <c r="H321" s="269" t="s">
        <v>2421</v>
      </c>
      <c r="I321" s="269" t="s">
        <v>2422</v>
      </c>
    </row>
    <row r="322" ht="39" customHeight="1" spans="1:9">
      <c r="A322" s="267"/>
      <c r="B322" s="267"/>
      <c r="C322" s="269" t="s">
        <v>1582</v>
      </c>
      <c r="D322" s="269" t="s">
        <v>1583</v>
      </c>
      <c r="E322" s="269" t="s">
        <v>2423</v>
      </c>
      <c r="F322" s="269" t="s">
        <v>2424</v>
      </c>
      <c r="G322" s="269" t="s">
        <v>1787</v>
      </c>
      <c r="H322" s="269" t="s">
        <v>2425</v>
      </c>
      <c r="I322" s="269" t="s">
        <v>2426</v>
      </c>
    </row>
    <row r="323" ht="53" customHeight="1" spans="1:9">
      <c r="A323" s="267"/>
      <c r="B323" s="267"/>
      <c r="C323" s="269" t="s">
        <v>1582</v>
      </c>
      <c r="D323" s="269" t="s">
        <v>1583</v>
      </c>
      <c r="E323" s="269" t="s">
        <v>2427</v>
      </c>
      <c r="F323" s="269" t="s">
        <v>2428</v>
      </c>
      <c r="G323" s="269" t="s">
        <v>1787</v>
      </c>
      <c r="H323" s="269" t="s">
        <v>2429</v>
      </c>
      <c r="I323" s="269" t="s">
        <v>2430</v>
      </c>
    </row>
    <row r="324" ht="47" customHeight="1" spans="1:9">
      <c r="A324" s="267"/>
      <c r="B324" s="267"/>
      <c r="C324" s="269" t="s">
        <v>1582</v>
      </c>
      <c r="D324" s="269" t="s">
        <v>1583</v>
      </c>
      <c r="E324" s="269" t="s">
        <v>2431</v>
      </c>
      <c r="F324" s="269" t="s">
        <v>2432</v>
      </c>
      <c r="G324" s="269" t="s">
        <v>1787</v>
      </c>
      <c r="H324" s="269" t="s">
        <v>2433</v>
      </c>
      <c r="I324" s="269" t="s">
        <v>2434</v>
      </c>
    </row>
    <row r="325" ht="56" customHeight="1" spans="1:9">
      <c r="A325" s="267"/>
      <c r="B325" s="267"/>
      <c r="C325" s="269" t="s">
        <v>1582</v>
      </c>
      <c r="D325" s="269" t="s">
        <v>1597</v>
      </c>
      <c r="E325" s="269" t="s">
        <v>2435</v>
      </c>
      <c r="F325" s="269" t="s">
        <v>2436</v>
      </c>
      <c r="G325" s="269" t="s">
        <v>1717</v>
      </c>
      <c r="H325" s="269" t="s">
        <v>2437</v>
      </c>
      <c r="I325" s="269" t="s">
        <v>2422</v>
      </c>
    </row>
    <row r="326" ht="38" customHeight="1" spans="1:9">
      <c r="A326" s="267"/>
      <c r="B326" s="267"/>
      <c r="C326" s="269" t="s">
        <v>1611</v>
      </c>
      <c r="D326" s="269" t="s">
        <v>1631</v>
      </c>
      <c r="E326" s="269" t="s">
        <v>2361</v>
      </c>
      <c r="F326" s="269" t="s">
        <v>2383</v>
      </c>
      <c r="G326" s="269" t="s">
        <v>1608</v>
      </c>
      <c r="H326" s="269" t="s">
        <v>2438</v>
      </c>
      <c r="I326" s="269" t="s">
        <v>2351</v>
      </c>
    </row>
    <row r="327" ht="28" customHeight="1" spans="1:9">
      <c r="A327" s="267"/>
      <c r="B327" s="267"/>
      <c r="C327" s="269" t="s">
        <v>1582</v>
      </c>
      <c r="D327" s="269" t="s">
        <v>1597</v>
      </c>
      <c r="E327" s="269" t="s">
        <v>2439</v>
      </c>
      <c r="F327" s="269" t="s">
        <v>2440</v>
      </c>
      <c r="G327" s="269" t="s">
        <v>1717</v>
      </c>
      <c r="H327" s="269" t="s">
        <v>2441</v>
      </c>
      <c r="I327" s="269" t="s">
        <v>2422</v>
      </c>
    </row>
    <row r="328" customHeight="1" spans="1:9">
      <c r="A328" s="267"/>
      <c r="B328" s="267"/>
      <c r="C328" s="269" t="s">
        <v>1575</v>
      </c>
      <c r="D328" s="269" t="s">
        <v>1576</v>
      </c>
      <c r="E328" s="269" t="s">
        <v>2442</v>
      </c>
      <c r="F328" s="269" t="s">
        <v>2443</v>
      </c>
      <c r="G328" s="269" t="s">
        <v>1579</v>
      </c>
      <c r="H328" s="269" t="s">
        <v>2444</v>
      </c>
      <c r="I328" s="269" t="s">
        <v>2339</v>
      </c>
    </row>
    <row r="329" ht="64" customHeight="1" spans="1:9">
      <c r="A329" s="267"/>
      <c r="B329" s="267"/>
      <c r="C329" s="269" t="s">
        <v>1582</v>
      </c>
      <c r="D329" s="269" t="s">
        <v>1583</v>
      </c>
      <c r="E329" s="269" t="s">
        <v>2445</v>
      </c>
      <c r="F329" s="269" t="s">
        <v>2446</v>
      </c>
      <c r="G329" s="269" t="s">
        <v>1787</v>
      </c>
      <c r="H329" s="269" t="s">
        <v>2447</v>
      </c>
      <c r="I329" s="269" t="s">
        <v>2448</v>
      </c>
    </row>
    <row r="330" ht="30" customHeight="1" spans="1:9">
      <c r="A330" s="267"/>
      <c r="B330" s="267"/>
      <c r="C330" s="269" t="s">
        <v>1611</v>
      </c>
      <c r="D330" s="269" t="s">
        <v>1621</v>
      </c>
      <c r="E330" s="269" t="s">
        <v>2364</v>
      </c>
      <c r="F330" s="269" t="s">
        <v>2449</v>
      </c>
      <c r="G330" s="269" t="s">
        <v>1608</v>
      </c>
      <c r="H330" s="269" t="s">
        <v>2449</v>
      </c>
      <c r="I330" s="269" t="s">
        <v>2351</v>
      </c>
    </row>
    <row r="331" ht="42" customHeight="1" spans="1:9">
      <c r="A331" s="267"/>
      <c r="B331" s="267"/>
      <c r="C331" s="269" t="s">
        <v>1582</v>
      </c>
      <c r="D331" s="269" t="s">
        <v>1583</v>
      </c>
      <c r="E331" s="269" t="s">
        <v>2450</v>
      </c>
      <c r="F331" s="269" t="s">
        <v>2451</v>
      </c>
      <c r="G331" s="269" t="s">
        <v>1787</v>
      </c>
      <c r="H331" s="269" t="s">
        <v>2452</v>
      </c>
      <c r="I331" s="269" t="s">
        <v>2453</v>
      </c>
    </row>
    <row r="332" customHeight="1" spans="1:9">
      <c r="A332" s="267"/>
      <c r="B332" s="267"/>
      <c r="C332" s="269" t="s">
        <v>1582</v>
      </c>
      <c r="D332" s="269" t="s">
        <v>1597</v>
      </c>
      <c r="E332" s="269" t="s">
        <v>2454</v>
      </c>
      <c r="F332" s="269" t="s">
        <v>2455</v>
      </c>
      <c r="G332" s="269" t="s">
        <v>1717</v>
      </c>
      <c r="H332" s="269" t="s">
        <v>2456</v>
      </c>
      <c r="I332" s="269" t="s">
        <v>2422</v>
      </c>
    </row>
    <row r="333" ht="48" customHeight="1" spans="1:9">
      <c r="A333" s="267"/>
      <c r="B333" s="267"/>
      <c r="C333" s="269" t="s">
        <v>1582</v>
      </c>
      <c r="D333" s="269" t="s">
        <v>1583</v>
      </c>
      <c r="E333" s="269" t="s">
        <v>2457</v>
      </c>
      <c r="F333" s="269" t="s">
        <v>2458</v>
      </c>
      <c r="G333" s="269" t="s">
        <v>1787</v>
      </c>
      <c r="H333" s="269" t="s">
        <v>2459</v>
      </c>
      <c r="I333" s="269" t="s">
        <v>2460</v>
      </c>
    </row>
    <row r="334" ht="41" customHeight="1" spans="1:9">
      <c r="A334" s="267"/>
      <c r="B334" s="267"/>
      <c r="C334" s="269" t="s">
        <v>1582</v>
      </c>
      <c r="D334" s="269" t="s">
        <v>1583</v>
      </c>
      <c r="E334" s="269" t="s">
        <v>2461</v>
      </c>
      <c r="F334" s="269" t="s">
        <v>2424</v>
      </c>
      <c r="G334" s="269" t="s">
        <v>1787</v>
      </c>
      <c r="H334" s="269" t="s">
        <v>2462</v>
      </c>
      <c r="I334" s="269" t="s">
        <v>2463</v>
      </c>
    </row>
    <row r="335" customHeight="1" spans="1:9">
      <c r="A335" s="270"/>
      <c r="B335" s="270"/>
      <c r="C335" s="269" t="s">
        <v>1582</v>
      </c>
      <c r="D335" s="269" t="s">
        <v>1597</v>
      </c>
      <c r="E335" s="269" t="s">
        <v>2464</v>
      </c>
      <c r="F335" s="269" t="s">
        <v>2465</v>
      </c>
      <c r="G335" s="269" t="s">
        <v>2466</v>
      </c>
      <c r="H335" s="269" t="s">
        <v>2467</v>
      </c>
      <c r="I335" s="269" t="s">
        <v>2422</v>
      </c>
    </row>
    <row r="336" ht="46" customHeight="1" spans="1:9">
      <c r="A336" s="271" t="s">
        <v>2468</v>
      </c>
      <c r="B336" s="272" t="s">
        <v>2469</v>
      </c>
      <c r="C336" s="273" t="s">
        <v>1582</v>
      </c>
      <c r="D336" s="273" t="s">
        <v>1597</v>
      </c>
      <c r="E336" s="273" t="s">
        <v>2470</v>
      </c>
      <c r="F336" s="273" t="s">
        <v>2471</v>
      </c>
      <c r="G336" s="273" t="s">
        <v>1703</v>
      </c>
      <c r="H336" s="273" t="s">
        <v>2472</v>
      </c>
      <c r="I336" s="273" t="s">
        <v>2473</v>
      </c>
    </row>
    <row r="337" ht="44" customHeight="1" spans="1:9">
      <c r="A337" s="271"/>
      <c r="B337" s="271"/>
      <c r="C337" s="273" t="s">
        <v>1575</v>
      </c>
      <c r="D337" s="273" t="s">
        <v>1576</v>
      </c>
      <c r="E337" s="273" t="s">
        <v>2474</v>
      </c>
      <c r="F337" s="273" t="s">
        <v>2475</v>
      </c>
      <c r="G337" s="273" t="s">
        <v>1579</v>
      </c>
      <c r="H337" s="273" t="s">
        <v>2475</v>
      </c>
      <c r="I337" s="273" t="s">
        <v>2475</v>
      </c>
    </row>
    <row r="338" ht="40" customHeight="1" spans="1:9">
      <c r="A338" s="271"/>
      <c r="B338" s="271"/>
      <c r="C338" s="273" t="s">
        <v>1582</v>
      </c>
      <c r="D338" s="273" t="s">
        <v>1597</v>
      </c>
      <c r="E338" s="273" t="s">
        <v>2476</v>
      </c>
      <c r="F338" s="273" t="s">
        <v>2477</v>
      </c>
      <c r="G338" s="273" t="s">
        <v>2070</v>
      </c>
      <c r="H338" s="273" t="s">
        <v>2477</v>
      </c>
      <c r="I338" s="273" t="s">
        <v>2478</v>
      </c>
    </row>
    <row r="339" ht="47" customHeight="1" spans="1:9">
      <c r="A339" s="271"/>
      <c r="B339" s="271"/>
      <c r="C339" s="273" t="s">
        <v>1582</v>
      </c>
      <c r="D339" s="273" t="s">
        <v>1597</v>
      </c>
      <c r="E339" s="273" t="s">
        <v>2479</v>
      </c>
      <c r="F339" s="273" t="s">
        <v>2480</v>
      </c>
      <c r="G339" s="273" t="s">
        <v>1703</v>
      </c>
      <c r="H339" s="273" t="s">
        <v>2481</v>
      </c>
      <c r="I339" s="273" t="s">
        <v>2482</v>
      </c>
    </row>
    <row r="340" ht="45" customHeight="1" spans="1:9">
      <c r="A340" s="271"/>
      <c r="B340" s="271"/>
      <c r="C340" s="273" t="s">
        <v>1582</v>
      </c>
      <c r="D340" s="273" t="s">
        <v>1597</v>
      </c>
      <c r="E340" s="273" t="s">
        <v>2483</v>
      </c>
      <c r="F340" s="273" t="s">
        <v>2484</v>
      </c>
      <c r="G340" s="273" t="s">
        <v>1703</v>
      </c>
      <c r="H340" s="273" t="s">
        <v>2485</v>
      </c>
      <c r="I340" s="273" t="s">
        <v>2486</v>
      </c>
    </row>
    <row r="341" ht="38" customHeight="1" spans="1:9">
      <c r="A341" s="271"/>
      <c r="B341" s="271"/>
      <c r="C341" s="273" t="s">
        <v>1582</v>
      </c>
      <c r="D341" s="273" t="s">
        <v>1597</v>
      </c>
      <c r="E341" s="273" t="s">
        <v>2487</v>
      </c>
      <c r="F341" s="273" t="s">
        <v>2488</v>
      </c>
      <c r="G341" s="273" t="s">
        <v>1703</v>
      </c>
      <c r="H341" s="273" t="s">
        <v>2489</v>
      </c>
      <c r="I341" s="273" t="s">
        <v>2490</v>
      </c>
    </row>
    <row r="342" ht="204" customHeight="1" spans="1:9">
      <c r="A342" s="271"/>
      <c r="B342" s="271"/>
      <c r="C342" s="273" t="s">
        <v>1582</v>
      </c>
      <c r="D342" s="273" t="s">
        <v>1583</v>
      </c>
      <c r="E342" s="273" t="s">
        <v>2491</v>
      </c>
      <c r="F342" s="273" t="s">
        <v>2492</v>
      </c>
      <c r="G342" s="273" t="s">
        <v>1787</v>
      </c>
      <c r="H342" s="273" t="s">
        <v>2493</v>
      </c>
      <c r="I342" s="273" t="s">
        <v>2492</v>
      </c>
    </row>
    <row r="343" ht="45" customHeight="1" spans="1:9">
      <c r="A343" s="271"/>
      <c r="B343" s="271"/>
      <c r="C343" s="273" t="s">
        <v>1611</v>
      </c>
      <c r="D343" s="273" t="s">
        <v>1631</v>
      </c>
      <c r="E343" s="273" t="s">
        <v>2494</v>
      </c>
      <c r="F343" s="273" t="s">
        <v>2495</v>
      </c>
      <c r="G343" s="273" t="s">
        <v>1688</v>
      </c>
      <c r="H343" s="273" t="s">
        <v>2496</v>
      </c>
      <c r="I343" s="273" t="s">
        <v>2495</v>
      </c>
    </row>
    <row r="344" ht="47" customHeight="1" spans="1:9">
      <c r="A344" s="271"/>
      <c r="B344" s="271"/>
      <c r="C344" s="273" t="s">
        <v>1582</v>
      </c>
      <c r="D344" s="273" t="s">
        <v>1597</v>
      </c>
      <c r="E344" s="273" t="s">
        <v>2497</v>
      </c>
      <c r="F344" s="273" t="s">
        <v>2482</v>
      </c>
      <c r="G344" s="273" t="s">
        <v>1717</v>
      </c>
      <c r="H344" s="273" t="s">
        <v>2498</v>
      </c>
      <c r="I344" s="273" t="s">
        <v>2482</v>
      </c>
    </row>
    <row r="345" ht="42" customHeight="1" spans="1:9">
      <c r="A345" s="271"/>
      <c r="B345" s="271"/>
      <c r="C345" s="273" t="s">
        <v>1582</v>
      </c>
      <c r="D345" s="273" t="s">
        <v>1597</v>
      </c>
      <c r="E345" s="273" t="s">
        <v>2499</v>
      </c>
      <c r="F345" s="273" t="s">
        <v>2500</v>
      </c>
      <c r="G345" s="273" t="s">
        <v>2501</v>
      </c>
      <c r="H345" s="273" t="s">
        <v>2502</v>
      </c>
      <c r="I345" s="273" t="s">
        <v>2503</v>
      </c>
    </row>
    <row r="346" ht="42" customHeight="1" spans="1:9">
      <c r="A346" s="271"/>
      <c r="B346" s="271"/>
      <c r="C346" s="273" t="s">
        <v>1582</v>
      </c>
      <c r="D346" s="273" t="s">
        <v>1588</v>
      </c>
      <c r="E346" s="273" t="s">
        <v>2504</v>
      </c>
      <c r="F346" s="273" t="s">
        <v>2505</v>
      </c>
      <c r="G346" s="273" t="s">
        <v>1608</v>
      </c>
      <c r="H346" s="273" t="s">
        <v>2506</v>
      </c>
      <c r="I346" s="273" t="s">
        <v>2507</v>
      </c>
    </row>
    <row r="347" customHeight="1" spans="1:9">
      <c r="A347" s="271"/>
      <c r="B347" s="274"/>
      <c r="C347" s="273" t="s">
        <v>1582</v>
      </c>
      <c r="D347" s="273" t="s">
        <v>1597</v>
      </c>
      <c r="E347" s="273" t="s">
        <v>2508</v>
      </c>
      <c r="F347" s="273" t="s">
        <v>2509</v>
      </c>
      <c r="G347" s="273" t="s">
        <v>1703</v>
      </c>
      <c r="H347" s="273" t="s">
        <v>2510</v>
      </c>
      <c r="I347" s="273" t="s">
        <v>2511</v>
      </c>
    </row>
    <row r="348" ht="219" customHeight="1" spans="1:9">
      <c r="A348" s="274"/>
      <c r="B348" s="273" t="s">
        <v>2469</v>
      </c>
      <c r="C348" s="273" t="s">
        <v>1582</v>
      </c>
      <c r="D348" s="273" t="s">
        <v>1605</v>
      </c>
      <c r="E348" s="273" t="s">
        <v>2494</v>
      </c>
      <c r="F348" s="273" t="s">
        <v>2512</v>
      </c>
      <c r="G348" s="273" t="s">
        <v>1579</v>
      </c>
      <c r="H348" s="273" t="s">
        <v>2513</v>
      </c>
      <c r="I348" s="273" t="s">
        <v>2514</v>
      </c>
    </row>
    <row r="349" ht="111" customHeight="1" spans="1:9">
      <c r="A349" s="271" t="s">
        <v>2515</v>
      </c>
      <c r="B349" s="272" t="s">
        <v>2516</v>
      </c>
      <c r="C349" s="273" t="s">
        <v>1582</v>
      </c>
      <c r="D349" s="273" t="s">
        <v>1583</v>
      </c>
      <c r="E349" s="273" t="s">
        <v>2340</v>
      </c>
      <c r="F349" s="273" t="s">
        <v>2517</v>
      </c>
      <c r="G349" s="273" t="s">
        <v>1787</v>
      </c>
      <c r="H349" s="273" t="s">
        <v>2518</v>
      </c>
      <c r="I349" s="273" t="s">
        <v>2519</v>
      </c>
    </row>
    <row r="350" ht="27" customHeight="1" spans="1:9">
      <c r="A350" s="271"/>
      <c r="B350" s="271"/>
      <c r="C350" s="273" t="s">
        <v>1582</v>
      </c>
      <c r="D350" s="273" t="s">
        <v>1588</v>
      </c>
      <c r="E350" s="273" t="s">
        <v>2348</v>
      </c>
      <c r="F350" s="273" t="s">
        <v>2520</v>
      </c>
      <c r="G350" s="273" t="s">
        <v>1608</v>
      </c>
      <c r="H350" s="273" t="s">
        <v>2521</v>
      </c>
      <c r="I350" s="273" t="s">
        <v>2522</v>
      </c>
    </row>
    <row r="351" customHeight="1" spans="1:9">
      <c r="A351" s="271"/>
      <c r="B351" s="271"/>
      <c r="C351" s="273" t="s">
        <v>1582</v>
      </c>
      <c r="D351" s="273" t="s">
        <v>1597</v>
      </c>
      <c r="E351" s="273" t="s">
        <v>2523</v>
      </c>
      <c r="F351" s="273" t="s">
        <v>2524</v>
      </c>
      <c r="G351" s="273" t="s">
        <v>1717</v>
      </c>
      <c r="H351" s="273" t="s">
        <v>2525</v>
      </c>
      <c r="I351" s="273" t="s">
        <v>2526</v>
      </c>
    </row>
    <row r="352" customHeight="1" spans="1:9">
      <c r="A352" s="271"/>
      <c r="B352" s="271"/>
      <c r="C352" s="273" t="s">
        <v>1582</v>
      </c>
      <c r="D352" s="273" t="s">
        <v>1605</v>
      </c>
      <c r="E352" s="273" t="s">
        <v>2358</v>
      </c>
      <c r="F352" s="273" t="s">
        <v>2359</v>
      </c>
      <c r="G352" s="273" t="s">
        <v>1579</v>
      </c>
      <c r="H352" s="273" t="s">
        <v>2527</v>
      </c>
      <c r="I352" s="273" t="s">
        <v>2528</v>
      </c>
    </row>
    <row r="353" customHeight="1" spans="1:9">
      <c r="A353" s="271"/>
      <c r="B353" s="271"/>
      <c r="C353" s="273" t="s">
        <v>1575</v>
      </c>
      <c r="D353" s="273" t="s">
        <v>1576</v>
      </c>
      <c r="E353" s="273" t="s">
        <v>2529</v>
      </c>
      <c r="F353" s="273" t="s">
        <v>2443</v>
      </c>
      <c r="G353" s="273" t="s">
        <v>1579</v>
      </c>
      <c r="H353" s="273" t="s">
        <v>2530</v>
      </c>
      <c r="I353" s="273" t="s">
        <v>2531</v>
      </c>
    </row>
    <row r="354" ht="39" customHeight="1" spans="1:9">
      <c r="A354" s="271"/>
      <c r="B354" s="271"/>
      <c r="C354" s="273" t="s">
        <v>1611</v>
      </c>
      <c r="D354" s="273" t="s">
        <v>1631</v>
      </c>
      <c r="E354" s="273" t="s">
        <v>2361</v>
      </c>
      <c r="F354" s="273" t="s">
        <v>2532</v>
      </c>
      <c r="G354" s="273" t="s">
        <v>1608</v>
      </c>
      <c r="H354" s="273" t="s">
        <v>2533</v>
      </c>
      <c r="I354" s="273" t="s">
        <v>2534</v>
      </c>
    </row>
    <row r="355" ht="39" customHeight="1" spans="1:9">
      <c r="A355" s="274"/>
      <c r="B355" s="274"/>
      <c r="C355" s="273" t="s">
        <v>1611</v>
      </c>
      <c r="D355" s="273" t="s">
        <v>1612</v>
      </c>
      <c r="E355" s="273" t="s">
        <v>2535</v>
      </c>
      <c r="F355" s="273" t="s">
        <v>2536</v>
      </c>
      <c r="G355" s="273" t="s">
        <v>1608</v>
      </c>
      <c r="H355" s="273" t="s">
        <v>2537</v>
      </c>
      <c r="I355" s="273" t="s">
        <v>2534</v>
      </c>
    </row>
    <row r="356" customHeight="1" spans="1:9">
      <c r="A356" s="275" t="s">
        <v>2538</v>
      </c>
      <c r="B356" s="276"/>
      <c r="C356" s="276"/>
      <c r="D356" s="276"/>
      <c r="E356" s="276"/>
      <c r="F356" s="276"/>
      <c r="G356" s="276"/>
      <c r="H356" s="276"/>
      <c r="I356" s="276"/>
    </row>
    <row r="357" customHeight="1" spans="1:9">
      <c r="A357" s="277" t="s">
        <v>2539</v>
      </c>
      <c r="B357" s="278"/>
      <c r="C357" s="278"/>
      <c r="D357" s="278"/>
      <c r="E357" s="278"/>
      <c r="F357" s="278"/>
      <c r="G357" s="278"/>
      <c r="H357" s="278"/>
      <c r="I357" s="278"/>
    </row>
    <row r="358" ht="106" customHeight="1" spans="1:9">
      <c r="A358" s="279" t="s">
        <v>2540</v>
      </c>
      <c r="B358" s="280" t="s">
        <v>2541</v>
      </c>
      <c r="C358" s="281" t="s">
        <v>1582</v>
      </c>
      <c r="D358" s="281" t="s">
        <v>1583</v>
      </c>
      <c r="E358" s="281" t="s">
        <v>2542</v>
      </c>
      <c r="F358" s="281" t="s">
        <v>2543</v>
      </c>
      <c r="G358" s="281" t="s">
        <v>1787</v>
      </c>
      <c r="H358" s="281" t="s">
        <v>2544</v>
      </c>
      <c r="I358" s="281" t="s">
        <v>2545</v>
      </c>
    </row>
    <row r="359" ht="106" customHeight="1" spans="1:9">
      <c r="A359" s="279"/>
      <c r="B359" s="282"/>
      <c r="C359" s="281" t="s">
        <v>1582</v>
      </c>
      <c r="D359" s="281" t="s">
        <v>1583</v>
      </c>
      <c r="E359" s="281" t="s">
        <v>2546</v>
      </c>
      <c r="F359" s="281" t="s">
        <v>2547</v>
      </c>
      <c r="G359" s="281" t="s">
        <v>1787</v>
      </c>
      <c r="H359" s="281" t="s">
        <v>2544</v>
      </c>
      <c r="I359" s="281" t="s">
        <v>2545</v>
      </c>
    </row>
    <row r="360" ht="108" customHeight="1" spans="1:9">
      <c r="A360" s="279"/>
      <c r="B360" s="282"/>
      <c r="C360" s="281" t="s">
        <v>1611</v>
      </c>
      <c r="D360" s="281" t="s">
        <v>1621</v>
      </c>
      <c r="E360" s="281" t="s">
        <v>2548</v>
      </c>
      <c r="F360" s="281" t="s">
        <v>1746</v>
      </c>
      <c r="G360" s="281" t="s">
        <v>1579</v>
      </c>
      <c r="H360" s="281" t="s">
        <v>2549</v>
      </c>
      <c r="I360" s="281" t="s">
        <v>2545</v>
      </c>
    </row>
    <row r="361" ht="108" customHeight="1" spans="1:9">
      <c r="A361" s="279"/>
      <c r="B361" s="282"/>
      <c r="C361" s="281" t="s">
        <v>1582</v>
      </c>
      <c r="D361" s="281" t="s">
        <v>1583</v>
      </c>
      <c r="E361" s="281" t="s">
        <v>2550</v>
      </c>
      <c r="F361" s="281" t="s">
        <v>2551</v>
      </c>
      <c r="G361" s="281" t="s">
        <v>1787</v>
      </c>
      <c r="H361" s="281" t="s">
        <v>2544</v>
      </c>
      <c r="I361" s="281" t="s">
        <v>2545</v>
      </c>
    </row>
    <row r="362" ht="108" customHeight="1" spans="1:9">
      <c r="A362" s="279"/>
      <c r="B362" s="282"/>
      <c r="C362" s="281" t="s">
        <v>1582</v>
      </c>
      <c r="D362" s="281" t="s">
        <v>1583</v>
      </c>
      <c r="E362" s="281" t="s">
        <v>2552</v>
      </c>
      <c r="F362" s="281" t="s">
        <v>2553</v>
      </c>
      <c r="G362" s="281" t="s">
        <v>1787</v>
      </c>
      <c r="H362" s="281" t="s">
        <v>2544</v>
      </c>
      <c r="I362" s="281" t="s">
        <v>2545</v>
      </c>
    </row>
    <row r="363" ht="108" customHeight="1" spans="1:9">
      <c r="A363" s="279"/>
      <c r="B363" s="282"/>
      <c r="C363" s="281" t="s">
        <v>1611</v>
      </c>
      <c r="D363" s="281" t="s">
        <v>1674</v>
      </c>
      <c r="E363" s="281" t="s">
        <v>2554</v>
      </c>
      <c r="F363" s="281" t="s">
        <v>2128</v>
      </c>
      <c r="G363" s="281" t="s">
        <v>1579</v>
      </c>
      <c r="H363" s="281" t="s">
        <v>2554</v>
      </c>
      <c r="I363" s="281" t="s">
        <v>2545</v>
      </c>
    </row>
    <row r="364" ht="108" customHeight="1" spans="1:9">
      <c r="A364" s="279"/>
      <c r="B364" s="282"/>
      <c r="C364" s="281" t="s">
        <v>1611</v>
      </c>
      <c r="D364" s="281" t="s">
        <v>1612</v>
      </c>
      <c r="E364" s="281" t="s">
        <v>2555</v>
      </c>
      <c r="F364" s="281" t="s">
        <v>2556</v>
      </c>
      <c r="G364" s="281" t="s">
        <v>1579</v>
      </c>
      <c r="H364" s="281" t="s">
        <v>2555</v>
      </c>
      <c r="I364" s="281" t="s">
        <v>2545</v>
      </c>
    </row>
    <row r="365" ht="108" customHeight="1" spans="1:9">
      <c r="A365" s="279"/>
      <c r="B365" s="282"/>
      <c r="C365" s="281" t="s">
        <v>1582</v>
      </c>
      <c r="D365" s="281" t="s">
        <v>1605</v>
      </c>
      <c r="E365" s="281" t="s">
        <v>2557</v>
      </c>
      <c r="F365" s="281" t="s">
        <v>2050</v>
      </c>
      <c r="G365" s="281" t="s">
        <v>1579</v>
      </c>
      <c r="H365" s="281" t="s">
        <v>2557</v>
      </c>
      <c r="I365" s="281" t="s">
        <v>2545</v>
      </c>
    </row>
    <row r="366" ht="108" customHeight="1" spans="1:9">
      <c r="A366" s="279"/>
      <c r="B366" s="282"/>
      <c r="C366" s="281" t="s">
        <v>1582</v>
      </c>
      <c r="D366" s="281" t="s">
        <v>1597</v>
      </c>
      <c r="E366" s="281" t="s">
        <v>2558</v>
      </c>
      <c r="F366" s="281" t="s">
        <v>2559</v>
      </c>
      <c r="G366" s="281" t="s">
        <v>2560</v>
      </c>
      <c r="H366" s="281" t="s">
        <v>2558</v>
      </c>
      <c r="I366" s="281" t="s">
        <v>2545</v>
      </c>
    </row>
    <row r="367" ht="108" customHeight="1" spans="1:9">
      <c r="A367" s="279"/>
      <c r="B367" s="282"/>
      <c r="C367" s="281" t="s">
        <v>1582</v>
      </c>
      <c r="D367" s="281" t="s">
        <v>1583</v>
      </c>
      <c r="E367" s="281" t="s">
        <v>2561</v>
      </c>
      <c r="F367" s="281" t="s">
        <v>2562</v>
      </c>
      <c r="G367" s="281" t="s">
        <v>1787</v>
      </c>
      <c r="H367" s="281" t="s">
        <v>2544</v>
      </c>
      <c r="I367" s="281" t="s">
        <v>2545</v>
      </c>
    </row>
    <row r="368" ht="108" customHeight="1" spans="1:9">
      <c r="A368" s="279"/>
      <c r="B368" s="282"/>
      <c r="C368" s="281" t="s">
        <v>1611</v>
      </c>
      <c r="D368" s="281" t="s">
        <v>1631</v>
      </c>
      <c r="E368" s="281" t="s">
        <v>2563</v>
      </c>
      <c r="F368" s="281" t="s">
        <v>1673</v>
      </c>
      <c r="G368" s="281" t="s">
        <v>1579</v>
      </c>
      <c r="H368" s="281" t="s">
        <v>2564</v>
      </c>
      <c r="I368" s="281" t="s">
        <v>2545</v>
      </c>
    </row>
    <row r="369" ht="108" customHeight="1" spans="1:9">
      <c r="A369" s="279"/>
      <c r="B369" s="282"/>
      <c r="C369" s="281" t="s">
        <v>1575</v>
      </c>
      <c r="D369" s="281" t="s">
        <v>1576</v>
      </c>
      <c r="E369" s="281" t="s">
        <v>2565</v>
      </c>
      <c r="F369" s="281" t="s">
        <v>2085</v>
      </c>
      <c r="G369" s="281" t="s">
        <v>1579</v>
      </c>
      <c r="H369" s="281" t="s">
        <v>2566</v>
      </c>
      <c r="I369" s="281" t="s">
        <v>2545</v>
      </c>
    </row>
    <row r="370" ht="108" customHeight="1" spans="1:9">
      <c r="A370" s="283"/>
      <c r="B370" s="284"/>
      <c r="C370" s="281" t="s">
        <v>1582</v>
      </c>
      <c r="D370" s="281" t="s">
        <v>1588</v>
      </c>
      <c r="E370" s="281" t="s">
        <v>2567</v>
      </c>
      <c r="F370" s="281" t="s">
        <v>2568</v>
      </c>
      <c r="G370" s="281" t="s">
        <v>1608</v>
      </c>
      <c r="H370" s="281" t="s">
        <v>2569</v>
      </c>
      <c r="I370" s="281" t="s">
        <v>2545</v>
      </c>
    </row>
    <row r="371" ht="33" customHeight="1" spans="1:9">
      <c r="A371" s="285" t="s">
        <v>2570</v>
      </c>
      <c r="B371" s="286" t="s">
        <v>2571</v>
      </c>
      <c r="C371" s="287" t="s">
        <v>1611</v>
      </c>
      <c r="D371" s="287" t="s">
        <v>1631</v>
      </c>
      <c r="E371" s="287" t="s">
        <v>2572</v>
      </c>
      <c r="F371" s="287" t="s">
        <v>1746</v>
      </c>
      <c r="G371" s="287" t="s">
        <v>1579</v>
      </c>
      <c r="H371" s="287" t="s">
        <v>2572</v>
      </c>
      <c r="I371" s="287" t="s">
        <v>2573</v>
      </c>
    </row>
    <row r="372" ht="28" customHeight="1" spans="1:9">
      <c r="A372" s="285"/>
      <c r="B372" s="288"/>
      <c r="C372" s="287" t="s">
        <v>1582</v>
      </c>
      <c r="D372" s="287" t="s">
        <v>1583</v>
      </c>
      <c r="E372" s="287" t="s">
        <v>2574</v>
      </c>
      <c r="F372" s="287" t="s">
        <v>2575</v>
      </c>
      <c r="G372" s="287" t="s">
        <v>1787</v>
      </c>
      <c r="H372" s="287" t="s">
        <v>1707</v>
      </c>
      <c r="I372" s="287" t="s">
        <v>1707</v>
      </c>
    </row>
    <row r="373" ht="44" customHeight="1" spans="1:9">
      <c r="A373" s="285"/>
      <c r="B373" s="288"/>
      <c r="C373" s="287" t="s">
        <v>1582</v>
      </c>
      <c r="D373" s="287" t="s">
        <v>1583</v>
      </c>
      <c r="E373" s="287" t="s">
        <v>2576</v>
      </c>
      <c r="F373" s="287" t="s">
        <v>2577</v>
      </c>
      <c r="G373" s="287" t="s">
        <v>1787</v>
      </c>
      <c r="H373" s="287" t="s">
        <v>2578</v>
      </c>
      <c r="I373" s="287" t="s">
        <v>2579</v>
      </c>
    </row>
    <row r="374" ht="37" customHeight="1" spans="1:9">
      <c r="A374" s="285"/>
      <c r="B374" s="288"/>
      <c r="C374" s="287" t="s">
        <v>1582</v>
      </c>
      <c r="D374" s="287" t="s">
        <v>1597</v>
      </c>
      <c r="E374" s="287" t="s">
        <v>2580</v>
      </c>
      <c r="F374" s="287" t="s">
        <v>2581</v>
      </c>
      <c r="G374" s="287" t="s">
        <v>2560</v>
      </c>
      <c r="H374" s="287" t="s">
        <v>2582</v>
      </c>
      <c r="I374" s="287" t="s">
        <v>2579</v>
      </c>
    </row>
    <row r="375" ht="40" customHeight="1" spans="1:9">
      <c r="A375" s="285"/>
      <c r="B375" s="288"/>
      <c r="C375" s="287" t="s">
        <v>1582</v>
      </c>
      <c r="D375" s="287" t="s">
        <v>1605</v>
      </c>
      <c r="E375" s="287" t="s">
        <v>2583</v>
      </c>
      <c r="F375" s="287" t="s">
        <v>2584</v>
      </c>
      <c r="G375" s="287" t="s">
        <v>1579</v>
      </c>
      <c r="H375" s="287" t="s">
        <v>2583</v>
      </c>
      <c r="I375" s="287" t="s">
        <v>2579</v>
      </c>
    </row>
    <row r="376" ht="31" customHeight="1" spans="1:9">
      <c r="A376" s="285"/>
      <c r="B376" s="288"/>
      <c r="C376" s="287" t="s">
        <v>1575</v>
      </c>
      <c r="D376" s="287" t="s">
        <v>1576</v>
      </c>
      <c r="E376" s="287" t="s">
        <v>2585</v>
      </c>
      <c r="F376" s="287" t="s">
        <v>2128</v>
      </c>
      <c r="G376" s="287" t="s">
        <v>1579</v>
      </c>
      <c r="H376" s="287" t="s">
        <v>2586</v>
      </c>
      <c r="I376" s="287" t="s">
        <v>2573</v>
      </c>
    </row>
    <row r="377" ht="37" customHeight="1" spans="1:9">
      <c r="A377" s="285"/>
      <c r="B377" s="288"/>
      <c r="C377" s="287" t="s">
        <v>1582</v>
      </c>
      <c r="D377" s="287" t="s">
        <v>1597</v>
      </c>
      <c r="E377" s="287" t="s">
        <v>2587</v>
      </c>
      <c r="F377" s="287" t="s">
        <v>1673</v>
      </c>
      <c r="G377" s="287" t="s">
        <v>1579</v>
      </c>
      <c r="H377" s="287" t="s">
        <v>2587</v>
      </c>
      <c r="I377" s="287" t="s">
        <v>2588</v>
      </c>
    </row>
    <row r="378" ht="45" customHeight="1" spans="1:9">
      <c r="A378" s="285"/>
      <c r="B378" s="288"/>
      <c r="C378" s="287" t="s">
        <v>1582</v>
      </c>
      <c r="D378" s="287" t="s">
        <v>1588</v>
      </c>
      <c r="E378" s="287" t="s">
        <v>2589</v>
      </c>
      <c r="F378" s="287" t="s">
        <v>2590</v>
      </c>
      <c r="G378" s="287" t="s">
        <v>1608</v>
      </c>
      <c r="H378" s="287" t="s">
        <v>2591</v>
      </c>
      <c r="I378" s="287" t="s">
        <v>2579</v>
      </c>
    </row>
    <row r="379" ht="45" customHeight="1" spans="1:9">
      <c r="A379" s="285"/>
      <c r="B379" s="288"/>
      <c r="C379" s="287" t="s">
        <v>1582</v>
      </c>
      <c r="D379" s="287" t="s">
        <v>1597</v>
      </c>
      <c r="E379" s="287" t="s">
        <v>2592</v>
      </c>
      <c r="F379" s="287" t="s">
        <v>1805</v>
      </c>
      <c r="G379" s="287" t="s">
        <v>1688</v>
      </c>
      <c r="H379" s="287" t="s">
        <v>2593</v>
      </c>
      <c r="I379" s="287" t="s">
        <v>2579</v>
      </c>
    </row>
    <row r="380" ht="45" customHeight="1" spans="1:9">
      <c r="A380" s="285"/>
      <c r="B380" s="288"/>
      <c r="C380" s="287" t="s">
        <v>1611</v>
      </c>
      <c r="D380" s="287" t="s">
        <v>1621</v>
      </c>
      <c r="E380" s="287" t="s">
        <v>2594</v>
      </c>
      <c r="F380" s="287" t="s">
        <v>2556</v>
      </c>
      <c r="G380" s="287" t="s">
        <v>1579</v>
      </c>
      <c r="H380" s="287" t="s">
        <v>2583</v>
      </c>
      <c r="I380" s="287" t="s">
        <v>2579</v>
      </c>
    </row>
    <row r="381" ht="27" customHeight="1" spans="1:9">
      <c r="A381" s="285"/>
      <c r="B381" s="288"/>
      <c r="C381" s="287" t="s">
        <v>1611</v>
      </c>
      <c r="D381" s="287" t="s">
        <v>1612</v>
      </c>
      <c r="E381" s="287" t="s">
        <v>2595</v>
      </c>
      <c r="F381" s="287" t="s">
        <v>1673</v>
      </c>
      <c r="G381" s="287" t="s">
        <v>1579</v>
      </c>
      <c r="H381" s="287" t="s">
        <v>2595</v>
      </c>
      <c r="I381" s="287" t="s">
        <v>2573</v>
      </c>
    </row>
    <row r="382" customHeight="1" spans="1:9">
      <c r="A382" s="285"/>
      <c r="B382" s="288"/>
      <c r="C382" s="287" t="s">
        <v>1582</v>
      </c>
      <c r="D382" s="287" t="s">
        <v>1605</v>
      </c>
      <c r="E382" s="287" t="s">
        <v>2595</v>
      </c>
      <c r="F382" s="287" t="s">
        <v>1673</v>
      </c>
      <c r="G382" s="287" t="s">
        <v>1579</v>
      </c>
      <c r="H382" s="287" t="s">
        <v>2595</v>
      </c>
      <c r="I382" s="287" t="s">
        <v>2596</v>
      </c>
    </row>
    <row r="383" ht="45" customHeight="1" spans="1:9">
      <c r="A383" s="285"/>
      <c r="B383" s="288"/>
      <c r="C383" s="287" t="s">
        <v>1582</v>
      </c>
      <c r="D383" s="287" t="s">
        <v>1583</v>
      </c>
      <c r="E383" s="287" t="s">
        <v>2597</v>
      </c>
      <c r="F383" s="287" t="s">
        <v>2598</v>
      </c>
      <c r="G383" s="287" t="s">
        <v>1787</v>
      </c>
      <c r="H383" s="287" t="s">
        <v>2599</v>
      </c>
      <c r="I383" s="287" t="s">
        <v>2579</v>
      </c>
    </row>
    <row r="384" ht="48" customHeight="1" spans="1:9">
      <c r="A384" s="285"/>
      <c r="B384" s="288"/>
      <c r="C384" s="287" t="s">
        <v>1611</v>
      </c>
      <c r="D384" s="287" t="s">
        <v>1631</v>
      </c>
      <c r="E384" s="287" t="s">
        <v>2600</v>
      </c>
      <c r="F384" s="287" t="s">
        <v>2601</v>
      </c>
      <c r="G384" s="287" t="s">
        <v>1579</v>
      </c>
      <c r="H384" s="287" t="s">
        <v>2602</v>
      </c>
      <c r="I384" s="287" t="s">
        <v>2579</v>
      </c>
    </row>
    <row r="385" ht="44" customHeight="1" spans="1:9">
      <c r="A385" s="289"/>
      <c r="B385" s="290"/>
      <c r="C385" s="287" t="s">
        <v>1611</v>
      </c>
      <c r="D385" s="287" t="s">
        <v>1674</v>
      </c>
      <c r="E385" s="287" t="s">
        <v>2603</v>
      </c>
      <c r="F385" s="287" t="s">
        <v>1746</v>
      </c>
      <c r="G385" s="287" t="s">
        <v>1579</v>
      </c>
      <c r="H385" s="287" t="s">
        <v>2603</v>
      </c>
      <c r="I385" s="287" t="s">
        <v>2579</v>
      </c>
    </row>
    <row r="386" ht="73" customHeight="1" spans="1:9">
      <c r="A386" s="285" t="s">
        <v>2604</v>
      </c>
      <c r="B386" s="286" t="s">
        <v>2605</v>
      </c>
      <c r="C386" s="287" t="s">
        <v>1611</v>
      </c>
      <c r="D386" s="287" t="s">
        <v>1621</v>
      </c>
      <c r="E386" s="287" t="s">
        <v>2606</v>
      </c>
      <c r="F386" s="287" t="s">
        <v>1746</v>
      </c>
      <c r="G386" s="287" t="s">
        <v>1579</v>
      </c>
      <c r="H386" s="287" t="s">
        <v>2606</v>
      </c>
      <c r="I386" s="287" t="s">
        <v>2607</v>
      </c>
    </row>
    <row r="387" ht="51" customHeight="1" spans="1:9">
      <c r="A387" s="285"/>
      <c r="B387" s="288"/>
      <c r="C387" s="287" t="s">
        <v>1611</v>
      </c>
      <c r="D387" s="287" t="s">
        <v>1674</v>
      </c>
      <c r="E387" s="287" t="s">
        <v>2608</v>
      </c>
      <c r="F387" s="287" t="s">
        <v>1673</v>
      </c>
      <c r="G387" s="287" t="s">
        <v>1579</v>
      </c>
      <c r="H387" s="287" t="s">
        <v>2609</v>
      </c>
      <c r="I387" s="287" t="s">
        <v>2607</v>
      </c>
    </row>
    <row r="388" ht="28" customHeight="1" spans="1:9">
      <c r="A388" s="285"/>
      <c r="B388" s="288"/>
      <c r="C388" s="287" t="s">
        <v>1582</v>
      </c>
      <c r="D388" s="287" t="s">
        <v>1583</v>
      </c>
      <c r="E388" s="287" t="s">
        <v>2610</v>
      </c>
      <c r="F388" s="287" t="s">
        <v>2543</v>
      </c>
      <c r="G388" s="287" t="s">
        <v>1787</v>
      </c>
      <c r="H388" s="287" t="s">
        <v>2611</v>
      </c>
      <c r="I388" s="287" t="s">
        <v>2607</v>
      </c>
    </row>
    <row r="389" ht="48" customHeight="1" spans="1:9">
      <c r="A389" s="285"/>
      <c r="B389" s="288"/>
      <c r="C389" s="287" t="s">
        <v>1582</v>
      </c>
      <c r="D389" s="287" t="s">
        <v>1605</v>
      </c>
      <c r="E389" s="287" t="s">
        <v>2612</v>
      </c>
      <c r="F389" s="287" t="s">
        <v>1673</v>
      </c>
      <c r="G389" s="287" t="s">
        <v>1579</v>
      </c>
      <c r="H389" s="287" t="s">
        <v>2612</v>
      </c>
      <c r="I389" s="287" t="s">
        <v>2607</v>
      </c>
    </row>
    <row r="390" ht="41" customHeight="1" spans="1:9">
      <c r="A390" s="285"/>
      <c r="B390" s="288"/>
      <c r="C390" s="287" t="s">
        <v>1582</v>
      </c>
      <c r="D390" s="287" t="s">
        <v>1597</v>
      </c>
      <c r="E390" s="287" t="s">
        <v>2613</v>
      </c>
      <c r="F390" s="287" t="s">
        <v>1764</v>
      </c>
      <c r="G390" s="287" t="s">
        <v>1579</v>
      </c>
      <c r="H390" s="287" t="s">
        <v>2614</v>
      </c>
      <c r="I390" s="287" t="s">
        <v>2607</v>
      </c>
    </row>
    <row r="391" ht="46" customHeight="1" spans="1:9">
      <c r="A391" s="285"/>
      <c r="B391" s="288"/>
      <c r="C391" s="287" t="s">
        <v>1611</v>
      </c>
      <c r="D391" s="287" t="s">
        <v>1631</v>
      </c>
      <c r="E391" s="287" t="s">
        <v>2615</v>
      </c>
      <c r="F391" s="287" t="s">
        <v>1673</v>
      </c>
      <c r="G391" s="287" t="s">
        <v>1579</v>
      </c>
      <c r="H391" s="287" t="s">
        <v>2615</v>
      </c>
      <c r="I391" s="287" t="s">
        <v>2607</v>
      </c>
    </row>
    <row r="392" ht="60" customHeight="1" spans="1:9">
      <c r="A392" s="285"/>
      <c r="B392" s="288"/>
      <c r="C392" s="287" t="s">
        <v>1611</v>
      </c>
      <c r="D392" s="287" t="s">
        <v>1612</v>
      </c>
      <c r="E392" s="287" t="s">
        <v>2616</v>
      </c>
      <c r="F392" s="287" t="s">
        <v>1746</v>
      </c>
      <c r="G392" s="287" t="s">
        <v>1579</v>
      </c>
      <c r="H392" s="287" t="s">
        <v>2616</v>
      </c>
      <c r="I392" s="287" t="s">
        <v>2607</v>
      </c>
    </row>
    <row r="393" ht="53" customHeight="1" spans="1:9">
      <c r="A393" s="285"/>
      <c r="B393" s="288"/>
      <c r="C393" s="287" t="s">
        <v>1575</v>
      </c>
      <c r="D393" s="287" t="s">
        <v>1576</v>
      </c>
      <c r="E393" s="287" t="s">
        <v>2617</v>
      </c>
      <c r="F393" s="287" t="s">
        <v>1750</v>
      </c>
      <c r="G393" s="287" t="s">
        <v>1579</v>
      </c>
      <c r="H393" s="287" t="s">
        <v>2617</v>
      </c>
      <c r="I393" s="287" t="s">
        <v>2607</v>
      </c>
    </row>
    <row r="394" ht="33" customHeight="1" spans="1:9">
      <c r="A394" s="289"/>
      <c r="B394" s="290"/>
      <c r="C394" s="287" t="s">
        <v>1582</v>
      </c>
      <c r="D394" s="287" t="s">
        <v>1588</v>
      </c>
      <c r="E394" s="287" t="s">
        <v>2618</v>
      </c>
      <c r="F394" s="287" t="s">
        <v>2568</v>
      </c>
      <c r="G394" s="287" t="s">
        <v>1608</v>
      </c>
      <c r="H394" s="287" t="s">
        <v>2619</v>
      </c>
      <c r="I394" s="287" t="s">
        <v>2607</v>
      </c>
    </row>
    <row r="395" ht="40" customHeight="1" spans="1:9">
      <c r="A395" s="285" t="s">
        <v>2620</v>
      </c>
      <c r="B395" s="286" t="s">
        <v>2621</v>
      </c>
      <c r="C395" s="287" t="s">
        <v>1575</v>
      </c>
      <c r="D395" s="287" t="s">
        <v>1576</v>
      </c>
      <c r="E395" s="287" t="s">
        <v>2622</v>
      </c>
      <c r="F395" s="287" t="s">
        <v>1673</v>
      </c>
      <c r="G395" s="287" t="s">
        <v>1579</v>
      </c>
      <c r="H395" s="287" t="s">
        <v>2622</v>
      </c>
      <c r="I395" s="287" t="s">
        <v>2623</v>
      </c>
    </row>
    <row r="396" ht="37" customHeight="1" spans="1:9">
      <c r="A396" s="285"/>
      <c r="B396" s="288"/>
      <c r="C396" s="287" t="s">
        <v>1582</v>
      </c>
      <c r="D396" s="287" t="s">
        <v>1588</v>
      </c>
      <c r="E396" s="287" t="s">
        <v>2624</v>
      </c>
      <c r="F396" s="287" t="s">
        <v>2625</v>
      </c>
      <c r="G396" s="287" t="s">
        <v>1579</v>
      </c>
      <c r="H396" s="287" t="s">
        <v>2624</v>
      </c>
      <c r="I396" s="287" t="s">
        <v>2623</v>
      </c>
    </row>
    <row r="397" ht="82" customHeight="1" spans="1:9">
      <c r="A397" s="285"/>
      <c r="B397" s="288"/>
      <c r="C397" s="287" t="s">
        <v>1611</v>
      </c>
      <c r="D397" s="287" t="s">
        <v>1612</v>
      </c>
      <c r="E397" s="287" t="s">
        <v>2626</v>
      </c>
      <c r="F397" s="287" t="s">
        <v>1746</v>
      </c>
      <c r="G397" s="287" t="s">
        <v>1579</v>
      </c>
      <c r="H397" s="287" t="s">
        <v>2626</v>
      </c>
      <c r="I397" s="287" t="s">
        <v>2623</v>
      </c>
    </row>
    <row r="398" ht="51" customHeight="1" spans="1:9">
      <c r="A398" s="285"/>
      <c r="B398" s="288"/>
      <c r="C398" s="287" t="s">
        <v>1582</v>
      </c>
      <c r="D398" s="287" t="s">
        <v>1605</v>
      </c>
      <c r="E398" s="287" t="s">
        <v>2627</v>
      </c>
      <c r="F398" s="287" t="s">
        <v>1673</v>
      </c>
      <c r="G398" s="287" t="s">
        <v>1579</v>
      </c>
      <c r="H398" s="287" t="s">
        <v>2628</v>
      </c>
      <c r="I398" s="287" t="s">
        <v>2623</v>
      </c>
    </row>
    <row r="399" ht="37" customHeight="1" spans="1:9">
      <c r="A399" s="285"/>
      <c r="B399" s="288"/>
      <c r="C399" s="287" t="s">
        <v>1582</v>
      </c>
      <c r="D399" s="287" t="s">
        <v>1597</v>
      </c>
      <c r="E399" s="287" t="s">
        <v>2628</v>
      </c>
      <c r="F399" s="287" t="s">
        <v>2629</v>
      </c>
      <c r="G399" s="287" t="s">
        <v>2630</v>
      </c>
      <c r="H399" s="287" t="s">
        <v>2628</v>
      </c>
      <c r="I399" s="287" t="s">
        <v>2623</v>
      </c>
    </row>
    <row r="400" ht="37" customHeight="1" spans="1:9">
      <c r="A400" s="285"/>
      <c r="B400" s="288"/>
      <c r="C400" s="287" t="s">
        <v>1611</v>
      </c>
      <c r="D400" s="287" t="s">
        <v>1674</v>
      </c>
      <c r="E400" s="287" t="s">
        <v>2631</v>
      </c>
      <c r="F400" s="287" t="s">
        <v>1673</v>
      </c>
      <c r="G400" s="287" t="s">
        <v>1579</v>
      </c>
      <c r="H400" s="287" t="s">
        <v>2631</v>
      </c>
      <c r="I400" s="287" t="s">
        <v>2623</v>
      </c>
    </row>
    <row r="401" ht="49" customHeight="1" spans="1:9">
      <c r="A401" s="285"/>
      <c r="B401" s="288"/>
      <c r="C401" s="287" t="s">
        <v>1611</v>
      </c>
      <c r="D401" s="287" t="s">
        <v>1621</v>
      </c>
      <c r="E401" s="287" t="s">
        <v>2632</v>
      </c>
      <c r="F401" s="287" t="s">
        <v>1746</v>
      </c>
      <c r="G401" s="287" t="s">
        <v>1579</v>
      </c>
      <c r="H401" s="287" t="s">
        <v>2632</v>
      </c>
      <c r="I401" s="287" t="s">
        <v>2623</v>
      </c>
    </row>
    <row r="402" ht="51" customHeight="1" spans="1:9">
      <c r="A402" s="285"/>
      <c r="B402" s="288"/>
      <c r="C402" s="287" t="s">
        <v>1611</v>
      </c>
      <c r="D402" s="287" t="s">
        <v>1631</v>
      </c>
      <c r="E402" s="287" t="s">
        <v>2633</v>
      </c>
      <c r="F402" s="287" t="s">
        <v>1746</v>
      </c>
      <c r="G402" s="287" t="s">
        <v>1579</v>
      </c>
      <c r="H402" s="287" t="s">
        <v>2633</v>
      </c>
      <c r="I402" s="287" t="s">
        <v>2623</v>
      </c>
    </row>
    <row r="403" ht="44" customHeight="1" spans="1:9">
      <c r="A403" s="289"/>
      <c r="B403" s="290"/>
      <c r="C403" s="287" t="s">
        <v>1582</v>
      </c>
      <c r="D403" s="287" t="s">
        <v>1583</v>
      </c>
      <c r="E403" s="287" t="s">
        <v>2634</v>
      </c>
      <c r="F403" s="287" t="s">
        <v>2635</v>
      </c>
      <c r="G403" s="287" t="s">
        <v>1787</v>
      </c>
      <c r="H403" s="287" t="s">
        <v>2636</v>
      </c>
      <c r="I403" s="287" t="s">
        <v>2623</v>
      </c>
    </row>
    <row r="404" ht="38" customHeight="1" spans="1:9">
      <c r="A404" s="285" t="s">
        <v>2637</v>
      </c>
      <c r="B404" s="286" t="s">
        <v>2638</v>
      </c>
      <c r="C404" s="287" t="s">
        <v>1611</v>
      </c>
      <c r="D404" s="287" t="s">
        <v>1621</v>
      </c>
      <c r="E404" s="287" t="s">
        <v>2639</v>
      </c>
      <c r="F404" s="287" t="s">
        <v>2640</v>
      </c>
      <c r="G404" s="287" t="s">
        <v>1608</v>
      </c>
      <c r="H404" s="287" t="s">
        <v>2641</v>
      </c>
      <c r="I404" s="287" t="s">
        <v>2642</v>
      </c>
    </row>
    <row r="405" ht="51" customHeight="1" spans="1:9">
      <c r="A405" s="285"/>
      <c r="B405" s="288"/>
      <c r="C405" s="287" t="s">
        <v>1575</v>
      </c>
      <c r="D405" s="287" t="s">
        <v>1576</v>
      </c>
      <c r="E405" s="287" t="s">
        <v>2643</v>
      </c>
      <c r="F405" s="287" t="s">
        <v>1673</v>
      </c>
      <c r="G405" s="287" t="s">
        <v>1579</v>
      </c>
      <c r="H405" s="287" t="s">
        <v>2644</v>
      </c>
      <c r="I405" s="287" t="s">
        <v>2645</v>
      </c>
    </row>
    <row r="406" ht="51" customHeight="1" spans="1:9">
      <c r="A406" s="285"/>
      <c r="B406" s="288"/>
      <c r="C406" s="287" t="s">
        <v>1611</v>
      </c>
      <c r="D406" s="287" t="s">
        <v>1612</v>
      </c>
      <c r="E406" s="287" t="s">
        <v>2646</v>
      </c>
      <c r="F406" s="287" t="s">
        <v>2647</v>
      </c>
      <c r="G406" s="287" t="s">
        <v>1608</v>
      </c>
      <c r="H406" s="287" t="s">
        <v>2648</v>
      </c>
      <c r="I406" s="287" t="s">
        <v>2645</v>
      </c>
    </row>
    <row r="407" ht="51" customHeight="1" spans="1:9">
      <c r="A407" s="285"/>
      <c r="B407" s="288"/>
      <c r="C407" s="287" t="s">
        <v>1582</v>
      </c>
      <c r="D407" s="287" t="s">
        <v>1597</v>
      </c>
      <c r="E407" s="287" t="s">
        <v>2649</v>
      </c>
      <c r="F407" s="287" t="s">
        <v>2050</v>
      </c>
      <c r="G407" s="287" t="s">
        <v>1579</v>
      </c>
      <c r="H407" s="287" t="s">
        <v>2650</v>
      </c>
      <c r="I407" s="287" t="s">
        <v>2645</v>
      </c>
    </row>
    <row r="408" ht="49" customHeight="1" spans="1:9">
      <c r="A408" s="285"/>
      <c r="B408" s="288"/>
      <c r="C408" s="287" t="s">
        <v>1582</v>
      </c>
      <c r="D408" s="287" t="s">
        <v>1588</v>
      </c>
      <c r="E408" s="287" t="s">
        <v>2651</v>
      </c>
      <c r="F408" s="287" t="s">
        <v>2652</v>
      </c>
      <c r="G408" s="287" t="s">
        <v>1829</v>
      </c>
      <c r="H408" s="287" t="s">
        <v>2653</v>
      </c>
      <c r="I408" s="287" t="s">
        <v>2645</v>
      </c>
    </row>
    <row r="409" ht="50" customHeight="1" spans="1:9">
      <c r="A409" s="285"/>
      <c r="B409" s="288"/>
      <c r="C409" s="287" t="s">
        <v>1611</v>
      </c>
      <c r="D409" s="287" t="s">
        <v>1674</v>
      </c>
      <c r="E409" s="287" t="s">
        <v>2654</v>
      </c>
      <c r="F409" s="287" t="s">
        <v>2655</v>
      </c>
      <c r="G409" s="287" t="s">
        <v>1608</v>
      </c>
      <c r="H409" s="287" t="s">
        <v>2656</v>
      </c>
      <c r="I409" s="287" t="s">
        <v>2645</v>
      </c>
    </row>
    <row r="410" ht="34" customHeight="1" spans="1:9">
      <c r="A410" s="285"/>
      <c r="B410" s="288"/>
      <c r="C410" s="287" t="s">
        <v>1611</v>
      </c>
      <c r="D410" s="287" t="s">
        <v>1631</v>
      </c>
      <c r="E410" s="287" t="s">
        <v>2657</v>
      </c>
      <c r="F410" s="287" t="s">
        <v>2658</v>
      </c>
      <c r="G410" s="287" t="s">
        <v>1608</v>
      </c>
      <c r="H410" s="287" t="s">
        <v>2659</v>
      </c>
      <c r="I410" s="287" t="s">
        <v>2660</v>
      </c>
    </row>
    <row r="411" ht="54" customHeight="1" spans="1:9">
      <c r="A411" s="285"/>
      <c r="B411" s="288"/>
      <c r="C411" s="287" t="s">
        <v>1582</v>
      </c>
      <c r="D411" s="287" t="s">
        <v>1583</v>
      </c>
      <c r="E411" s="287" t="s">
        <v>2661</v>
      </c>
      <c r="F411" s="287" t="s">
        <v>2662</v>
      </c>
      <c r="G411" s="287" t="s">
        <v>1787</v>
      </c>
      <c r="H411" s="287" t="s">
        <v>2641</v>
      </c>
      <c r="I411" s="287" t="s">
        <v>2645</v>
      </c>
    </row>
    <row r="412" ht="49" customHeight="1" spans="1:9">
      <c r="A412" s="289"/>
      <c r="B412" s="290"/>
      <c r="C412" s="287" t="s">
        <v>1582</v>
      </c>
      <c r="D412" s="287" t="s">
        <v>1605</v>
      </c>
      <c r="E412" s="287" t="s">
        <v>2663</v>
      </c>
      <c r="F412" s="287" t="s">
        <v>2664</v>
      </c>
      <c r="G412" s="287" t="s">
        <v>1608</v>
      </c>
      <c r="H412" s="287" t="s">
        <v>2665</v>
      </c>
      <c r="I412" s="287" t="s">
        <v>2645</v>
      </c>
    </row>
    <row r="413" s="9" customFormat="1" ht="36" customHeight="1" spans="1:9">
      <c r="A413" s="291" t="s">
        <v>2666</v>
      </c>
      <c r="B413" s="292" t="s">
        <v>2667</v>
      </c>
      <c r="C413" s="293" t="s">
        <v>1582</v>
      </c>
      <c r="D413" s="293" t="s">
        <v>1588</v>
      </c>
      <c r="E413" s="293" t="s">
        <v>2668</v>
      </c>
      <c r="F413" s="293" t="s">
        <v>2669</v>
      </c>
      <c r="G413" s="293" t="s">
        <v>1829</v>
      </c>
      <c r="H413" s="293" t="s">
        <v>2670</v>
      </c>
      <c r="I413" s="293" t="s">
        <v>2671</v>
      </c>
    </row>
    <row r="414" s="9" customFormat="1" ht="28" customHeight="1" spans="1:9">
      <c r="A414" s="291"/>
      <c r="B414" s="294"/>
      <c r="C414" s="293" t="s">
        <v>1582</v>
      </c>
      <c r="D414" s="293" t="s">
        <v>1605</v>
      </c>
      <c r="E414" s="293" t="s">
        <v>2672</v>
      </c>
      <c r="F414" s="293" t="s">
        <v>2673</v>
      </c>
      <c r="G414" s="293" t="s">
        <v>1717</v>
      </c>
      <c r="H414" s="293" t="s">
        <v>2674</v>
      </c>
      <c r="I414" s="293" t="s">
        <v>2675</v>
      </c>
    </row>
    <row r="415" s="9" customFormat="1" ht="30" customHeight="1" spans="1:9">
      <c r="A415" s="291"/>
      <c r="B415" s="294"/>
      <c r="C415" s="293" t="s">
        <v>1582</v>
      </c>
      <c r="D415" s="293" t="s">
        <v>1597</v>
      </c>
      <c r="E415" s="293" t="s">
        <v>2676</v>
      </c>
      <c r="F415" s="293" t="s">
        <v>1746</v>
      </c>
      <c r="G415" s="293" t="s">
        <v>2677</v>
      </c>
      <c r="H415" s="293" t="s">
        <v>2678</v>
      </c>
      <c r="I415" s="293" t="s">
        <v>2679</v>
      </c>
    </row>
    <row r="416" s="9" customFormat="1" customHeight="1" spans="1:9">
      <c r="A416" s="291"/>
      <c r="B416" s="294"/>
      <c r="C416" s="293" t="s">
        <v>1582</v>
      </c>
      <c r="D416" s="293" t="s">
        <v>1588</v>
      </c>
      <c r="E416" s="293" t="s">
        <v>2680</v>
      </c>
      <c r="F416" s="293" t="s">
        <v>2681</v>
      </c>
      <c r="G416" s="293" t="s">
        <v>2682</v>
      </c>
      <c r="H416" s="293" t="s">
        <v>2683</v>
      </c>
      <c r="I416" s="293" t="s">
        <v>2684</v>
      </c>
    </row>
    <row r="417" s="9" customFormat="1" ht="49" customHeight="1" spans="1:9">
      <c r="A417" s="291"/>
      <c r="B417" s="294"/>
      <c r="C417" s="293" t="s">
        <v>1611</v>
      </c>
      <c r="D417" s="293" t="s">
        <v>1621</v>
      </c>
      <c r="E417" s="293" t="s">
        <v>2685</v>
      </c>
      <c r="F417" s="293" t="s">
        <v>2686</v>
      </c>
      <c r="G417" s="293" t="s">
        <v>1717</v>
      </c>
      <c r="H417" s="293" t="s">
        <v>2687</v>
      </c>
      <c r="I417" s="293" t="s">
        <v>2675</v>
      </c>
    </row>
    <row r="418" s="9" customFormat="1" ht="25" customHeight="1" spans="1:9">
      <c r="A418" s="291"/>
      <c r="B418" s="294"/>
      <c r="C418" s="293" t="s">
        <v>1582</v>
      </c>
      <c r="D418" s="293" t="s">
        <v>1597</v>
      </c>
      <c r="E418" s="293" t="s">
        <v>2688</v>
      </c>
      <c r="F418" s="293" t="s">
        <v>2689</v>
      </c>
      <c r="G418" s="293" t="s">
        <v>2690</v>
      </c>
      <c r="H418" s="293" t="s">
        <v>2691</v>
      </c>
      <c r="I418" s="293" t="s">
        <v>2692</v>
      </c>
    </row>
    <row r="419" s="9" customFormat="1" ht="32" customHeight="1" spans="1:9">
      <c r="A419" s="291"/>
      <c r="B419" s="294"/>
      <c r="C419" s="293" t="s">
        <v>1611</v>
      </c>
      <c r="D419" s="293" t="s">
        <v>1631</v>
      </c>
      <c r="E419" s="293" t="s">
        <v>2693</v>
      </c>
      <c r="F419" s="293" t="s">
        <v>2694</v>
      </c>
      <c r="G419" s="293" t="s">
        <v>1717</v>
      </c>
      <c r="H419" s="293" t="s">
        <v>2695</v>
      </c>
      <c r="I419" s="293" t="s">
        <v>2675</v>
      </c>
    </row>
    <row r="420" s="9" customFormat="1" ht="31" customHeight="1" spans="1:9">
      <c r="A420" s="291"/>
      <c r="B420" s="294"/>
      <c r="C420" s="293" t="s">
        <v>1611</v>
      </c>
      <c r="D420" s="293" t="s">
        <v>1631</v>
      </c>
      <c r="E420" s="293" t="s">
        <v>2696</v>
      </c>
      <c r="F420" s="293" t="s">
        <v>2697</v>
      </c>
      <c r="G420" s="293" t="s">
        <v>1717</v>
      </c>
      <c r="H420" s="293" t="s">
        <v>2698</v>
      </c>
      <c r="I420" s="293" t="s">
        <v>2675</v>
      </c>
    </row>
    <row r="421" s="9" customFormat="1" ht="29" customHeight="1" spans="1:9">
      <c r="A421" s="291"/>
      <c r="B421" s="294"/>
      <c r="C421" s="293" t="s">
        <v>1582</v>
      </c>
      <c r="D421" s="293" t="s">
        <v>1597</v>
      </c>
      <c r="E421" s="293" t="s">
        <v>2699</v>
      </c>
      <c r="F421" s="293" t="s">
        <v>2700</v>
      </c>
      <c r="G421" s="293" t="s">
        <v>2701</v>
      </c>
      <c r="H421" s="293" t="s">
        <v>2702</v>
      </c>
      <c r="I421" s="293" t="s">
        <v>2692</v>
      </c>
    </row>
    <row r="422" s="9" customFormat="1" customHeight="1" spans="1:9">
      <c r="A422" s="291"/>
      <c r="B422" s="294"/>
      <c r="C422" s="293" t="s">
        <v>1582</v>
      </c>
      <c r="D422" s="293" t="s">
        <v>1588</v>
      </c>
      <c r="E422" s="293" t="s">
        <v>2703</v>
      </c>
      <c r="F422" s="293" t="s">
        <v>2704</v>
      </c>
      <c r="G422" s="293" t="s">
        <v>2682</v>
      </c>
      <c r="H422" s="293" t="s">
        <v>2683</v>
      </c>
      <c r="I422" s="293" t="s">
        <v>2684</v>
      </c>
    </row>
    <row r="423" s="9" customFormat="1" customHeight="1" spans="1:9">
      <c r="A423" s="291"/>
      <c r="B423" s="294"/>
      <c r="C423" s="293" t="s">
        <v>1582</v>
      </c>
      <c r="D423" s="293" t="s">
        <v>1605</v>
      </c>
      <c r="E423" s="293" t="s">
        <v>2705</v>
      </c>
      <c r="F423" s="293" t="s">
        <v>2706</v>
      </c>
      <c r="G423" s="293" t="s">
        <v>1717</v>
      </c>
      <c r="H423" s="293" t="s">
        <v>2707</v>
      </c>
      <c r="I423" s="293" t="s">
        <v>2675</v>
      </c>
    </row>
    <row r="424" s="9" customFormat="1" customHeight="1" spans="1:9">
      <c r="A424" s="291"/>
      <c r="B424" s="294"/>
      <c r="C424" s="293" t="s">
        <v>1582</v>
      </c>
      <c r="D424" s="293" t="s">
        <v>1583</v>
      </c>
      <c r="E424" s="293" t="s">
        <v>2708</v>
      </c>
      <c r="F424" s="293" t="s">
        <v>2709</v>
      </c>
      <c r="G424" s="293" t="s">
        <v>1787</v>
      </c>
      <c r="H424" s="293" t="s">
        <v>2710</v>
      </c>
      <c r="I424" s="293" t="s">
        <v>2675</v>
      </c>
    </row>
    <row r="425" s="9" customFormat="1" ht="28" customHeight="1" spans="1:9">
      <c r="A425" s="291"/>
      <c r="B425" s="294"/>
      <c r="C425" s="293" t="s">
        <v>1611</v>
      </c>
      <c r="D425" s="293" t="s">
        <v>1612</v>
      </c>
      <c r="E425" s="293" t="s">
        <v>2711</v>
      </c>
      <c r="F425" s="293" t="s">
        <v>2712</v>
      </c>
      <c r="G425" s="293" t="s">
        <v>1717</v>
      </c>
      <c r="H425" s="293" t="s">
        <v>2713</v>
      </c>
      <c r="I425" s="293" t="s">
        <v>2675</v>
      </c>
    </row>
    <row r="426" s="9" customFormat="1" ht="26" customHeight="1" spans="1:9">
      <c r="A426" s="295"/>
      <c r="B426" s="296"/>
      <c r="C426" s="293" t="s">
        <v>1575</v>
      </c>
      <c r="D426" s="293" t="s">
        <v>1576</v>
      </c>
      <c r="E426" s="293" t="s">
        <v>2714</v>
      </c>
      <c r="F426" s="293" t="s">
        <v>1773</v>
      </c>
      <c r="G426" s="293" t="s">
        <v>1579</v>
      </c>
      <c r="H426" s="293" t="s">
        <v>2715</v>
      </c>
      <c r="I426" s="293" t="s">
        <v>2675</v>
      </c>
    </row>
    <row r="427" ht="45" customHeight="1" spans="1:9">
      <c r="A427" s="297" t="s">
        <v>2716</v>
      </c>
      <c r="B427" s="298" t="s">
        <v>2717</v>
      </c>
      <c r="C427" s="299" t="s">
        <v>1582</v>
      </c>
      <c r="D427" s="299" t="s">
        <v>1583</v>
      </c>
      <c r="E427" s="299" t="s">
        <v>2718</v>
      </c>
      <c r="F427" s="299" t="s">
        <v>2719</v>
      </c>
      <c r="G427" s="299" t="s">
        <v>1787</v>
      </c>
      <c r="H427" s="299" t="s">
        <v>2720</v>
      </c>
      <c r="I427" s="299" t="s">
        <v>2721</v>
      </c>
    </row>
    <row r="428" ht="45" customHeight="1" spans="1:9">
      <c r="A428" s="297"/>
      <c r="B428" s="300"/>
      <c r="C428" s="299" t="s">
        <v>1611</v>
      </c>
      <c r="D428" s="299" t="s">
        <v>1612</v>
      </c>
      <c r="E428" s="299" t="s">
        <v>2722</v>
      </c>
      <c r="F428" s="299" t="s">
        <v>2723</v>
      </c>
      <c r="G428" s="299" t="s">
        <v>1608</v>
      </c>
      <c r="H428" s="299" t="s">
        <v>2724</v>
      </c>
      <c r="I428" s="299" t="s">
        <v>2721</v>
      </c>
    </row>
    <row r="429" ht="45" customHeight="1" spans="1:9">
      <c r="A429" s="297"/>
      <c r="B429" s="300"/>
      <c r="C429" s="299" t="s">
        <v>1611</v>
      </c>
      <c r="D429" s="299" t="s">
        <v>1631</v>
      </c>
      <c r="E429" s="299" t="s">
        <v>2725</v>
      </c>
      <c r="F429" s="299" t="s">
        <v>2726</v>
      </c>
      <c r="G429" s="299" t="s">
        <v>1717</v>
      </c>
      <c r="H429" s="299" t="s">
        <v>2724</v>
      </c>
      <c r="I429" s="299" t="s">
        <v>2721</v>
      </c>
    </row>
    <row r="430" ht="45" customHeight="1" spans="1:9">
      <c r="A430" s="297"/>
      <c r="B430" s="300"/>
      <c r="C430" s="299" t="s">
        <v>1611</v>
      </c>
      <c r="D430" s="299" t="s">
        <v>1631</v>
      </c>
      <c r="E430" s="299" t="s">
        <v>2672</v>
      </c>
      <c r="F430" s="299" t="s">
        <v>2673</v>
      </c>
      <c r="G430" s="299" t="s">
        <v>1717</v>
      </c>
      <c r="H430" s="299" t="s">
        <v>2724</v>
      </c>
      <c r="I430" s="299" t="s">
        <v>2721</v>
      </c>
    </row>
    <row r="431" ht="45" customHeight="1" spans="1:9">
      <c r="A431" s="297"/>
      <c r="B431" s="300"/>
      <c r="C431" s="299" t="s">
        <v>1582</v>
      </c>
      <c r="D431" s="299" t="s">
        <v>1605</v>
      </c>
      <c r="E431" s="299" t="s">
        <v>2727</v>
      </c>
      <c r="F431" s="299" t="s">
        <v>2728</v>
      </c>
      <c r="G431" s="299" t="s">
        <v>1717</v>
      </c>
      <c r="H431" s="299" t="s">
        <v>2729</v>
      </c>
      <c r="I431" s="299" t="s">
        <v>2721</v>
      </c>
    </row>
    <row r="432" ht="32" customHeight="1" spans="1:9">
      <c r="A432" s="297"/>
      <c r="B432" s="300"/>
      <c r="C432" s="299" t="s">
        <v>1582</v>
      </c>
      <c r="D432" s="299" t="s">
        <v>1597</v>
      </c>
      <c r="E432" s="299" t="s">
        <v>2730</v>
      </c>
      <c r="F432" s="299" t="s">
        <v>2731</v>
      </c>
      <c r="G432" s="299" t="s">
        <v>1717</v>
      </c>
      <c r="H432" s="299" t="s">
        <v>2732</v>
      </c>
      <c r="I432" s="299" t="s">
        <v>2733</v>
      </c>
    </row>
    <row r="433" ht="42" customHeight="1" spans="1:9">
      <c r="A433" s="297"/>
      <c r="B433" s="300"/>
      <c r="C433" s="299" t="s">
        <v>1582</v>
      </c>
      <c r="D433" s="299" t="s">
        <v>1597</v>
      </c>
      <c r="E433" s="299" t="s">
        <v>2734</v>
      </c>
      <c r="F433" s="299" t="s">
        <v>2735</v>
      </c>
      <c r="G433" s="299" t="s">
        <v>1717</v>
      </c>
      <c r="H433" s="299" t="s">
        <v>2734</v>
      </c>
      <c r="I433" s="299" t="s">
        <v>2721</v>
      </c>
    </row>
    <row r="434" ht="36" customHeight="1" spans="1:9">
      <c r="A434" s="297"/>
      <c r="B434" s="300"/>
      <c r="C434" s="299" t="s">
        <v>1582</v>
      </c>
      <c r="D434" s="299" t="s">
        <v>1597</v>
      </c>
      <c r="E434" s="299" t="s">
        <v>2736</v>
      </c>
      <c r="F434" s="299" t="s">
        <v>1908</v>
      </c>
      <c r="G434" s="299" t="s">
        <v>1717</v>
      </c>
      <c r="H434" s="299" t="s">
        <v>2737</v>
      </c>
      <c r="I434" s="299" t="s">
        <v>2721</v>
      </c>
    </row>
    <row r="435" ht="45" customHeight="1" spans="1:9">
      <c r="A435" s="297"/>
      <c r="B435" s="300"/>
      <c r="C435" s="299" t="s">
        <v>1611</v>
      </c>
      <c r="D435" s="299" t="s">
        <v>1621</v>
      </c>
      <c r="E435" s="299" t="s">
        <v>2738</v>
      </c>
      <c r="F435" s="299" t="s">
        <v>2739</v>
      </c>
      <c r="G435" s="299" t="s">
        <v>1608</v>
      </c>
      <c r="H435" s="299" t="s">
        <v>2740</v>
      </c>
      <c r="I435" s="299" t="s">
        <v>2721</v>
      </c>
    </row>
    <row r="436" ht="51" customHeight="1" spans="1:9">
      <c r="A436" s="297"/>
      <c r="B436" s="300"/>
      <c r="C436" s="299" t="s">
        <v>1582</v>
      </c>
      <c r="D436" s="299" t="s">
        <v>1605</v>
      </c>
      <c r="E436" s="299" t="s">
        <v>2741</v>
      </c>
      <c r="F436" s="299" t="s">
        <v>2742</v>
      </c>
      <c r="G436" s="299" t="s">
        <v>1703</v>
      </c>
      <c r="H436" s="299" t="s">
        <v>2743</v>
      </c>
      <c r="I436" s="299" t="s">
        <v>2721</v>
      </c>
    </row>
    <row r="437" ht="39" customHeight="1" spans="1:9">
      <c r="A437" s="297"/>
      <c r="B437" s="300"/>
      <c r="C437" s="299" t="s">
        <v>1575</v>
      </c>
      <c r="D437" s="299" t="s">
        <v>1576</v>
      </c>
      <c r="E437" s="299" t="s">
        <v>2744</v>
      </c>
      <c r="F437" s="299" t="s">
        <v>1773</v>
      </c>
      <c r="G437" s="299" t="s">
        <v>1579</v>
      </c>
      <c r="H437" s="299" t="s">
        <v>2724</v>
      </c>
      <c r="I437" s="299" t="s">
        <v>2721</v>
      </c>
    </row>
    <row r="438" ht="39" customHeight="1" spans="1:9">
      <c r="A438" s="301"/>
      <c r="B438" s="302"/>
      <c r="C438" s="299" t="s">
        <v>1582</v>
      </c>
      <c r="D438" s="299" t="s">
        <v>1588</v>
      </c>
      <c r="E438" s="299" t="s">
        <v>2745</v>
      </c>
      <c r="F438" s="299" t="s">
        <v>2746</v>
      </c>
      <c r="G438" s="299" t="s">
        <v>1829</v>
      </c>
      <c r="H438" s="299" t="s">
        <v>2747</v>
      </c>
      <c r="I438" s="299" t="s">
        <v>2721</v>
      </c>
    </row>
    <row r="439" ht="63" customHeight="1" spans="1:9">
      <c r="A439" s="303" t="s">
        <v>2748</v>
      </c>
      <c r="B439" s="304" t="s">
        <v>2749</v>
      </c>
      <c r="C439" s="305" t="s">
        <v>1582</v>
      </c>
      <c r="D439" s="305" t="s">
        <v>1605</v>
      </c>
      <c r="E439" s="305" t="s">
        <v>2750</v>
      </c>
      <c r="F439" s="305" t="s">
        <v>2751</v>
      </c>
      <c r="G439" s="305" t="s">
        <v>1579</v>
      </c>
      <c r="H439" s="305" t="s">
        <v>2752</v>
      </c>
      <c r="I439" s="305" t="s">
        <v>2753</v>
      </c>
    </row>
    <row r="440" ht="66" customHeight="1" spans="1:9">
      <c r="A440" s="303"/>
      <c r="B440" s="306"/>
      <c r="C440" s="305" t="s">
        <v>1582</v>
      </c>
      <c r="D440" s="305" t="s">
        <v>1588</v>
      </c>
      <c r="E440" s="305" t="s">
        <v>2754</v>
      </c>
      <c r="F440" s="305" t="s">
        <v>2260</v>
      </c>
      <c r="G440" s="305" t="s">
        <v>1829</v>
      </c>
      <c r="H440" s="305" t="s">
        <v>2755</v>
      </c>
      <c r="I440" s="305" t="s">
        <v>2756</v>
      </c>
    </row>
    <row r="441" ht="60" customHeight="1" spans="1:9">
      <c r="A441" s="303"/>
      <c r="B441" s="306"/>
      <c r="C441" s="305" t="s">
        <v>1582</v>
      </c>
      <c r="D441" s="305" t="s">
        <v>1588</v>
      </c>
      <c r="E441" s="305" t="s">
        <v>2757</v>
      </c>
      <c r="F441" s="305" t="s">
        <v>2050</v>
      </c>
      <c r="G441" s="305" t="s">
        <v>1579</v>
      </c>
      <c r="H441" s="305" t="s">
        <v>2758</v>
      </c>
      <c r="I441" s="305" t="s">
        <v>2756</v>
      </c>
    </row>
    <row r="442" ht="60" customHeight="1" spans="1:9">
      <c r="A442" s="303"/>
      <c r="B442" s="306"/>
      <c r="C442" s="305" t="s">
        <v>1582</v>
      </c>
      <c r="D442" s="305" t="s">
        <v>1597</v>
      </c>
      <c r="E442" s="305" t="s">
        <v>2759</v>
      </c>
      <c r="F442" s="305" t="s">
        <v>2760</v>
      </c>
      <c r="G442" s="305" t="s">
        <v>1717</v>
      </c>
      <c r="H442" s="305" t="s">
        <v>2761</v>
      </c>
      <c r="I442" s="305" t="s">
        <v>2753</v>
      </c>
    </row>
    <row r="443" ht="60" customHeight="1" spans="1:9">
      <c r="A443" s="303"/>
      <c r="B443" s="306"/>
      <c r="C443" s="305" t="s">
        <v>1582</v>
      </c>
      <c r="D443" s="305" t="s">
        <v>1597</v>
      </c>
      <c r="E443" s="305" t="s">
        <v>2762</v>
      </c>
      <c r="F443" s="305" t="s">
        <v>2763</v>
      </c>
      <c r="G443" s="305" t="s">
        <v>1717</v>
      </c>
      <c r="H443" s="305" t="s">
        <v>2764</v>
      </c>
      <c r="I443" s="305" t="s">
        <v>2765</v>
      </c>
    </row>
    <row r="444" ht="60" customHeight="1" spans="1:9">
      <c r="A444" s="303"/>
      <c r="B444" s="306"/>
      <c r="C444" s="305" t="s">
        <v>1575</v>
      </c>
      <c r="D444" s="305" t="s">
        <v>1576</v>
      </c>
      <c r="E444" s="305" t="s">
        <v>2766</v>
      </c>
      <c r="F444" s="305" t="s">
        <v>1764</v>
      </c>
      <c r="G444" s="305" t="s">
        <v>1579</v>
      </c>
      <c r="H444" s="305" t="s">
        <v>2767</v>
      </c>
      <c r="I444" s="305" t="s">
        <v>2768</v>
      </c>
    </row>
    <row r="445" ht="60" customHeight="1" spans="1:9">
      <c r="A445" s="303"/>
      <c r="B445" s="306"/>
      <c r="C445" s="305" t="s">
        <v>1611</v>
      </c>
      <c r="D445" s="305" t="s">
        <v>1631</v>
      </c>
      <c r="E445" s="305" t="s">
        <v>2769</v>
      </c>
      <c r="F445" s="305" t="s">
        <v>1773</v>
      </c>
      <c r="G445" s="305" t="s">
        <v>1579</v>
      </c>
      <c r="H445" s="305" t="s">
        <v>2770</v>
      </c>
      <c r="I445" s="305" t="s">
        <v>2768</v>
      </c>
    </row>
    <row r="446" ht="60" customHeight="1" spans="1:9">
      <c r="A446" s="303"/>
      <c r="B446" s="306"/>
      <c r="C446" s="305" t="s">
        <v>1582</v>
      </c>
      <c r="D446" s="305" t="s">
        <v>1583</v>
      </c>
      <c r="E446" s="305" t="s">
        <v>2771</v>
      </c>
      <c r="F446" s="305" t="s">
        <v>2772</v>
      </c>
      <c r="G446" s="305" t="s">
        <v>1787</v>
      </c>
      <c r="H446" s="305" t="s">
        <v>2773</v>
      </c>
      <c r="I446" s="305" t="s">
        <v>2768</v>
      </c>
    </row>
    <row r="447" ht="60" customHeight="1" spans="1:9">
      <c r="A447" s="303"/>
      <c r="B447" s="306"/>
      <c r="C447" s="305" t="s">
        <v>1582</v>
      </c>
      <c r="D447" s="305" t="s">
        <v>1597</v>
      </c>
      <c r="E447" s="305" t="s">
        <v>2774</v>
      </c>
      <c r="F447" s="305" t="s">
        <v>2775</v>
      </c>
      <c r="G447" s="305" t="s">
        <v>1717</v>
      </c>
      <c r="H447" s="305" t="s">
        <v>2776</v>
      </c>
      <c r="I447" s="305" t="s">
        <v>2768</v>
      </c>
    </row>
    <row r="448" ht="66" customHeight="1" spans="1:9">
      <c r="A448" s="303"/>
      <c r="B448" s="306"/>
      <c r="C448" s="305" t="s">
        <v>1582</v>
      </c>
      <c r="D448" s="305" t="s">
        <v>1597</v>
      </c>
      <c r="E448" s="305" t="s">
        <v>2777</v>
      </c>
      <c r="F448" s="305" t="s">
        <v>2778</v>
      </c>
      <c r="G448" s="305" t="s">
        <v>1717</v>
      </c>
      <c r="H448" s="305" t="s">
        <v>2779</v>
      </c>
      <c r="I448" s="305" t="s">
        <v>2780</v>
      </c>
    </row>
    <row r="449" ht="61" customHeight="1" spans="1:9">
      <c r="A449" s="303"/>
      <c r="B449" s="306"/>
      <c r="C449" s="305" t="s">
        <v>1611</v>
      </c>
      <c r="D449" s="305" t="s">
        <v>1631</v>
      </c>
      <c r="E449" s="305" t="s">
        <v>2781</v>
      </c>
      <c r="F449" s="305" t="s">
        <v>1764</v>
      </c>
      <c r="G449" s="305" t="s">
        <v>1579</v>
      </c>
      <c r="H449" s="305" t="s">
        <v>2782</v>
      </c>
      <c r="I449" s="305" t="s">
        <v>2768</v>
      </c>
    </row>
    <row r="450" ht="63" customHeight="1" spans="1:9">
      <c r="A450" s="303"/>
      <c r="B450" s="306"/>
      <c r="C450" s="305" t="s">
        <v>1582</v>
      </c>
      <c r="D450" s="305" t="s">
        <v>1605</v>
      </c>
      <c r="E450" s="305" t="s">
        <v>2783</v>
      </c>
      <c r="F450" s="305" t="s">
        <v>1673</v>
      </c>
      <c r="G450" s="305" t="s">
        <v>1579</v>
      </c>
      <c r="H450" s="305" t="s">
        <v>2784</v>
      </c>
      <c r="I450" s="305" t="s">
        <v>2768</v>
      </c>
    </row>
    <row r="451" ht="61" customHeight="1" spans="1:9">
      <c r="A451" s="307"/>
      <c r="B451" s="308"/>
      <c r="C451" s="305" t="s">
        <v>1611</v>
      </c>
      <c r="D451" s="305" t="s">
        <v>1621</v>
      </c>
      <c r="E451" s="305" t="s">
        <v>2785</v>
      </c>
      <c r="F451" s="305" t="s">
        <v>2786</v>
      </c>
      <c r="G451" s="305" t="s">
        <v>1717</v>
      </c>
      <c r="H451" s="305" t="s">
        <v>2787</v>
      </c>
      <c r="I451" s="305" t="s">
        <v>2768</v>
      </c>
    </row>
    <row r="452" customHeight="1" spans="1:9">
      <c r="A452" s="309" t="s">
        <v>2788</v>
      </c>
      <c r="B452" s="310"/>
      <c r="C452" s="310"/>
      <c r="D452" s="310"/>
      <c r="E452" s="310"/>
      <c r="F452" s="310"/>
      <c r="G452" s="310"/>
      <c r="H452" s="310"/>
      <c r="I452" s="310"/>
    </row>
    <row r="453" customHeight="1" spans="1:9">
      <c r="A453" s="311" t="s">
        <v>2789</v>
      </c>
      <c r="B453" s="312"/>
      <c r="C453" s="312"/>
      <c r="D453" s="312"/>
      <c r="E453" s="312"/>
      <c r="F453" s="312"/>
      <c r="G453" s="312"/>
      <c r="H453" s="312"/>
      <c r="I453" s="312"/>
    </row>
    <row r="454" ht="25" customHeight="1" spans="1:9">
      <c r="A454" s="313" t="s">
        <v>2790</v>
      </c>
      <c r="B454" s="314" t="s">
        <v>2791</v>
      </c>
      <c r="C454" s="315" t="s">
        <v>1611</v>
      </c>
      <c r="D454" s="315" t="s">
        <v>1631</v>
      </c>
      <c r="E454" s="315" t="s">
        <v>2792</v>
      </c>
      <c r="F454" s="315" t="s">
        <v>2050</v>
      </c>
      <c r="G454" s="315" t="s">
        <v>1579</v>
      </c>
      <c r="H454" s="315" t="s">
        <v>2793</v>
      </c>
      <c r="I454" s="315" t="s">
        <v>2794</v>
      </c>
    </row>
    <row r="455" customHeight="1" spans="1:9">
      <c r="A455" s="313"/>
      <c r="B455" s="316"/>
      <c r="C455" s="315" t="s">
        <v>1582</v>
      </c>
      <c r="D455" s="315" t="s">
        <v>1597</v>
      </c>
      <c r="E455" s="315" t="s">
        <v>2795</v>
      </c>
      <c r="F455" s="315" t="s">
        <v>2796</v>
      </c>
      <c r="G455" s="315" t="s">
        <v>1703</v>
      </c>
      <c r="H455" s="315" t="s">
        <v>2797</v>
      </c>
      <c r="I455" s="315" t="s">
        <v>2798</v>
      </c>
    </row>
    <row r="456" customHeight="1" spans="1:9">
      <c r="A456" s="313"/>
      <c r="B456" s="316"/>
      <c r="C456" s="315" t="s">
        <v>1582</v>
      </c>
      <c r="D456" s="315" t="s">
        <v>1605</v>
      </c>
      <c r="E456" s="315" t="s">
        <v>2799</v>
      </c>
      <c r="F456" s="315" t="s">
        <v>1746</v>
      </c>
      <c r="G456" s="315" t="s">
        <v>1579</v>
      </c>
      <c r="H456" s="315" t="s">
        <v>2797</v>
      </c>
      <c r="I456" s="315" t="s">
        <v>2798</v>
      </c>
    </row>
    <row r="457" ht="28" customHeight="1" spans="1:9">
      <c r="A457" s="313"/>
      <c r="B457" s="316"/>
      <c r="C457" s="315" t="s">
        <v>1611</v>
      </c>
      <c r="D457" s="315" t="s">
        <v>1612</v>
      </c>
      <c r="E457" s="315" t="s">
        <v>2800</v>
      </c>
      <c r="F457" s="315" t="s">
        <v>2556</v>
      </c>
      <c r="G457" s="315" t="s">
        <v>1579</v>
      </c>
      <c r="H457" s="315" t="s">
        <v>2801</v>
      </c>
      <c r="I457" s="315" t="s">
        <v>2798</v>
      </c>
    </row>
    <row r="458" ht="70" customHeight="1" spans="1:9">
      <c r="A458" s="313"/>
      <c r="B458" s="316"/>
      <c r="C458" s="315" t="s">
        <v>1611</v>
      </c>
      <c r="D458" s="315" t="s">
        <v>1674</v>
      </c>
      <c r="E458" s="315" t="s">
        <v>2802</v>
      </c>
      <c r="F458" s="315" t="s">
        <v>1773</v>
      </c>
      <c r="G458" s="315" t="s">
        <v>1579</v>
      </c>
      <c r="H458" s="315" t="s">
        <v>2801</v>
      </c>
      <c r="I458" s="315" t="s">
        <v>2798</v>
      </c>
    </row>
    <row r="459" customHeight="1" spans="1:9">
      <c r="A459" s="313"/>
      <c r="B459" s="316"/>
      <c r="C459" s="315" t="s">
        <v>1582</v>
      </c>
      <c r="D459" s="315" t="s">
        <v>1597</v>
      </c>
      <c r="E459" s="315" t="s">
        <v>2803</v>
      </c>
      <c r="F459" s="315" t="s">
        <v>2804</v>
      </c>
      <c r="G459" s="315" t="s">
        <v>2805</v>
      </c>
      <c r="H459" s="315" t="s">
        <v>2806</v>
      </c>
      <c r="I459" s="315" t="s">
        <v>2798</v>
      </c>
    </row>
    <row r="460" customHeight="1" spans="1:9">
      <c r="A460" s="313"/>
      <c r="B460" s="316"/>
      <c r="C460" s="315" t="s">
        <v>1582</v>
      </c>
      <c r="D460" s="315" t="s">
        <v>1588</v>
      </c>
      <c r="E460" s="315" t="s">
        <v>2807</v>
      </c>
      <c r="F460" s="315" t="s">
        <v>2808</v>
      </c>
      <c r="G460" s="315" t="s">
        <v>1608</v>
      </c>
      <c r="H460" s="315" t="s">
        <v>2797</v>
      </c>
      <c r="I460" s="315" t="s">
        <v>2798</v>
      </c>
    </row>
    <row r="461" customHeight="1" spans="1:9">
      <c r="A461" s="313"/>
      <c r="B461" s="316"/>
      <c r="C461" s="315" t="s">
        <v>1575</v>
      </c>
      <c r="D461" s="315" t="s">
        <v>1576</v>
      </c>
      <c r="E461" s="315" t="s">
        <v>2021</v>
      </c>
      <c r="F461" s="315" t="s">
        <v>2050</v>
      </c>
      <c r="G461" s="315" t="s">
        <v>1579</v>
      </c>
      <c r="H461" s="315" t="s">
        <v>2801</v>
      </c>
      <c r="I461" s="315" t="s">
        <v>2794</v>
      </c>
    </row>
    <row r="462" ht="27" customHeight="1" spans="1:9">
      <c r="A462" s="313"/>
      <c r="B462" s="316"/>
      <c r="C462" s="315" t="s">
        <v>1582</v>
      </c>
      <c r="D462" s="315" t="s">
        <v>1605</v>
      </c>
      <c r="E462" s="315" t="s">
        <v>2809</v>
      </c>
      <c r="F462" s="315" t="s">
        <v>2556</v>
      </c>
      <c r="G462" s="315" t="s">
        <v>1579</v>
      </c>
      <c r="H462" s="315" t="s">
        <v>2797</v>
      </c>
      <c r="I462" s="315" t="s">
        <v>2798</v>
      </c>
    </row>
    <row r="463" ht="24" customHeight="1" spans="1:9">
      <c r="A463" s="313"/>
      <c r="B463" s="316"/>
      <c r="C463" s="315" t="s">
        <v>1582</v>
      </c>
      <c r="D463" s="315" t="s">
        <v>1588</v>
      </c>
      <c r="E463" s="315" t="s">
        <v>2810</v>
      </c>
      <c r="F463" s="315" t="s">
        <v>2811</v>
      </c>
      <c r="G463" s="315" t="s">
        <v>1608</v>
      </c>
      <c r="H463" s="315" t="s">
        <v>2797</v>
      </c>
      <c r="I463" s="315" t="s">
        <v>2798</v>
      </c>
    </row>
    <row r="464" customHeight="1" spans="1:9">
      <c r="A464" s="317"/>
      <c r="B464" s="318"/>
      <c r="C464" s="315" t="s">
        <v>1582</v>
      </c>
      <c r="D464" s="315" t="s">
        <v>1583</v>
      </c>
      <c r="E464" s="315" t="s">
        <v>2812</v>
      </c>
      <c r="F464" s="315" t="s">
        <v>2813</v>
      </c>
      <c r="G464" s="315" t="s">
        <v>1787</v>
      </c>
      <c r="H464" s="315" t="s">
        <v>2797</v>
      </c>
      <c r="I464" s="315" t="s">
        <v>2794</v>
      </c>
    </row>
    <row r="465" customHeight="1" spans="1:9">
      <c r="A465" s="319" t="s">
        <v>2814</v>
      </c>
      <c r="B465" s="320"/>
      <c r="C465" s="320"/>
      <c r="D465" s="320"/>
      <c r="E465" s="320"/>
      <c r="F465" s="320"/>
      <c r="G465" s="320"/>
      <c r="H465" s="320"/>
      <c r="I465" s="320"/>
    </row>
    <row r="466" customHeight="1" spans="1:9">
      <c r="A466" s="321" t="s">
        <v>2815</v>
      </c>
      <c r="B466" s="322"/>
      <c r="C466" s="322"/>
      <c r="D466" s="322"/>
      <c r="E466" s="322"/>
      <c r="F466" s="322"/>
      <c r="G466" s="322"/>
      <c r="H466" s="322"/>
      <c r="I466" s="322"/>
    </row>
    <row r="467" customHeight="1" spans="1:9">
      <c r="A467" s="323" t="s">
        <v>2816</v>
      </c>
      <c r="B467" s="324" t="s">
        <v>2817</v>
      </c>
      <c r="C467" s="325" t="s">
        <v>1582</v>
      </c>
      <c r="D467" s="325" t="s">
        <v>1583</v>
      </c>
      <c r="E467" s="325" t="s">
        <v>2818</v>
      </c>
      <c r="F467" s="325" t="s">
        <v>2819</v>
      </c>
      <c r="G467" s="325" t="s">
        <v>1586</v>
      </c>
      <c r="H467" s="325" t="s">
        <v>2818</v>
      </c>
      <c r="I467" s="325" t="s">
        <v>2820</v>
      </c>
    </row>
    <row r="468" ht="51" customHeight="1" spans="1:9">
      <c r="A468" s="323"/>
      <c r="B468" s="326"/>
      <c r="C468" s="325" t="s">
        <v>1582</v>
      </c>
      <c r="D468" s="325" t="s">
        <v>1605</v>
      </c>
      <c r="E468" s="325" t="s">
        <v>2821</v>
      </c>
      <c r="F468" s="325" t="s">
        <v>2822</v>
      </c>
      <c r="G468" s="325" t="s">
        <v>2823</v>
      </c>
      <c r="H468" s="325" t="s">
        <v>2824</v>
      </c>
      <c r="I468" s="325" t="s">
        <v>2820</v>
      </c>
    </row>
    <row r="469" ht="51" customHeight="1" spans="1:9">
      <c r="A469" s="323"/>
      <c r="B469" s="326"/>
      <c r="C469" s="325" t="s">
        <v>1611</v>
      </c>
      <c r="D469" s="325" t="s">
        <v>1631</v>
      </c>
      <c r="E469" s="325" t="s">
        <v>2825</v>
      </c>
      <c r="F469" s="325" t="s">
        <v>2826</v>
      </c>
      <c r="G469" s="325" t="s">
        <v>2823</v>
      </c>
      <c r="H469" s="325" t="s">
        <v>2825</v>
      </c>
      <c r="I469" s="325" t="s">
        <v>2820</v>
      </c>
    </row>
    <row r="470" ht="30" customHeight="1" spans="1:9">
      <c r="A470" s="323"/>
      <c r="B470" s="326"/>
      <c r="C470" s="325" t="s">
        <v>1582</v>
      </c>
      <c r="D470" s="325" t="s">
        <v>1588</v>
      </c>
      <c r="E470" s="325" t="s">
        <v>2827</v>
      </c>
      <c r="F470" s="325" t="s">
        <v>2828</v>
      </c>
      <c r="G470" s="325" t="s">
        <v>1829</v>
      </c>
      <c r="H470" s="325" t="s">
        <v>2829</v>
      </c>
      <c r="I470" s="325" t="s">
        <v>2820</v>
      </c>
    </row>
    <row r="471" customHeight="1" spans="1:9">
      <c r="A471" s="323"/>
      <c r="B471" s="326"/>
      <c r="C471" s="325" t="s">
        <v>1582</v>
      </c>
      <c r="D471" s="325" t="s">
        <v>1597</v>
      </c>
      <c r="E471" s="325" t="s">
        <v>2818</v>
      </c>
      <c r="F471" s="325" t="s">
        <v>2830</v>
      </c>
      <c r="G471" s="325" t="s">
        <v>1638</v>
      </c>
      <c r="H471" s="325" t="s">
        <v>2818</v>
      </c>
      <c r="I471" s="325" t="s">
        <v>2820</v>
      </c>
    </row>
    <row r="472" ht="36" customHeight="1" spans="1:9">
      <c r="A472" s="323"/>
      <c r="B472" s="326"/>
      <c r="C472" s="325" t="s">
        <v>1611</v>
      </c>
      <c r="D472" s="325" t="s">
        <v>1674</v>
      </c>
      <c r="E472" s="325" t="s">
        <v>2831</v>
      </c>
      <c r="F472" s="325" t="s">
        <v>2832</v>
      </c>
      <c r="G472" s="325" t="s">
        <v>2823</v>
      </c>
      <c r="H472" s="325" t="s">
        <v>2831</v>
      </c>
      <c r="I472" s="325" t="s">
        <v>2820</v>
      </c>
    </row>
    <row r="473" customHeight="1" spans="1:9">
      <c r="A473" s="323"/>
      <c r="B473" s="326"/>
      <c r="C473" s="325" t="s">
        <v>1582</v>
      </c>
      <c r="D473" s="325" t="s">
        <v>1597</v>
      </c>
      <c r="E473" s="325" t="s">
        <v>2833</v>
      </c>
      <c r="F473" s="325" t="s">
        <v>2830</v>
      </c>
      <c r="G473" s="325" t="s">
        <v>1638</v>
      </c>
      <c r="H473" s="325" t="s">
        <v>2833</v>
      </c>
      <c r="I473" s="325" t="s">
        <v>2820</v>
      </c>
    </row>
    <row r="474" customHeight="1" spans="1:9">
      <c r="A474" s="323"/>
      <c r="B474" s="326"/>
      <c r="C474" s="325" t="s">
        <v>1582</v>
      </c>
      <c r="D474" s="325" t="s">
        <v>1583</v>
      </c>
      <c r="E474" s="325" t="s">
        <v>2834</v>
      </c>
      <c r="F474" s="325" t="s">
        <v>2835</v>
      </c>
      <c r="G474" s="325" t="s">
        <v>1586</v>
      </c>
      <c r="H474" s="325" t="s">
        <v>2836</v>
      </c>
      <c r="I474" s="325" t="s">
        <v>2820</v>
      </c>
    </row>
    <row r="475" customHeight="1" spans="1:9">
      <c r="A475" s="323"/>
      <c r="B475" s="326"/>
      <c r="C475" s="325" t="s">
        <v>1575</v>
      </c>
      <c r="D475" s="325" t="s">
        <v>1576</v>
      </c>
      <c r="E475" s="325" t="s">
        <v>2837</v>
      </c>
      <c r="F475" s="325" t="s">
        <v>2838</v>
      </c>
      <c r="G475" s="325" t="s">
        <v>1579</v>
      </c>
      <c r="H475" s="325" t="s">
        <v>2837</v>
      </c>
      <c r="I475" s="325" t="s">
        <v>2820</v>
      </c>
    </row>
    <row r="476" ht="31" customHeight="1" spans="1:9">
      <c r="A476" s="323"/>
      <c r="B476" s="326"/>
      <c r="C476" s="325" t="s">
        <v>1611</v>
      </c>
      <c r="D476" s="325" t="s">
        <v>1612</v>
      </c>
      <c r="E476" s="325" t="s">
        <v>2839</v>
      </c>
      <c r="F476" s="325" t="s">
        <v>2840</v>
      </c>
      <c r="G476" s="325" t="s">
        <v>2823</v>
      </c>
      <c r="H476" s="325" t="s">
        <v>2839</v>
      </c>
      <c r="I476" s="325" t="s">
        <v>2820</v>
      </c>
    </row>
    <row r="477" customHeight="1" spans="1:9">
      <c r="A477" s="323"/>
      <c r="B477" s="326"/>
      <c r="C477" s="325" t="s">
        <v>1582</v>
      </c>
      <c r="D477" s="325" t="s">
        <v>1583</v>
      </c>
      <c r="E477" s="325" t="s">
        <v>2841</v>
      </c>
      <c r="F477" s="325" t="s">
        <v>2842</v>
      </c>
      <c r="G477" s="325" t="s">
        <v>1586</v>
      </c>
      <c r="H477" s="325" t="s">
        <v>2841</v>
      </c>
      <c r="I477" s="325" t="s">
        <v>2820</v>
      </c>
    </row>
    <row r="478" ht="30" customHeight="1" spans="1:9">
      <c r="A478" s="323"/>
      <c r="B478" s="326"/>
      <c r="C478" s="325" t="s">
        <v>1611</v>
      </c>
      <c r="D478" s="325" t="s">
        <v>1612</v>
      </c>
      <c r="E478" s="325" t="s">
        <v>2843</v>
      </c>
      <c r="F478" s="325" t="s">
        <v>2844</v>
      </c>
      <c r="G478" s="325" t="s">
        <v>2823</v>
      </c>
      <c r="H478" s="325" t="s">
        <v>2845</v>
      </c>
      <c r="I478" s="325" t="s">
        <v>2820</v>
      </c>
    </row>
    <row r="479" customHeight="1" spans="1:9">
      <c r="A479" s="323"/>
      <c r="B479" s="326"/>
      <c r="C479" s="325" t="s">
        <v>1582</v>
      </c>
      <c r="D479" s="325" t="s">
        <v>1588</v>
      </c>
      <c r="E479" s="325" t="s">
        <v>2846</v>
      </c>
      <c r="F479" s="325" t="s">
        <v>2847</v>
      </c>
      <c r="G479" s="325" t="s">
        <v>1608</v>
      </c>
      <c r="H479" s="325" t="s">
        <v>2848</v>
      </c>
      <c r="I479" s="325" t="s">
        <v>2820</v>
      </c>
    </row>
    <row r="480" customHeight="1" spans="1:9">
      <c r="A480" s="323"/>
      <c r="B480" s="326"/>
      <c r="C480" s="325" t="s">
        <v>1582</v>
      </c>
      <c r="D480" s="325" t="s">
        <v>1583</v>
      </c>
      <c r="E480" s="325" t="s">
        <v>2849</v>
      </c>
      <c r="F480" s="325" t="s">
        <v>2850</v>
      </c>
      <c r="G480" s="325" t="s">
        <v>1586</v>
      </c>
      <c r="H480" s="325" t="s">
        <v>2849</v>
      </c>
      <c r="I480" s="325" t="s">
        <v>2820</v>
      </c>
    </row>
    <row r="481" customHeight="1" spans="1:9">
      <c r="A481" s="327"/>
      <c r="B481" s="328"/>
      <c r="C481" s="325" t="s">
        <v>1582</v>
      </c>
      <c r="D481" s="325" t="s">
        <v>1597</v>
      </c>
      <c r="E481" s="325" t="s">
        <v>2849</v>
      </c>
      <c r="F481" s="325" t="s">
        <v>2830</v>
      </c>
      <c r="G481" s="325" t="s">
        <v>1638</v>
      </c>
      <c r="H481" s="325" t="s">
        <v>2849</v>
      </c>
      <c r="I481" s="325" t="s">
        <v>2820</v>
      </c>
    </row>
    <row r="482" ht="25" customHeight="1" spans="1:9">
      <c r="A482" s="323" t="s">
        <v>2851</v>
      </c>
      <c r="B482" s="324" t="s">
        <v>2852</v>
      </c>
      <c r="C482" s="325" t="s">
        <v>1582</v>
      </c>
      <c r="D482" s="325" t="s">
        <v>1597</v>
      </c>
      <c r="E482" s="325" t="s">
        <v>2853</v>
      </c>
      <c r="F482" s="325" t="s">
        <v>2854</v>
      </c>
      <c r="G482" s="325" t="s">
        <v>2855</v>
      </c>
      <c r="H482" s="325" t="s">
        <v>2856</v>
      </c>
      <c r="I482" s="325" t="s">
        <v>2820</v>
      </c>
    </row>
    <row r="483" ht="40" customHeight="1" spans="1:9">
      <c r="A483" s="323"/>
      <c r="B483" s="326"/>
      <c r="C483" s="325" t="s">
        <v>1611</v>
      </c>
      <c r="D483" s="325" t="s">
        <v>1612</v>
      </c>
      <c r="E483" s="325" t="s">
        <v>2857</v>
      </c>
      <c r="F483" s="325" t="s">
        <v>2858</v>
      </c>
      <c r="G483" s="325" t="s">
        <v>2823</v>
      </c>
      <c r="H483" s="325" t="s">
        <v>2857</v>
      </c>
      <c r="I483" s="325" t="s">
        <v>2820</v>
      </c>
    </row>
    <row r="484" ht="40" customHeight="1" spans="1:9">
      <c r="A484" s="323"/>
      <c r="B484" s="326"/>
      <c r="C484" s="325" t="s">
        <v>1611</v>
      </c>
      <c r="D484" s="325" t="s">
        <v>1631</v>
      </c>
      <c r="E484" s="325" t="s">
        <v>2859</v>
      </c>
      <c r="F484" s="325" t="s">
        <v>2860</v>
      </c>
      <c r="G484" s="325" t="s">
        <v>2823</v>
      </c>
      <c r="H484" s="325" t="s">
        <v>2859</v>
      </c>
      <c r="I484" s="325" t="s">
        <v>2820</v>
      </c>
    </row>
    <row r="485" ht="40" customHeight="1" spans="1:9">
      <c r="A485" s="323"/>
      <c r="B485" s="326"/>
      <c r="C485" s="325" t="s">
        <v>1582</v>
      </c>
      <c r="D485" s="325" t="s">
        <v>1597</v>
      </c>
      <c r="E485" s="325" t="s">
        <v>2861</v>
      </c>
      <c r="F485" s="325" t="s">
        <v>2862</v>
      </c>
      <c r="G485" s="325" t="s">
        <v>2863</v>
      </c>
      <c r="H485" s="325" t="s">
        <v>2861</v>
      </c>
      <c r="I485" s="325" t="s">
        <v>2820</v>
      </c>
    </row>
    <row r="486" ht="40" customHeight="1" spans="1:9">
      <c r="A486" s="323"/>
      <c r="B486" s="326"/>
      <c r="C486" s="325" t="s">
        <v>1582</v>
      </c>
      <c r="D486" s="325" t="s">
        <v>1588</v>
      </c>
      <c r="E486" s="325" t="s">
        <v>2864</v>
      </c>
      <c r="F486" s="325" t="s">
        <v>2828</v>
      </c>
      <c r="G486" s="325" t="s">
        <v>1829</v>
      </c>
      <c r="H486" s="325" t="s">
        <v>2827</v>
      </c>
      <c r="I486" s="325" t="s">
        <v>2820</v>
      </c>
    </row>
    <row r="487" customHeight="1" spans="1:9">
      <c r="A487" s="323"/>
      <c r="B487" s="326"/>
      <c r="C487" s="325" t="s">
        <v>1582</v>
      </c>
      <c r="D487" s="325" t="s">
        <v>1588</v>
      </c>
      <c r="E487" s="325" t="s">
        <v>2865</v>
      </c>
      <c r="F487" s="325" t="s">
        <v>2847</v>
      </c>
      <c r="G487" s="325" t="s">
        <v>1608</v>
      </c>
      <c r="H487" s="325" t="s">
        <v>2866</v>
      </c>
      <c r="I487" s="325" t="s">
        <v>2820</v>
      </c>
    </row>
    <row r="488" ht="32" customHeight="1" spans="1:9">
      <c r="A488" s="323"/>
      <c r="B488" s="326"/>
      <c r="C488" s="325" t="s">
        <v>1582</v>
      </c>
      <c r="D488" s="325" t="s">
        <v>1583</v>
      </c>
      <c r="E488" s="325" t="s">
        <v>2867</v>
      </c>
      <c r="F488" s="325" t="s">
        <v>2868</v>
      </c>
      <c r="G488" s="325" t="s">
        <v>1586</v>
      </c>
      <c r="H488" s="325" t="s">
        <v>2869</v>
      </c>
      <c r="I488" s="325" t="s">
        <v>2820</v>
      </c>
    </row>
    <row r="489" ht="57" customHeight="1" spans="1:9">
      <c r="A489" s="323"/>
      <c r="B489" s="326"/>
      <c r="C489" s="325" t="s">
        <v>1611</v>
      </c>
      <c r="D489" s="325" t="s">
        <v>1631</v>
      </c>
      <c r="E489" s="325" t="s">
        <v>2870</v>
      </c>
      <c r="F489" s="325" t="s">
        <v>2871</v>
      </c>
      <c r="G489" s="325" t="s">
        <v>2823</v>
      </c>
      <c r="H489" s="325" t="s">
        <v>2870</v>
      </c>
      <c r="I489" s="325" t="s">
        <v>2820</v>
      </c>
    </row>
    <row r="490" ht="31" customHeight="1" spans="1:9">
      <c r="A490" s="323"/>
      <c r="B490" s="326"/>
      <c r="C490" s="325" t="s">
        <v>1582</v>
      </c>
      <c r="D490" s="325" t="s">
        <v>1605</v>
      </c>
      <c r="E490" s="325" t="s">
        <v>2872</v>
      </c>
      <c r="F490" s="325" t="s">
        <v>2873</v>
      </c>
      <c r="G490" s="325" t="s">
        <v>2823</v>
      </c>
      <c r="H490" s="325" t="s">
        <v>2872</v>
      </c>
      <c r="I490" s="325" t="s">
        <v>2820</v>
      </c>
    </row>
    <row r="491" customHeight="1" spans="1:9">
      <c r="A491" s="323"/>
      <c r="B491" s="326"/>
      <c r="C491" s="325" t="s">
        <v>1582</v>
      </c>
      <c r="D491" s="325" t="s">
        <v>1605</v>
      </c>
      <c r="E491" s="325" t="s">
        <v>2874</v>
      </c>
      <c r="F491" s="325" t="s">
        <v>2875</v>
      </c>
      <c r="G491" s="325" t="s">
        <v>2823</v>
      </c>
      <c r="H491" s="325" t="s">
        <v>2876</v>
      </c>
      <c r="I491" s="325" t="s">
        <v>2820</v>
      </c>
    </row>
    <row r="492" customHeight="1" spans="1:9">
      <c r="A492" s="323"/>
      <c r="B492" s="326"/>
      <c r="C492" s="325" t="s">
        <v>1582</v>
      </c>
      <c r="D492" s="325" t="s">
        <v>1583</v>
      </c>
      <c r="E492" s="325" t="s">
        <v>2877</v>
      </c>
      <c r="F492" s="325" t="s">
        <v>2878</v>
      </c>
      <c r="G492" s="325" t="s">
        <v>1586</v>
      </c>
      <c r="H492" s="325" t="s">
        <v>2879</v>
      </c>
      <c r="I492" s="325" t="s">
        <v>2820</v>
      </c>
    </row>
    <row r="493" ht="32" customHeight="1" spans="1:9">
      <c r="A493" s="323"/>
      <c r="B493" s="326"/>
      <c r="C493" s="325" t="s">
        <v>1611</v>
      </c>
      <c r="D493" s="325" t="s">
        <v>1674</v>
      </c>
      <c r="E493" s="325" t="s">
        <v>2880</v>
      </c>
      <c r="F493" s="325" t="s">
        <v>2881</v>
      </c>
      <c r="G493" s="325" t="s">
        <v>2823</v>
      </c>
      <c r="H493" s="325" t="s">
        <v>2880</v>
      </c>
      <c r="I493" s="325" t="s">
        <v>2820</v>
      </c>
    </row>
    <row r="494" ht="32" customHeight="1" spans="1:9">
      <c r="A494" s="323"/>
      <c r="B494" s="326"/>
      <c r="C494" s="325" t="s">
        <v>1582</v>
      </c>
      <c r="D494" s="325" t="s">
        <v>1597</v>
      </c>
      <c r="E494" s="325" t="s">
        <v>2882</v>
      </c>
      <c r="F494" s="325" t="s">
        <v>2883</v>
      </c>
      <c r="G494" s="325" t="s">
        <v>1703</v>
      </c>
      <c r="H494" s="325" t="s">
        <v>2882</v>
      </c>
      <c r="I494" s="325" t="s">
        <v>2820</v>
      </c>
    </row>
    <row r="495" ht="31" customHeight="1" spans="1:9">
      <c r="A495" s="323"/>
      <c r="B495" s="326"/>
      <c r="C495" s="325" t="s">
        <v>1582</v>
      </c>
      <c r="D495" s="325" t="s">
        <v>1583</v>
      </c>
      <c r="E495" s="325" t="s">
        <v>2884</v>
      </c>
      <c r="F495" s="325" t="s">
        <v>2885</v>
      </c>
      <c r="G495" s="325" t="s">
        <v>1586</v>
      </c>
      <c r="H495" s="325" t="s">
        <v>2884</v>
      </c>
      <c r="I495" s="325" t="s">
        <v>2820</v>
      </c>
    </row>
    <row r="496" ht="28" customHeight="1" spans="1:9">
      <c r="A496" s="323"/>
      <c r="B496" s="326"/>
      <c r="C496" s="325" t="s">
        <v>1582</v>
      </c>
      <c r="D496" s="325" t="s">
        <v>1583</v>
      </c>
      <c r="E496" s="325" t="s">
        <v>2886</v>
      </c>
      <c r="F496" s="325" t="s">
        <v>2885</v>
      </c>
      <c r="G496" s="325" t="s">
        <v>1586</v>
      </c>
      <c r="H496" s="325" t="s">
        <v>2886</v>
      </c>
      <c r="I496" s="325" t="s">
        <v>2820</v>
      </c>
    </row>
    <row r="497" ht="27" customHeight="1" spans="1:9">
      <c r="A497" s="327"/>
      <c r="B497" s="328"/>
      <c r="C497" s="325" t="s">
        <v>1575</v>
      </c>
      <c r="D497" s="325" t="s">
        <v>1576</v>
      </c>
      <c r="E497" s="325" t="s">
        <v>2887</v>
      </c>
      <c r="F497" s="325" t="s">
        <v>2838</v>
      </c>
      <c r="G497" s="325" t="s">
        <v>1579</v>
      </c>
      <c r="H497" s="325" t="s">
        <v>2887</v>
      </c>
      <c r="I497" s="325" t="s">
        <v>2820</v>
      </c>
    </row>
    <row r="498" customHeight="1" spans="1:9">
      <c r="A498" s="323" t="s">
        <v>2888</v>
      </c>
      <c r="B498" s="324" t="s">
        <v>2889</v>
      </c>
      <c r="C498" s="325" t="s">
        <v>1582</v>
      </c>
      <c r="D498" s="325" t="s">
        <v>1597</v>
      </c>
      <c r="E498" s="325" t="s">
        <v>2890</v>
      </c>
      <c r="F498" s="325" t="s">
        <v>2830</v>
      </c>
      <c r="G498" s="325" t="s">
        <v>1638</v>
      </c>
      <c r="H498" s="325" t="s">
        <v>2890</v>
      </c>
      <c r="I498" s="325" t="s">
        <v>2820</v>
      </c>
    </row>
    <row r="499" ht="51" customHeight="1" spans="1:9">
      <c r="A499" s="323"/>
      <c r="B499" s="326"/>
      <c r="C499" s="325" t="s">
        <v>1611</v>
      </c>
      <c r="D499" s="325" t="s">
        <v>1631</v>
      </c>
      <c r="E499" s="325" t="s">
        <v>2891</v>
      </c>
      <c r="F499" s="325" t="s">
        <v>2892</v>
      </c>
      <c r="G499" s="325" t="s">
        <v>2823</v>
      </c>
      <c r="H499" s="325" t="s">
        <v>2893</v>
      </c>
      <c r="I499" s="325" t="s">
        <v>2820</v>
      </c>
    </row>
    <row r="500" ht="31" customHeight="1" spans="1:9">
      <c r="A500" s="323"/>
      <c r="B500" s="326"/>
      <c r="C500" s="325" t="s">
        <v>1582</v>
      </c>
      <c r="D500" s="325" t="s">
        <v>1597</v>
      </c>
      <c r="E500" s="325" t="s">
        <v>2894</v>
      </c>
      <c r="F500" s="325" t="s">
        <v>2830</v>
      </c>
      <c r="G500" s="325" t="s">
        <v>1638</v>
      </c>
      <c r="H500" s="325" t="s">
        <v>2894</v>
      </c>
      <c r="I500" s="325" t="s">
        <v>2820</v>
      </c>
    </row>
    <row r="501" customHeight="1" spans="1:9">
      <c r="A501" s="323"/>
      <c r="B501" s="326"/>
      <c r="C501" s="325" t="s">
        <v>1582</v>
      </c>
      <c r="D501" s="325" t="s">
        <v>1588</v>
      </c>
      <c r="E501" s="325" t="s">
        <v>2866</v>
      </c>
      <c r="F501" s="325" t="s">
        <v>2847</v>
      </c>
      <c r="G501" s="325" t="s">
        <v>1608</v>
      </c>
      <c r="H501" s="325" t="s">
        <v>2866</v>
      </c>
      <c r="I501" s="325" t="s">
        <v>2820</v>
      </c>
    </row>
    <row r="502" ht="28" customHeight="1" spans="1:9">
      <c r="A502" s="323"/>
      <c r="B502" s="326"/>
      <c r="C502" s="325" t="s">
        <v>1582</v>
      </c>
      <c r="D502" s="325" t="s">
        <v>1583</v>
      </c>
      <c r="E502" s="325" t="s">
        <v>2895</v>
      </c>
      <c r="F502" s="325" t="s">
        <v>2896</v>
      </c>
      <c r="G502" s="325" t="s">
        <v>1586</v>
      </c>
      <c r="H502" s="325" t="s">
        <v>2897</v>
      </c>
      <c r="I502" s="325" t="s">
        <v>2820</v>
      </c>
    </row>
    <row r="503" ht="31" customHeight="1" spans="1:9">
      <c r="A503" s="323"/>
      <c r="B503" s="326"/>
      <c r="C503" s="325" t="s">
        <v>1582</v>
      </c>
      <c r="D503" s="325" t="s">
        <v>1588</v>
      </c>
      <c r="E503" s="325" t="s">
        <v>2827</v>
      </c>
      <c r="F503" s="325" t="s">
        <v>2828</v>
      </c>
      <c r="G503" s="325" t="s">
        <v>1829</v>
      </c>
      <c r="H503" s="325" t="s">
        <v>2829</v>
      </c>
      <c r="I503" s="325" t="s">
        <v>2820</v>
      </c>
    </row>
    <row r="504" customHeight="1" spans="1:9">
      <c r="A504" s="323"/>
      <c r="B504" s="326"/>
      <c r="C504" s="325" t="s">
        <v>1582</v>
      </c>
      <c r="D504" s="325" t="s">
        <v>1583</v>
      </c>
      <c r="E504" s="325" t="s">
        <v>2890</v>
      </c>
      <c r="F504" s="325" t="s">
        <v>2898</v>
      </c>
      <c r="G504" s="325" t="s">
        <v>1586</v>
      </c>
      <c r="H504" s="325" t="s">
        <v>2890</v>
      </c>
      <c r="I504" s="325" t="s">
        <v>2820</v>
      </c>
    </row>
    <row r="505" ht="32" customHeight="1" spans="1:9">
      <c r="A505" s="323"/>
      <c r="B505" s="326"/>
      <c r="C505" s="325" t="s">
        <v>1582</v>
      </c>
      <c r="D505" s="325" t="s">
        <v>1605</v>
      </c>
      <c r="E505" s="325" t="s">
        <v>2899</v>
      </c>
      <c r="F505" s="325" t="s">
        <v>2900</v>
      </c>
      <c r="G505" s="325" t="s">
        <v>2823</v>
      </c>
      <c r="H505" s="325" t="s">
        <v>2899</v>
      </c>
      <c r="I505" s="325" t="s">
        <v>2820</v>
      </c>
    </row>
    <row r="506" ht="32" customHeight="1" spans="1:9">
      <c r="A506" s="323"/>
      <c r="B506" s="326"/>
      <c r="C506" s="325" t="s">
        <v>1582</v>
      </c>
      <c r="D506" s="325" t="s">
        <v>1597</v>
      </c>
      <c r="E506" s="325" t="s">
        <v>2901</v>
      </c>
      <c r="F506" s="325" t="s">
        <v>2902</v>
      </c>
      <c r="G506" s="325" t="s">
        <v>1688</v>
      </c>
      <c r="H506" s="325" t="s">
        <v>2903</v>
      </c>
      <c r="I506" s="325" t="s">
        <v>2820</v>
      </c>
    </row>
    <row r="507" ht="32" customHeight="1" spans="1:9">
      <c r="A507" s="323"/>
      <c r="B507" s="326"/>
      <c r="C507" s="325" t="s">
        <v>1582</v>
      </c>
      <c r="D507" s="325" t="s">
        <v>1583</v>
      </c>
      <c r="E507" s="325" t="s">
        <v>2904</v>
      </c>
      <c r="F507" s="325" t="s">
        <v>2905</v>
      </c>
      <c r="G507" s="325" t="s">
        <v>1586</v>
      </c>
      <c r="H507" s="325" t="s">
        <v>2904</v>
      </c>
      <c r="I507" s="325" t="s">
        <v>2820</v>
      </c>
    </row>
    <row r="508" ht="63" customHeight="1" spans="1:9">
      <c r="A508" s="323"/>
      <c r="B508" s="326"/>
      <c r="C508" s="325" t="s">
        <v>1611</v>
      </c>
      <c r="D508" s="325" t="s">
        <v>1674</v>
      </c>
      <c r="E508" s="325" t="s">
        <v>2906</v>
      </c>
      <c r="F508" s="325" t="s">
        <v>2907</v>
      </c>
      <c r="G508" s="325" t="s">
        <v>2823</v>
      </c>
      <c r="H508" s="325" t="s">
        <v>2906</v>
      </c>
      <c r="I508" s="325" t="s">
        <v>2820</v>
      </c>
    </row>
    <row r="509" ht="49" customHeight="1" spans="1:9">
      <c r="A509" s="323"/>
      <c r="B509" s="326"/>
      <c r="C509" s="325" t="s">
        <v>1611</v>
      </c>
      <c r="D509" s="325" t="s">
        <v>1612</v>
      </c>
      <c r="E509" s="325" t="s">
        <v>2908</v>
      </c>
      <c r="F509" s="325" t="s">
        <v>2840</v>
      </c>
      <c r="G509" s="325" t="s">
        <v>2823</v>
      </c>
      <c r="H509" s="325" t="s">
        <v>2908</v>
      </c>
      <c r="I509" s="325" t="s">
        <v>2820</v>
      </c>
    </row>
    <row r="510" ht="32" customHeight="1" spans="1:9">
      <c r="A510" s="323"/>
      <c r="B510" s="326"/>
      <c r="C510" s="325" t="s">
        <v>1575</v>
      </c>
      <c r="D510" s="325" t="s">
        <v>1576</v>
      </c>
      <c r="E510" s="325" t="s">
        <v>2887</v>
      </c>
      <c r="F510" s="325" t="s">
        <v>2838</v>
      </c>
      <c r="G510" s="325" t="s">
        <v>1579</v>
      </c>
      <c r="H510" s="325" t="s">
        <v>2887</v>
      </c>
      <c r="I510" s="325" t="s">
        <v>2820</v>
      </c>
    </row>
    <row r="511" ht="32" customHeight="1" spans="1:9">
      <c r="A511" s="323"/>
      <c r="B511" s="326"/>
      <c r="C511" s="325" t="s">
        <v>1582</v>
      </c>
      <c r="D511" s="325" t="s">
        <v>1597</v>
      </c>
      <c r="E511" s="325" t="s">
        <v>2904</v>
      </c>
      <c r="F511" s="325" t="s">
        <v>2830</v>
      </c>
      <c r="G511" s="325" t="s">
        <v>1638</v>
      </c>
      <c r="H511" s="325" t="s">
        <v>2904</v>
      </c>
      <c r="I511" s="325" t="s">
        <v>2820</v>
      </c>
    </row>
    <row r="512" ht="32" customHeight="1" spans="1:9">
      <c r="A512" s="327"/>
      <c r="B512" s="328"/>
      <c r="C512" s="325" t="s">
        <v>1582</v>
      </c>
      <c r="D512" s="325" t="s">
        <v>1583</v>
      </c>
      <c r="E512" s="325" t="s">
        <v>2909</v>
      </c>
      <c r="F512" s="325" t="s">
        <v>2910</v>
      </c>
      <c r="G512" s="325" t="s">
        <v>1586</v>
      </c>
      <c r="H512" s="325" t="s">
        <v>2909</v>
      </c>
      <c r="I512" s="325" t="s">
        <v>2820</v>
      </c>
    </row>
  </sheetData>
  <mergeCells count="88">
    <mergeCell ref="A2:I2"/>
    <mergeCell ref="A8:A22"/>
    <mergeCell ref="A23:A30"/>
    <mergeCell ref="A31:A44"/>
    <mergeCell ref="A47:A55"/>
    <mergeCell ref="A56:A62"/>
    <mergeCell ref="A65:A70"/>
    <mergeCell ref="A71:A79"/>
    <mergeCell ref="A80:A89"/>
    <mergeCell ref="A92:A108"/>
    <mergeCell ref="A109:A130"/>
    <mergeCell ref="A133:A141"/>
    <mergeCell ref="A142:A151"/>
    <mergeCell ref="A152:A159"/>
    <mergeCell ref="A160:A166"/>
    <mergeCell ref="A169:A177"/>
    <mergeCell ref="A178:A186"/>
    <mergeCell ref="A187:A196"/>
    <mergeCell ref="A199:A206"/>
    <mergeCell ref="A207:A214"/>
    <mergeCell ref="A215:A223"/>
    <mergeCell ref="A224:A237"/>
    <mergeCell ref="A238:A246"/>
    <mergeCell ref="A247:A257"/>
    <mergeCell ref="A260:A266"/>
    <mergeCell ref="A267:A277"/>
    <mergeCell ref="A278:A284"/>
    <mergeCell ref="A285:A292"/>
    <mergeCell ref="A295:A304"/>
    <mergeCell ref="A305:A314"/>
    <mergeCell ref="A315:A335"/>
    <mergeCell ref="A336:A348"/>
    <mergeCell ref="A349:A355"/>
    <mergeCell ref="A358:A370"/>
    <mergeCell ref="A371:A385"/>
    <mergeCell ref="A386:A394"/>
    <mergeCell ref="A395:A403"/>
    <mergeCell ref="A404:A412"/>
    <mergeCell ref="A413:A426"/>
    <mergeCell ref="A427:A438"/>
    <mergeCell ref="A439:A451"/>
    <mergeCell ref="A454:A464"/>
    <mergeCell ref="A467:A481"/>
    <mergeCell ref="A482:A497"/>
    <mergeCell ref="A498:A512"/>
    <mergeCell ref="B8:B22"/>
    <mergeCell ref="B23:B30"/>
    <mergeCell ref="B47:B55"/>
    <mergeCell ref="B56:B62"/>
    <mergeCell ref="B65:B70"/>
    <mergeCell ref="B71:B79"/>
    <mergeCell ref="B80:B89"/>
    <mergeCell ref="B92:B108"/>
    <mergeCell ref="B109:B130"/>
    <mergeCell ref="B133:B141"/>
    <mergeCell ref="B142:B151"/>
    <mergeCell ref="B152:B159"/>
    <mergeCell ref="B160:B166"/>
    <mergeCell ref="B169:B177"/>
    <mergeCell ref="B178:B186"/>
    <mergeCell ref="B187:B196"/>
    <mergeCell ref="B199:B206"/>
    <mergeCell ref="B207:B214"/>
    <mergeCell ref="B215:B223"/>
    <mergeCell ref="B224:B237"/>
    <mergeCell ref="B238:B246"/>
    <mergeCell ref="B247:B257"/>
    <mergeCell ref="B260:B266"/>
    <mergeCell ref="B267:B277"/>
    <mergeCell ref="B278:B284"/>
    <mergeCell ref="B285:B292"/>
    <mergeCell ref="B295:B304"/>
    <mergeCell ref="B305:B314"/>
    <mergeCell ref="B315:B335"/>
    <mergeCell ref="B336:B347"/>
    <mergeCell ref="B349:B355"/>
    <mergeCell ref="B358:B370"/>
    <mergeCell ref="B371:B385"/>
    <mergeCell ref="B386:B394"/>
    <mergeCell ref="B395:B403"/>
    <mergeCell ref="B404:B412"/>
    <mergeCell ref="B413:B426"/>
    <mergeCell ref="B427:B438"/>
    <mergeCell ref="B439:B451"/>
    <mergeCell ref="B454:B464"/>
    <mergeCell ref="B467:B481"/>
    <mergeCell ref="B482:B497"/>
    <mergeCell ref="B498:B512"/>
  </mergeCells>
  <pageMargins left="0.75" right="0.75" top="1" bottom="1" header="0.509027777777778" footer="0.509027777777778"/>
  <pageSetup paperSize="9" scale="78" orientation="landscape"/>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4"/>
  <dimension ref="A1:B9"/>
  <sheetViews>
    <sheetView workbookViewId="0">
      <selection activeCell="F6" sqref="F6"/>
    </sheetView>
  </sheetViews>
  <sheetFormatPr defaultColWidth="9" defaultRowHeight="14" outlineLevelCol="1"/>
  <cols>
    <col min="1" max="1" width="20.2545454545455" style="1" customWidth="1"/>
    <col min="2" max="2" width="64" style="1" customWidth="1"/>
    <col min="3" max="16384" width="9" style="1"/>
  </cols>
  <sheetData>
    <row r="1" ht="32.1" customHeight="1" spans="1:2">
      <c r="A1" s="2" t="s">
        <v>46</v>
      </c>
      <c r="B1" s="2"/>
    </row>
    <row r="3" ht="39.95" customHeight="1" spans="1:2">
      <c r="A3" s="3" t="s">
        <v>2911</v>
      </c>
      <c r="B3" s="4" t="s">
        <v>2912</v>
      </c>
    </row>
    <row r="4" ht="45" customHeight="1" spans="1:2">
      <c r="A4" s="5" t="s">
        <v>1136</v>
      </c>
      <c r="B4" s="6" t="s">
        <v>2913</v>
      </c>
    </row>
    <row r="5" ht="105.95" customHeight="1" spans="1:2">
      <c r="A5" s="5" t="s">
        <v>2914</v>
      </c>
      <c r="B5" s="6" t="s">
        <v>2915</v>
      </c>
    </row>
    <row r="6" ht="102" customHeight="1" spans="1:2">
      <c r="A6" s="5" t="s">
        <v>2916</v>
      </c>
      <c r="B6" s="6" t="s">
        <v>2917</v>
      </c>
    </row>
    <row r="7" ht="45" customHeight="1" spans="1:2">
      <c r="A7" s="5"/>
      <c r="B7" s="7"/>
    </row>
    <row r="8" ht="45" customHeight="1" spans="1:2">
      <c r="A8" s="7"/>
      <c r="B8" s="7"/>
    </row>
    <row r="9" ht="45" customHeight="1" spans="1:2">
      <c r="A9" s="7"/>
      <c r="B9" s="7"/>
    </row>
  </sheetData>
  <mergeCells count="1">
    <mergeCell ref="A1:B1"/>
  </mergeCells>
  <conditionalFormatting sqref="A6">
    <cfRule type="expression" dxfId="2" priority="1" stopIfTrue="1">
      <formula>"len($A:$A)=3"</formula>
    </cfRule>
  </conditionalFormatting>
  <conditionalFormatting sqref="A4:A5 A7">
    <cfRule type="expression" dxfId="2" priority="3" stopIfTrue="1">
      <formula>"len($A:$A)=3"</formula>
    </cfRule>
  </conditionalFormatting>
  <pageMargins left="0.75" right="0.75" top="1" bottom="1" header="0.509027777777778" footer="0.509027777777778"/>
  <pageSetup paperSize="9"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34" master="" otherUserPermission="visible"/>
  <rangeList sheetStid="1" master="" otherUserPermission="visible"/>
  <rangeList sheetStid="2" master="" otherUserPermission="visible"/>
  <rangeList sheetStid="37" master="" otherUserPermission="visible"/>
  <rangeList sheetStid="4" master="" otherUserPermission="visible"/>
  <rangeList sheetStid="5" master="" otherUserPermission="visible"/>
  <rangeList sheetStid="35" master="" otherUserPermission="visible"/>
  <rangeList sheetStid="7" master="" otherUserPermission="visible"/>
  <rangeList sheetStid="8" master="" otherUserPermission="visible"/>
  <rangeList sheetStid="9" master="" otherUserPermission="visible"/>
  <rangeList sheetStid="10" master="" otherUserPermission="visible"/>
  <rangeList sheetStid="36" master="" otherUserPermission="visible"/>
  <rangeList sheetStid="12" master="" otherUserPermission="visible"/>
  <rangeList sheetStid="13" master="" otherUserPermission="visible"/>
  <rangeList sheetStid="14" master="" otherUserPermission="visible"/>
  <rangeList sheetStid="15" master="" otherUserPermission="visible"/>
  <rangeList sheetStid="16" master="" otherUserPermission="visible"/>
  <rangeList sheetStid="17" master="" otherUserPermission="visible"/>
  <rangeList sheetStid="18" master="" otherUserPermission="visible"/>
  <rangeList sheetStid="19" master="" otherUserPermission="visible"/>
  <rangeList sheetStid="20" master="" otherUserPermission="visible"/>
  <rangeList sheetStid="21" master="" otherUserPermission="visible"/>
  <rangeList sheetStid="22" master="" otherUserPermission="visible"/>
  <rangeList sheetStid="23" master="" otherUserPermission="visible"/>
  <rangeList sheetStid="24" master="" otherUserPermission="visible"/>
  <rangeList sheetStid="25" master="" otherUserPermission="visible"/>
  <rangeList sheetStid="26" master="" otherUserPermission="visible"/>
  <rangeList sheetStid="27" master="" otherUserPermission="visible"/>
  <rangeList sheetStid="28" master="" otherUserPermission="visible"/>
  <rangeList sheetStid="29" master="" otherUserPermission="visible"/>
  <rangeList sheetStid="30" master="" otherUserPermission="visible"/>
  <rangeList sheetStid="31" master="" otherUserPermission="visible"/>
  <rangeList sheetStid="32" master="" otherUserPermission="visible"/>
  <rangeList sheetStid="33"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Company>云南省财政厅</Company>
  <Application>Microsoft Excel</Application>
  <HeadingPairs>
    <vt:vector size="2" baseType="variant">
      <vt:variant>
        <vt:lpstr>工作表</vt:lpstr>
      </vt:variant>
      <vt:variant>
        <vt:i4>34</vt:i4>
      </vt:variant>
    </vt:vector>
  </HeadingPairs>
  <TitlesOfParts>
    <vt:vector size="34" baseType="lpstr">
      <vt:lpstr>目录</vt:lpstr>
      <vt:lpstr>1-1一般公共预算收入表 </vt:lpstr>
      <vt:lpstr>1-2一般公共预算支出表</vt:lpstr>
      <vt:lpstr>1-3区本级一般公共预算收入情况表</vt:lpstr>
      <vt:lpstr>1-4一般公共预算支出情况表（公开到项级）</vt:lpstr>
      <vt:lpstr>1-5区本级一般公共预算基本支出情况表（公开到款级）</vt:lpstr>
      <vt:lpstr>1-6区本级一般公共预算支出表（州、市对下转移支付项目）</vt:lpstr>
      <vt:lpstr>1-7分地区税收返还和转移支付预算表</vt:lpstr>
      <vt:lpstr>1-8区本级“三公”经费预算财政拨款情况统计表</vt:lpstr>
      <vt:lpstr>2-1政府性基金收入表 </vt:lpstr>
      <vt:lpstr>2-2政府性基金支出表</vt:lpstr>
      <vt:lpstr>2-3区本级政府性基金预算收入情况表</vt:lpstr>
      <vt:lpstr>2-4区本级政府性基金预算支出情况表（公开到项级）</vt:lpstr>
      <vt:lpstr>2-5区本级政府性基金支出表（州、市对下转移支付）</vt:lpstr>
      <vt:lpstr>3-1国有资本经营预算收入表 </vt:lpstr>
      <vt:lpstr>3-2国有资本经营预算支出表 </vt:lpstr>
      <vt:lpstr>3-3区本级国有资本经营收入预算情况表</vt:lpstr>
      <vt:lpstr>3-4区本级国有资本经营支出预算情况表（公开到项级）</vt:lpstr>
      <vt:lpstr>3-5 区本级国有资本经营预算转移支付表（分地区） </vt:lpstr>
      <vt:lpstr>3-6区本级 国有资本经营预算转移支付表（分项目）</vt:lpstr>
      <vt:lpstr>4-1社会保险基金收入预算情况表</vt:lpstr>
      <vt:lpstr>4-2社会保险基金支出预算情况表</vt:lpstr>
      <vt:lpstr>4-3本级社会保险基金收入预算情况表</vt:lpstr>
      <vt:lpstr>4-4本级社会保险基金支出预算情况表</vt:lpstr>
      <vt:lpstr>5-1  2020年地方政府债务限额及余额预算情况表</vt:lpstr>
      <vt:lpstr>5-2  2020年地方政府一般债务余额情况表</vt:lpstr>
      <vt:lpstr>5-3  本级2020年地方政府一般债务余额情况表</vt:lpstr>
      <vt:lpstr>5-4 2020年地方政府专项债务余额情况表</vt:lpstr>
      <vt:lpstr>5-5 本级2020年地方政府专项债务余额情况表（本级）</vt:lpstr>
      <vt:lpstr>5-6 地方政府债券发行及还本付息情况表</vt:lpstr>
      <vt:lpstr>5-7 2021年本级政府专项债务限额和余额情况表</vt:lpstr>
      <vt:lpstr>5-8 2020年年初新增地方政府债券资金安排表</vt:lpstr>
      <vt:lpstr>6-1重大政策和重点项目绩效目标表</vt:lpstr>
      <vt:lpstr>6-2重点工作情况解释说明汇总表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段中杰</dc:creator>
  <cp:lastModifiedBy>听潮</cp:lastModifiedBy>
  <dcterms:created xsi:type="dcterms:W3CDTF">2006-09-16T00:00:00Z</dcterms:created>
  <cp:lastPrinted>2020-01-17T09:59:00Z</cp:lastPrinted>
  <dcterms:modified xsi:type="dcterms:W3CDTF">2024-12-18T03:45:49Z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2052-12.1.0.19302</vt:lpwstr>
  </property>
  <property fmtid="{D5CDD505-2E9C-101B-9397-08002B2CF9AE}" pid="3" name="ICV">
    <vt:lpwstr>AD840FFDACCC452A8217867607CF4122_12</vt:lpwstr>
  </property>
</Properties>
</file>