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510" yWindow="570" windowWidth="27735" windowHeight="11700" firstSheet="1"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'市对下转移支付绩效目标表09-2'!$A:$A,'市对下转移支付绩效目标表09-2'!$1:$1</definedName>
    <definedName name="_xlnm.Print_Titles" localSheetId="12">'市对下转移支付预算表09-1'!$A:$A,'市对下转移支付预算表09-1'!$1:$1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25725"/>
</workbook>
</file>

<file path=xl/calcChain.xml><?xml version="1.0" encoding="utf-8"?>
<calcChain xmlns="http://schemas.openxmlformats.org/spreadsheetml/2006/main">
  <c r="G6" i="17"/>
  <c r="F6"/>
  <c r="E6"/>
  <c r="A4"/>
  <c r="A3"/>
  <c r="A4" i="16"/>
  <c r="A3"/>
  <c r="A4" i="15"/>
  <c r="A3"/>
  <c r="A4" i="14"/>
  <c r="A3"/>
  <c r="A4" i="13"/>
  <c r="A3"/>
  <c r="A4" i="12"/>
  <c r="A3"/>
  <c r="A4" i="11"/>
  <c r="A3"/>
  <c r="A4" i="10"/>
  <c r="A3"/>
  <c r="A4" i="9"/>
  <c r="A3"/>
  <c r="A4" i="8"/>
  <c r="A3"/>
  <c r="A4" i="7"/>
  <c r="A3"/>
  <c r="A4" i="6"/>
  <c r="A3"/>
  <c r="A4" i="5"/>
  <c r="A3"/>
  <c r="A4" i="4"/>
  <c r="A3"/>
  <c r="A4" i="3"/>
  <c r="A3"/>
  <c r="A4" i="2"/>
  <c r="A3"/>
  <c r="A4" i="1"/>
  <c r="A3"/>
</calcChain>
</file>

<file path=xl/sharedStrings.xml><?xml version="1.0" encoding="utf-8"?>
<sst xmlns="http://schemas.openxmlformats.org/spreadsheetml/2006/main" count="1868" uniqueCount="516">
  <si>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</si>
  <si>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</si>
  <si>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</si>
  <si>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</si>
  <si>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</si>
  <si>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</si>
  <si>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</si>
  <si>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</si>
  <si>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</si>
  <si>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</si>
  <si>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</si>
  <si>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</si>
  <si>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</si>
  <si>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</si>
  <si>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</si>
  <si>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</si>
  <si>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</si>
  <si>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</si>
  <si>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</si>
  <si>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</si>
  <si>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</si>
  <si>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</si>
  <si>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</si>
  <si>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</si>
  <si>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</si>
  <si>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</si>
  <si>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</si>
  <si>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</si>
  <si>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</si>
  <si>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</si>
  <si>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</si>
  <si>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</si>
  <si>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</si>
  <si>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</si>
  <si>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</si>
  <si>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</si>
  <si>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</si>
  <si>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</si>
  <si>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</si>
  <si>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</si>
  <si>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</si>
  <si>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</si>
  <si>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</si>
  <si>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</si>
  <si>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</si>
  <si>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</si>
  <si>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</si>
  <si>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</si>
  <si>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</si>
  <si>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</si>
  <si>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</si>
  <si>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</si>
  <si>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</si>
  <si>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</si>
  <si>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</si>
  <si>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</si>
  <si>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</si>
  <si>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</si>
  <si>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</si>
  <si>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</si>
  <si>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</si>
  <si>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</si>
  <si>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</si>
  <si>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</si>
  <si>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</si>
  <si>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</si>
  <si>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</si>
  <si>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</si>
  <si>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</si>
  <si>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144005</t>
  </si>
  <si>
    <t>昆明市生态环境局盘龙分局</t>
  </si>
  <si>
    <t>144005001</t>
  </si>
  <si>
    <t>144005002</t>
  </si>
  <si>
    <t>盘龙区生态环境保护综合执法大队</t>
  </si>
  <si>
    <t>144005003</t>
  </si>
  <si>
    <t>昆明市生态环境局盘龙分局生态环境监测站</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</si>
  <si>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</si>
  <si>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</si>
  <si>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</si>
  <si>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</si>
  <si>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</si>
  <si>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</si>
  <si>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</si>
  <si>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</si>
  <si>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</si>
  <si>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</si>
  <si>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</si>
  <si>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</si>
  <si>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</si>
  <si>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</si>
  <si>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</si>
  <si>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</si>
  <si>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</si>
  <si>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</si>
  <si>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</si>
  <si>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</si>
  <si>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</si>
  <si>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</si>
  <si>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</si>
  <si>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</si>
  <si>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</si>
  <si>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</si>
  <si>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</si>
  <si>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</si>
  <si>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</si>
  <si>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</si>
  <si>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</si>
  <si>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</si>
  <si>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</si>
  <si>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</si>
  <si>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</si>
  <si>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</si>
  <si>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</si>
  <si>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</si>
  <si>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</si>
  <si>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</si>
  <si>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</si>
  <si>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</si>
  <si>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</si>
  <si>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</si>
  <si>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</si>
  <si>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</si>
  <si>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</si>
  <si>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</si>
  <si>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</si>
  <si>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</si>
  <si>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</si>
  <si>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</si>
  <si>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2110199</t>
  </si>
  <si>
    <t>其他环境保护管理事务支出</t>
  </si>
  <si>
    <t>21111</t>
  </si>
  <si>
    <t>污染减排</t>
  </si>
  <si>
    <t>2111102</t>
  </si>
  <si>
    <t>生态环境执法监察</t>
  </si>
  <si>
    <t>21199</t>
  </si>
  <si>
    <t>其他节能环保支出</t>
  </si>
  <si>
    <t>2119999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</si>
  <si>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</si>
  <si>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</si>
  <si>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</si>
  <si>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</si>
  <si>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</si>
  <si>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</si>
  <si>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</si>
  <si>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</si>
  <si>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</si>
  <si>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</si>
  <si>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</si>
  <si>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</si>
  <si>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</si>
  <si>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</si>
  <si>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</si>
  <si>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</si>
  <si>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</si>
  <si>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</si>
  <si>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</si>
  <si>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</si>
  <si>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</si>
  <si>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</si>
  <si>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</si>
  <si>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</si>
  <si>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</si>
  <si>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</si>
  <si>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</si>
  <si>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</si>
  <si>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</si>
  <si>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</si>
  <si>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</si>
  <si>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</si>
  <si>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</si>
  <si>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</si>
  <si>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</si>
  <si>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</si>
  <si>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</si>
  <si>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</si>
  <si>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</si>
  <si>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</si>
  <si>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</si>
  <si>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</si>
  <si>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</si>
  <si>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</si>
  <si>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</si>
  <si>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</si>
  <si>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</si>
  <si>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</si>
  <si>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</si>
  <si>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</si>
  <si>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</si>
  <si>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</si>
  <si>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</si>
  <si>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</si>
  <si>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</si>
  <si>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</si>
  <si>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</si>
  <si>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</si>
  <si>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</si>
  <si>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</si>
  <si>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</si>
  <si>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</si>
  <si>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</si>
  <si>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</si>
  <si>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</si>
  <si>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</si>
  <si>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</si>
  <si>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</si>
  <si>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</si>
  <si>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</si>
  <si>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</si>
  <si>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昆明市生态环境局</t>
  </si>
  <si>
    <t>530100210000000018269</t>
  </si>
  <si>
    <t>行政人员支出工资</t>
  </si>
  <si>
    <t>30101</t>
  </si>
  <si>
    <t>基本工资</t>
  </si>
  <si>
    <t>30102</t>
  </si>
  <si>
    <t>津贴补贴</t>
  </si>
  <si>
    <t>30103</t>
  </si>
  <si>
    <t>奖金</t>
  </si>
  <si>
    <t>530100210000000018270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</si>
  <si>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</si>
  <si>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</si>
  <si>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</si>
  <si>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</si>
  <si>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</si>
  <si>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</si>
  <si>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</si>
  <si>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</si>
  <si>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</si>
  <si>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</si>
  <si>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</si>
  <si>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530100210000000018271</t>
  </si>
  <si>
    <t>30113</t>
  </si>
  <si>
    <t>530100210000000018272</t>
  </si>
  <si>
    <t>公车购置及运维费</t>
  </si>
  <si>
    <t>30231</t>
  </si>
  <si>
    <t>公务用车运行维护费</t>
  </si>
  <si>
    <t>530100210000000018274</t>
  </si>
  <si>
    <t>行政人员公务交通补贴</t>
  </si>
  <si>
    <t>30239</t>
  </si>
  <si>
    <t>其他交通费用</t>
  </si>
  <si>
    <t>530100210000000018275</t>
  </si>
  <si>
    <t>工会经费</t>
  </si>
  <si>
    <t>30228</t>
  </si>
  <si>
    <t>530100210000000018276</t>
  </si>
  <si>
    <t>一般公用经费</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</si>
  <si>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</si>
  <si>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</si>
  <si>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</si>
  <si>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</si>
  <si>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</si>
  <si>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</si>
  <si>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</si>
  <si>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</si>
  <si>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</si>
  <si>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</si>
  <si>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</si>
  <si>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</si>
  <si>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</si>
  <si>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</si>
  <si>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</si>
  <si>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</si>
  <si>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</si>
  <si>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</si>
  <si>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530100231100001465106</t>
  </si>
  <si>
    <t>行政人员奖金</t>
  </si>
  <si>
    <t>530100210000000018277</t>
  </si>
  <si>
    <t>530100210000000018278</t>
  </si>
  <si>
    <t>530100210000000018279</t>
  </si>
  <si>
    <t>530100210000000018282</t>
  </si>
  <si>
    <t>530100210000000018283</t>
  </si>
  <si>
    <t>530100210000000018284</t>
  </si>
  <si>
    <t>530100231100001465107</t>
  </si>
  <si>
    <t>530100210000000018285</t>
  </si>
  <si>
    <t>事业人员支出工资</t>
  </si>
  <si>
    <t>30107</t>
  </si>
  <si>
    <t>绩效工资</t>
  </si>
  <si>
    <t>530100210000000018286</t>
  </si>
  <si>
    <t>530100210000000018287</t>
  </si>
  <si>
    <t>530100210000000018291</t>
  </si>
  <si>
    <t>530100210000000018292</t>
  </si>
  <si>
    <t>预算05-1表</t>
  </si>
  <si>
    <t>项目分类</t>
  </si>
  <si>
    <t>项目单位</t>
  </si>
  <si>
    <t>经济科目编码</t>
  </si>
  <si>
    <t>经济科目名称</t>
  </si>
  <si>
    <t>本年拨款</t>
  </si>
  <si>
    <t>其中：本次下达</t>
  </si>
  <si>
    <t>专项业务类</t>
  </si>
  <si>
    <t>530100231100001184940</t>
  </si>
  <si>
    <t>盘龙区生态环境保护项目资金</t>
  </si>
  <si>
    <t>30227</t>
  </si>
  <si>
    <t>委托业务费</t>
  </si>
  <si>
    <t>530100241100002474650</t>
  </si>
  <si>
    <t>环境保护监察监测经费</t>
  </si>
  <si>
    <t>预算05-2表</t>
  </si>
  <si>
    <t>项目年度绩效目标</t>
  </si>
  <si>
    <t>一级指标</t>
  </si>
  <si>
    <t>二级指标</t>
  </si>
  <si>
    <t>三级指标</t>
  </si>
  <si>
    <t>指标性质</t>
  </si>
  <si>
    <t>指标值</t>
  </si>
  <si>
    <t>度量单位</t>
  </si>
  <si>
    <t>指标属性</t>
  </si>
  <si>
    <t>指标内容</t>
  </si>
  <si>
    <t>本年度完成我单位办公用房租赁费、餐饮服务经费、劳务派遣人员经费、县域生态环境质量监测与考核经费、农村集镇污水处理站检测经费、盘龙区国家级生态文明建设示范区创建经费项目</t>
  </si>
  <si>
    <t>产出指标</t>
  </si>
  <si>
    <t>数量指标</t>
  </si>
  <si>
    <t>劳务派遣人员数量</t>
  </si>
  <si>
    <t>=</t>
  </si>
  <si>
    <t>29</t>
  </si>
  <si>
    <t>人</t>
  </si>
  <si>
    <t>定量指标</t>
  </si>
  <si>
    <t>反映岗位聘用情况</t>
  </si>
  <si>
    <t>辅助完成网格点网格化日常巡查工作</t>
  </si>
  <si>
    <t>个</t>
  </si>
  <si>
    <t>反映聘用人员网格化巡查工作情况</t>
  </si>
  <si>
    <t>辅助完成监测站全年日常监测工作</t>
  </si>
  <si>
    <t>20个地表水监测断面，28家重点源监督性监测</t>
  </si>
  <si>
    <t>反映聘用人员监测工作完成情况</t>
  </si>
  <si>
    <t>质量指标</t>
  </si>
  <si>
    <t>年度绩效考核达标率</t>
  </si>
  <si>
    <t>&gt;=</t>
  </si>
  <si>
    <t>90</t>
  </si>
  <si>
    <t>%</t>
  </si>
  <si>
    <t>反映劳务派遣人员年度考核达标情况</t>
  </si>
  <si>
    <t>年度绩效考核优秀率</t>
  </si>
  <si>
    <t>反映劳务派遣人员年度考核优秀情况</t>
  </si>
  <si>
    <t>时效指标</t>
  </si>
  <si>
    <t>工资福利延迟支出月份数</t>
  </si>
  <si>
    <t>月</t>
  </si>
  <si>
    <t>反映劳务派遣人员工资福利支出及时情况</t>
  </si>
  <si>
    <t>效益指标</t>
  </si>
  <si>
    <t>社会效益</t>
  </si>
  <si>
    <t>劳务派遣稳定性，长期离职（3个月及以上）数量</t>
  </si>
  <si>
    <t>反映劳务派遣人员稳定情况</t>
  </si>
  <si>
    <t>满意度指标</t>
  </si>
  <si>
    <t>服务对象满意度</t>
  </si>
  <si>
    <t>定性指标</t>
  </si>
  <si>
    <t>用于反映服务对象满意度情况</t>
  </si>
  <si>
    <t>（1）为进一步加强全区环境监管执法工作，创新环境监管机制，整合环境监管资源，健全环境监管网格，明确环境监管责任，实现环境监管规范化、科学化和效能化，根据《国务院办公厅关于加强环境监管执法的通知》（国办发〔2014〕56号）、《云南省人民政府办公厅关于加强环境监管执法工作的意见》（云政办发〔2015〕22号）、《云南省环境保护厅关于印发云南省环境监管网格化实施方案的通知》（云环发〔2015〕22号）、《云南省环境保护厅关于云南省网格化环境监管体系建设的指导意见》（云环发〔2015〕54号）以及《昆明市人民政府办公厅关于印发昆明市环境监管网格化实施方案的通知》（昆政办〔2017〕32号）的工作要求，结合我区实际制定《盘龙区环境监管网格化实施方案》。（2）为认真贯彻《中共中央办公厅、国务院办公厅关于全面推行河长制的意见》文件精神，按照《中共昆明市委、昆明市人民政府关于全面深化河长制工作的意见》（昆通〔2017〕4号）、《2017年滇池流域水环境综合治理工作目标任务分解》（昆政办〔2017〕28号）及《盘龙区全面推行滇池流域“河道三包”责任制实施意见》的工作要求，进一步深化全区河（渠）、水库管理保护工作，加快推进水生态文明建设，结合全区河（渠）、水库保护管理实际，特制定《盘龙区全面深化河长制工作实施方案》。（3）为了加强河道管理和保护，改善水环境，保障防汛安全，保证工程整治后入滇河道的管护，根据《滇池保护条例》、《昆明市河道管理条例》及盘龙区入滇河道“158”整治工作的相关要求，结合滇池流域综合治理成效巩固和河道精细化管理要求，特制定《盘龙区入滇河道联动巡查工作实施方案》。</t>
  </si>
  <si>
    <t>开展生态环境保护主题活动</t>
  </si>
  <si>
    <t>次</t>
  </si>
  <si>
    <t>围绕六五环境日、生物多样性日、低碳日开展主题宣传活动，全年不低于3场次</t>
  </si>
  <si>
    <t>开展盘龙区生物多样性基础调查</t>
  </si>
  <si>
    <t>1.00</t>
  </si>
  <si>
    <t>完成一套盘龙区生物多样性基础调查文本资料</t>
  </si>
  <si>
    <t>开展十五五生态环境保护专项规划编制</t>
  </si>
  <si>
    <t>套/台</t>
  </si>
  <si>
    <t>完成一套十五五生态环境保护专项规划文本资料</t>
  </si>
  <si>
    <t>开展法律咨询服务</t>
  </si>
  <si>
    <t>咨询法律意见</t>
  </si>
  <si>
    <t>单位开展工作、签订合同等重大事项均开展法律咨询。</t>
  </si>
  <si>
    <t>将2003年以来的分局业务档案委托第三方档案公司进行代存，并对部分文书档案进行整理</t>
  </si>
  <si>
    <t>项</t>
  </si>
  <si>
    <t>完成档案代存</t>
  </si>
  <si>
    <t>监测站检验检测能力项目</t>
  </si>
  <si>
    <t>75</t>
  </si>
  <si>
    <t>2025年监测站检验检测能力项目</t>
  </si>
  <si>
    <t>盘龙区空气环境质量达到市级考核要求</t>
  </si>
  <si>
    <t>100</t>
  </si>
  <si>
    <t>2025年度盘龙区空气环境质量6项主要污染物指标达到市级考核要求</t>
  </si>
  <si>
    <t>噪声屏正常运行天数</t>
  </si>
  <si>
    <t>270</t>
  </si>
  <si>
    <t>天</t>
  </si>
  <si>
    <t>做好全部6块显示屏的运维工作，使之正常显示噪声值等环境信息，全年正常运行。</t>
  </si>
  <si>
    <t>2025年执法用车租赁</t>
  </si>
  <si>
    <t>&lt;=</t>
  </si>
  <si>
    <t>辆</t>
  </si>
  <si>
    <t>完成执法用车租赁</t>
  </si>
  <si>
    <t>生态环境综合执法覆盖率</t>
  </si>
  <si>
    <t>盘龙区12个街道</t>
  </si>
  <si>
    <t>可溯源计量设备</t>
  </si>
  <si>
    <t>58</t>
  </si>
  <si>
    <t>2024年可溯源计量设备</t>
  </si>
  <si>
    <t>完成《环境质量报告》编制，通过市级审核</t>
  </si>
  <si>
    <t>完成编制及审核</t>
  </si>
  <si>
    <t>2025年市级对监测站的内审及管理审核达标</t>
  </si>
  <si>
    <t>可溯源计量设备完好率达标</t>
  </si>
  <si>
    <t>2025年可溯源计量设备完好率达标</t>
  </si>
  <si>
    <t>完成市局执法工作罚没款</t>
  </si>
  <si>
    <t>完成2025年市局下达罚没款指标</t>
  </si>
  <si>
    <t>完成盘龙区生物多样性保护专项规划编制</t>
  </si>
  <si>
    <t>统筹协调各部门，委托第三方专业技术单位完成编制</t>
  </si>
  <si>
    <t>十五五生态环境保护专项规划通过专家评审正式印发</t>
  </si>
  <si>
    <t>统筹协调各部门，完成编制</t>
  </si>
  <si>
    <t>盘龙区空气质量情况达到国家二级标准</t>
  </si>
  <si>
    <t>2025年度盘龙区空气质量情况达到国家二级标准</t>
  </si>
  <si>
    <t>生态环境宣传结果</t>
  </si>
  <si>
    <t>效果显著</t>
  </si>
  <si>
    <t>环境保护宣传考核工作达标</t>
  </si>
  <si>
    <t>噪声屏各项系统正常运行</t>
  </si>
  <si>
    <t>区域噪声值监测系统正常运行，实时显示；期间显示屏正常运行；网络通讯、监测子站正常运行</t>
  </si>
  <si>
    <t>每年7月前完成质量报告编制</t>
  </si>
  <si>
    <t>完成报告编制</t>
  </si>
  <si>
    <t>每年10月前完成人员持证上岗考核,每年7月前完成质量报告编制</t>
  </si>
  <si>
    <t>每年4月前完成内审及内部管理考核</t>
  </si>
  <si>
    <t>完成考核</t>
  </si>
  <si>
    <t>执法出勤及时率</t>
  </si>
  <si>
    <t>95%</t>
  </si>
  <si>
    <t>接到投诉，按照时限要求完成执法工作</t>
  </si>
  <si>
    <t>按时完成基础调查和规划编制工作</t>
  </si>
  <si>
    <t>盘龙区生物多样性基础调查、盘龙区生物多样性保护专项规划编制按时完成</t>
  </si>
  <si>
    <t>成本指标</t>
  </si>
  <si>
    <t>经济成本指标</t>
  </si>
  <si>
    <t>510000</t>
  </si>
  <si>
    <t>元</t>
  </si>
  <si>
    <t>实际支出不超过控制数</t>
  </si>
  <si>
    <t>全区环境空气质量总体继续保持优良，达到国家二级标准，不出现重度污染天气</t>
  </si>
  <si>
    <t>2025年全区环境空气质量总体继续保持优良，达到国家二级标准，不出现重度污染天气</t>
  </si>
  <si>
    <t>提高环境保护社会效益</t>
  </si>
  <si>
    <t>70</t>
  </si>
  <si>
    <t>环境保护社会效益书</t>
  </si>
  <si>
    <t>执法环境影响力提升</t>
  </si>
  <si>
    <t>执法工作促进群众生态环境保护意识提升</t>
  </si>
  <si>
    <t>辖区生物多样性保护力度增强</t>
  </si>
  <si>
    <t>辖区参与生物多样性保护行为逐渐增多。</t>
  </si>
  <si>
    <t>企业加大对大气污染治理的投入和关注</t>
  </si>
  <si>
    <t>辖区企业投入资金治理大气污染</t>
  </si>
  <si>
    <t>促进生态文明理念深入人心，公众对生态文明建设参与度</t>
  </si>
  <si>
    <t>80</t>
  </si>
  <si>
    <t>市民对环境保护工作关注度和参与度得到提高，助力美丽中国建设及昆明市国家生态文明建设示范市建设</t>
  </si>
  <si>
    <t>生态效益</t>
  </si>
  <si>
    <t>确保大气、水、生态环境质量稳定提升，无环境质量明显下降和生态环境明显损害</t>
  </si>
  <si>
    <t>2025年确保大气、水、生态环境质量稳定提升，无环境质量明显下降和生态环境明显损害</t>
  </si>
  <si>
    <t>实现全区环境质量稳中有升</t>
  </si>
  <si>
    <t>2025年实现全区环境质量稳中有升</t>
  </si>
  <si>
    <t>辖区生态环境质量改善</t>
  </si>
  <si>
    <t>通过执法，辖区生态环境改善明显</t>
  </si>
  <si>
    <t>环境质量提高</t>
  </si>
  <si>
    <t>辖区生态环境质量逐年增强。</t>
  </si>
  <si>
    <t>可持续影响</t>
  </si>
  <si>
    <t>执法威慑力持续加强</t>
  </si>
  <si>
    <t>辖区环境污染事件发生率下降</t>
  </si>
  <si>
    <t>辖区生态环境治理方式方法可持续</t>
  </si>
  <si>
    <t>生态环境治理方式方法可持续</t>
  </si>
  <si>
    <t>辖区生态环境治理效果明显，治理方式方法科学性强，可复制转化率高。</t>
  </si>
  <si>
    <t>项目涉及人员满意度</t>
  </si>
  <si>
    <t>反映群众对项目的满意度</t>
  </si>
  <si>
    <t>公众对环境保护满意度</t>
  </si>
  <si>
    <t>2025年公众对环境保护满意度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</si>
  <si>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</si>
  <si>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</si>
  <si>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</si>
  <si>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</si>
  <si>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</si>
  <si>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</si>
  <si>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</si>
  <si>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</si>
  <si>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</si>
  <si>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</si>
  <si>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</si>
  <si>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</si>
  <si>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</si>
  <si>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</si>
  <si>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</si>
  <si>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t>
  </si>
  <si>
    <t>车辆维修和保养</t>
  </si>
  <si>
    <t>车辆维修和保养服务</t>
  </si>
  <si>
    <t>机动车保险</t>
  </si>
  <si>
    <t>机动车保险服务</t>
  </si>
  <si>
    <t>复印纸</t>
  </si>
  <si>
    <t>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</si>
  <si>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</si>
  <si>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</si>
  <si>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</si>
  <si>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</si>
  <si>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</si>
  <si>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</si>
  <si>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</si>
  <si>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</si>
  <si>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法律顾问</t>
  </si>
  <si>
    <t>B0101 法律顾问服务</t>
  </si>
  <si>
    <t>B 政府履职辅助性服务</t>
  </si>
  <si>
    <t>执法车辆租用</t>
  </si>
  <si>
    <t>B1106 租赁服务</t>
  </si>
  <si>
    <t>执法车辆租赁</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</si>
  <si>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</si>
  <si>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</si>
  <si>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</si>
  <si>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</si>
  <si>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</si>
  <si>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</si>
  <si>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</si>
  <si>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</si>
  <si>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</si>
  <si>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</si>
  <si>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</si>
  <si>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</si>
  <si>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</si>
  <si>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</si>
  <si>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</si>
  <si>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</si>
  <si>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</si>
  <si>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</si>
  <si>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</si>
  <si>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</si>
  <si>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</si>
  <si>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</si>
  <si>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</si>
  <si>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</si>
  <si>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</si>
  <si>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</si>
  <si>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</si>
  <si>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</si>
  <si>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</si>
  <si>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</si>
  <si>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</si>
  <si>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</si>
  <si>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</si>
  <si>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</si>
  <si>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</si>
  <si>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</si>
  <si>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</si>
  <si>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</si>
  <si>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</si>
  <si>
    <r>
      <t>备注：本单位20</t>
    </r>
    <r>
      <rPr>
        <sz val="11"/>
        <color theme="1"/>
        <rFont val="宋体"/>
        <charset val="134"/>
        <scheme val="minor"/>
      </rPr>
      <t>25</t>
    </r>
    <r>
      <rPr>
        <sz val="11"/>
        <color theme="1"/>
        <rFont val="宋体"/>
        <scheme val="minor"/>
      </rPr>
      <t>年无此项预算，此表无数据。</t>
    </r>
    <phoneticPr fontId="16" type="noConversion"/>
  </si>
  <si>
    <t>备注：本单位2025年无此项预算，此表无数据。</t>
  </si>
</sst>
</file>

<file path=xl/styles.xml><?xml version="1.0" encoding="utf-8"?>
<styleSheet xmlns="http://schemas.openxmlformats.org/spreadsheetml/2006/main">
  <numFmts count="4">
    <numFmt numFmtId="176" formatCode="#,##0.00;\-#,##0.00;;@"/>
    <numFmt numFmtId="177" formatCode="#,##0;\-#,##0;;@"/>
    <numFmt numFmtId="178" formatCode="yyyy\-mm\-dd"/>
    <numFmt numFmtId="179" formatCode="yyyy\-mm\-dd\ hh:mm:ss"/>
  </numFmts>
  <fonts count="18">
    <font>
      <sz val="11"/>
      <color theme="1"/>
      <name val="宋体"/>
      <scheme val="minor"/>
    </font>
    <font>
      <sz val="9"/>
      <name val="宋体"/>
      <charset val="134"/>
    </font>
    <font>
      <sz val="10"/>
      <color rgb="FF000000"/>
      <name val="宋体"/>
      <charset val="134"/>
    </font>
    <font>
      <sz val="9"/>
      <color rgb="FF000000"/>
      <name val="宋体"/>
      <charset val="134"/>
    </font>
    <font>
      <b/>
      <sz val="23.95"/>
      <color rgb="FF000000"/>
      <name val="宋体"/>
      <charset val="134"/>
    </font>
    <font>
      <sz val="10"/>
      <color rgb="FF000000"/>
      <name val="Arial"/>
    </font>
    <font>
      <sz val="9.75"/>
      <color rgb="FF000000"/>
      <name val="SimSun"/>
      <charset val="134"/>
    </font>
    <font>
      <sz val="9"/>
      <color theme="1"/>
      <name val="宋体"/>
      <charset val="134"/>
    </font>
    <font>
      <b/>
      <sz val="9"/>
      <color rgb="FF000000"/>
      <name val="宋体"/>
      <charset val="134"/>
    </font>
    <font>
      <b/>
      <sz val="9"/>
      <color theme="1"/>
      <name val="宋体"/>
      <charset val="134"/>
    </font>
    <font>
      <b/>
      <sz val="21"/>
      <color rgb="FF000000"/>
      <name val="宋体"/>
      <charset val="134"/>
    </font>
    <font>
      <sz val="11"/>
      <color rgb="FF000000"/>
      <name val="宋体"/>
      <charset val="134"/>
    </font>
    <font>
      <b/>
      <sz val="18"/>
      <color rgb="FF000000"/>
      <name val="宋体"/>
      <charset val="134"/>
    </font>
    <font>
      <b/>
      <sz val="23"/>
      <color rgb="FF000000"/>
      <name val="宋体"/>
      <charset val="134"/>
    </font>
    <font>
      <b/>
      <sz val="22"/>
      <color rgb="FF000000"/>
      <name val="宋体"/>
      <charset val="134"/>
    </font>
    <font>
      <sz val="10"/>
      <color rgb="FFFFFFFF"/>
      <name val="宋体"/>
      <charset val="134"/>
    </font>
    <font>
      <sz val="9"/>
      <name val="宋体"/>
      <family val="3"/>
      <charset val="134"/>
      <scheme val="minor"/>
    </font>
    <font>
      <sz val="11"/>
      <color theme="1"/>
      <name val="宋体"/>
      <charset val="134"/>
      <scheme val="minor"/>
    </font>
  </fonts>
  <fills count="3">
    <fill>
      <patternFill patternType="none"/>
    </fill>
    <fill>
      <patternFill patternType="gray125"/>
    </fill>
    <fill>
      <patternFill patternType="solid">
        <fgColor rgb="FFFFFFFF"/>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s>
  <cellStyleXfs count="8">
    <xf numFmtId="0" fontId="0" fillId="0" borderId="1"/>
    <xf numFmtId="176" fontId="1" fillId="0" borderId="2">
      <alignment horizontal="right" vertical="center"/>
    </xf>
    <xf numFmtId="49" fontId="1" fillId="0" borderId="2">
      <alignment horizontal="left" vertical="center" wrapText="1"/>
    </xf>
    <xf numFmtId="21" fontId="1" fillId="0" borderId="2">
      <alignment horizontal="right" vertical="center"/>
    </xf>
    <xf numFmtId="178" fontId="1" fillId="0" borderId="2">
      <alignment horizontal="right" vertical="center"/>
    </xf>
    <xf numFmtId="179" fontId="1" fillId="0" borderId="2">
      <alignment horizontal="right" vertical="center"/>
    </xf>
    <xf numFmtId="10" fontId="1" fillId="0" borderId="2">
      <alignment horizontal="right" vertical="center"/>
    </xf>
    <xf numFmtId="177" fontId="1" fillId="0" borderId="2">
      <alignment horizontal="right" vertical="center"/>
    </xf>
  </cellStyleXfs>
  <cellXfs count="233">
    <xf numFmtId="0" fontId="0" fillId="0" borderId="1" xfId="0" applyFont="1" applyBorder="1"/>
    <xf numFmtId="0" fontId="0" fillId="0" borderId="1" xfId="0" applyFont="1" applyBorder="1" applyAlignment="1">
      <alignment horizontal="center" vertical="center"/>
    </xf>
    <xf numFmtId="0" fontId="2" fillId="2" borderId="1"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right" vertical="center" wrapText="1"/>
      <protection locked="0"/>
    </xf>
    <xf numFmtId="0" fontId="3" fillId="0" borderId="1" xfId="0" applyFont="1" applyBorder="1" applyAlignment="1">
      <alignment horizontal="right" vertical="center"/>
    </xf>
    <xf numFmtId="0" fontId="6" fillId="0" borderId="2" xfId="0"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176" fontId="7" fillId="0" borderId="2" xfId="0" applyNumberFormat="1" applyFont="1" applyBorder="1" applyAlignment="1">
      <alignment horizontal="right" vertical="center"/>
    </xf>
    <xf numFmtId="0" fontId="3" fillId="0" borderId="2" xfId="0" applyFont="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indent="1"/>
      <protection locked="0"/>
    </xf>
    <xf numFmtId="0" fontId="6" fillId="0" borderId="2"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wrapText="1" indent="2"/>
    </xf>
    <xf numFmtId="0" fontId="5" fillId="0" borderId="1" xfId="0" applyFont="1" applyBorder="1" applyProtection="1">
      <protection locked="0"/>
    </xf>
    <xf numFmtId="0" fontId="3" fillId="0" borderId="2" xfId="0" applyFont="1" applyBorder="1" applyAlignment="1">
      <alignment vertical="center" wrapText="1"/>
    </xf>
    <xf numFmtId="0" fontId="3" fillId="0" borderId="2" xfId="0" applyFont="1" applyBorder="1" applyAlignment="1">
      <alignment horizontal="left" vertical="center" wrapText="1"/>
    </xf>
    <xf numFmtId="176" fontId="9" fillId="0" borderId="2" xfId="0" applyNumberFormat="1" applyFont="1" applyBorder="1" applyAlignment="1">
      <alignment horizontal="right" vertical="center"/>
    </xf>
    <xf numFmtId="0" fontId="2" fillId="0" borderId="1" xfId="0" applyFont="1" applyBorder="1" applyAlignment="1">
      <alignment vertical="top"/>
    </xf>
    <xf numFmtId="0" fontId="2" fillId="0" borderId="1" xfId="0" applyFont="1" applyBorder="1" applyAlignment="1">
      <alignment horizontal="right" vertical="center"/>
    </xf>
    <xf numFmtId="0" fontId="3" fillId="0" borderId="1" xfId="0" applyFont="1" applyBorder="1" applyAlignment="1" applyProtection="1">
      <alignment horizontal="left" vertical="center"/>
      <protection locked="0"/>
    </xf>
    <xf numFmtId="0" fontId="2" fillId="0" borderId="1" xfId="0" applyFont="1" applyBorder="1" applyAlignment="1">
      <alignment horizontal="right"/>
    </xf>
    <xf numFmtId="49" fontId="11" fillId="0" borderId="2"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indent="2"/>
    </xf>
    <xf numFmtId="0" fontId="2" fillId="0" borderId="12" xfId="0" applyFont="1" applyBorder="1" applyAlignment="1">
      <alignment horizontal="center" vertical="center"/>
    </xf>
    <xf numFmtId="0" fontId="5" fillId="0" borderId="1" xfId="0" applyFont="1" applyBorder="1"/>
    <xf numFmtId="0" fontId="3" fillId="0" borderId="1" xfId="0" applyFont="1" applyBorder="1" applyAlignment="1">
      <alignment horizontal="right" vertical="center" wrapText="1"/>
    </xf>
    <xf numFmtId="0" fontId="2" fillId="2" borderId="2" xfId="0" applyFont="1" applyFill="1" applyBorder="1" applyAlignment="1" applyProtection="1">
      <alignment horizontal="center" vertical="center"/>
      <protection locked="0"/>
    </xf>
    <xf numFmtId="0" fontId="2" fillId="0" borderId="1" xfId="0" applyFont="1" applyBorder="1" applyAlignment="1" applyProtection="1">
      <alignment vertical="top"/>
      <protection locked="0"/>
    </xf>
    <xf numFmtId="49" fontId="2" fillId="0" borderId="1" xfId="0" applyNumberFormat="1" applyFont="1" applyBorder="1" applyProtection="1">
      <protection locked="0"/>
    </xf>
    <xf numFmtId="0" fontId="2" fillId="0" borderId="1" xfId="0" applyFont="1" applyBorder="1" applyProtection="1">
      <protection locked="0"/>
    </xf>
    <xf numFmtId="0" fontId="3" fillId="0" borderId="1" xfId="0" applyFont="1" applyBorder="1" applyAlignment="1" applyProtection="1">
      <alignment horizontal="right" vertical="center"/>
      <protection locked="0"/>
    </xf>
    <xf numFmtId="0" fontId="11" fillId="0" borderId="1" xfId="0" applyFont="1" applyBorder="1" applyProtection="1">
      <protection locked="0"/>
    </xf>
    <xf numFmtId="0" fontId="11" fillId="0" borderId="1" xfId="0" applyFont="1" applyBorder="1"/>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2" fillId="0" borderId="2" xfId="0" applyFont="1" applyBorder="1" applyAlignment="1" applyProtection="1">
      <alignment horizontal="center" vertical="center"/>
      <protection locked="0"/>
    </xf>
    <xf numFmtId="49" fontId="7" fillId="0" borderId="2" xfId="2" applyNumberFormat="1" applyFont="1" applyBorder="1">
      <alignment horizontal="left" vertical="center" wrapText="1"/>
    </xf>
    <xf numFmtId="49" fontId="2" fillId="0" borderId="1" xfId="0" applyNumberFormat="1" applyFont="1" applyBorder="1"/>
    <xf numFmtId="0" fontId="3" fillId="0" borderId="1" xfId="0" applyFont="1" applyBorder="1" applyAlignment="1">
      <alignment horizontal="right"/>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2"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5" fillId="0" borderId="1" xfId="0" applyFont="1" applyBorder="1" applyAlignment="1" applyProtection="1">
      <alignment horizontal="right"/>
      <protection locked="0"/>
    </xf>
    <xf numFmtId="49" fontId="15" fillId="0" borderId="1" xfId="0" applyNumberFormat="1" applyFont="1" applyBorder="1" applyProtection="1">
      <protection locked="0"/>
    </xf>
    <xf numFmtId="0" fontId="11" fillId="0" borderId="3" xfId="0" applyFont="1" applyBorder="1" applyAlignment="1">
      <alignment horizontal="center" vertical="center"/>
    </xf>
    <xf numFmtId="49" fontId="11"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right"/>
      <protection locked="0"/>
    </xf>
    <xf numFmtId="0" fontId="11" fillId="0" borderId="10" xfId="0" applyFont="1" applyBorder="1" applyAlignment="1" applyProtection="1">
      <alignment horizontal="center" vertical="center"/>
      <protection locked="0"/>
    </xf>
    <xf numFmtId="0" fontId="11" fillId="0" borderId="10" xfId="0" applyFont="1" applyBorder="1" applyAlignment="1">
      <alignment horizontal="center" vertical="center" wrapText="1"/>
    </xf>
    <xf numFmtId="0" fontId="11" fillId="0" borderId="10" xfId="0" applyFont="1" applyBorder="1" applyAlignment="1" applyProtection="1">
      <alignment horizontal="center" vertical="center" wrapText="1"/>
      <protection locked="0"/>
    </xf>
    <xf numFmtId="177" fontId="7" fillId="0" borderId="2" xfId="7" applyNumberFormat="1" applyFont="1" applyBorder="1" applyAlignment="1">
      <alignment horizontal="center" vertical="center"/>
    </xf>
    <xf numFmtId="177" fontId="7" fillId="0" borderId="2" xfId="0" applyNumberFormat="1" applyFont="1" applyBorder="1" applyAlignment="1">
      <alignment horizontal="center" vertical="center"/>
    </xf>
    <xf numFmtId="0" fontId="3" fillId="0" borderId="11" xfId="0" applyFont="1" applyBorder="1" applyAlignment="1">
      <alignment horizontal="left" vertical="center" wrapText="1"/>
    </xf>
    <xf numFmtId="0" fontId="3" fillId="0" borderId="10" xfId="0" applyFont="1" applyBorder="1" applyAlignment="1" applyProtection="1">
      <alignment horizontal="left" vertical="center"/>
      <protection locked="0"/>
    </xf>
    <xf numFmtId="0" fontId="3" fillId="0" borderId="10" xfId="0" applyFont="1" applyBorder="1" applyAlignment="1">
      <alignment horizontal="left" vertical="center" wrapText="1"/>
    </xf>
    <xf numFmtId="3" fontId="3" fillId="0" borderId="10" xfId="0" applyNumberFormat="1" applyFont="1" applyBorder="1" applyAlignment="1">
      <alignment horizontal="right" vertical="center"/>
    </xf>
    <xf numFmtId="0" fontId="2" fillId="0" borderId="1" xfId="0" applyFont="1" applyBorder="1" applyAlignment="1">
      <alignment wrapText="1"/>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right" vertical="center" wrapText="1"/>
      <protection locked="0"/>
    </xf>
    <xf numFmtId="0" fontId="11" fillId="0" borderId="1" xfId="0" applyFont="1" applyBorder="1" applyAlignment="1">
      <alignment wrapText="1"/>
    </xf>
    <xf numFmtId="0" fontId="3" fillId="0" borderId="1" xfId="0" applyFont="1" applyBorder="1" applyAlignment="1" applyProtection="1">
      <alignment horizontal="right" wrapText="1"/>
      <protection locked="0"/>
    </xf>
    <xf numFmtId="0" fontId="11" fillId="0" borderId="13" xfId="0" applyFont="1" applyBorder="1" applyAlignment="1">
      <alignment horizontal="center" vertical="center" wrapText="1"/>
    </xf>
    <xf numFmtId="0" fontId="2" fillId="0" borderId="11" xfId="0" applyFont="1" applyBorder="1" applyAlignment="1" applyProtection="1">
      <alignment horizontal="center" vertical="center"/>
      <protection locked="0"/>
    </xf>
    <xf numFmtId="0" fontId="3" fillId="0" borderId="2" xfId="0" applyFont="1" applyBorder="1" applyAlignment="1" applyProtection="1">
      <alignment horizontal="center"/>
      <protection locked="0"/>
    </xf>
    <xf numFmtId="0" fontId="3" fillId="0" borderId="2" xfId="0" applyFont="1" applyBorder="1" applyAlignment="1" applyProtection="1">
      <alignment horizontal="center" wrapText="1"/>
      <protection locked="0"/>
    </xf>
    <xf numFmtId="0" fontId="3" fillId="0" borderId="2" xfId="0" applyFont="1" applyBorder="1" applyAlignment="1">
      <alignment horizontal="center" wrapText="1"/>
    </xf>
    <xf numFmtId="3" fontId="3" fillId="2" borderId="2" xfId="0" applyNumberFormat="1" applyFont="1" applyFill="1" applyBorder="1" applyAlignment="1" applyProtection="1">
      <alignment horizontal="right" vertical="center"/>
      <protection locked="0"/>
    </xf>
    <xf numFmtId="4" fontId="3" fillId="0" borderId="2" xfId="0" applyNumberFormat="1" applyFont="1" applyBorder="1" applyAlignment="1" applyProtection="1">
      <alignment horizontal="right" vertical="center"/>
      <protection locked="0"/>
    </xf>
    <xf numFmtId="4" fontId="3" fillId="0" borderId="2" xfId="0" applyNumberFormat="1" applyFont="1" applyBorder="1" applyAlignment="1">
      <alignment horizontal="right" vertical="center" wrapText="1"/>
    </xf>
    <xf numFmtId="4" fontId="7" fillId="0" borderId="2" xfId="1" applyNumberFormat="1" applyFont="1" applyBorder="1">
      <alignment horizontal="right" vertical="center"/>
    </xf>
    <xf numFmtId="4" fontId="3" fillId="0" borderId="2" xfId="0" applyNumberFormat="1" applyFont="1" applyBorder="1" applyAlignment="1" applyProtection="1">
      <alignment horizontal="right" vertical="center" wrapText="1"/>
      <protection locked="0"/>
    </xf>
    <xf numFmtId="0" fontId="3" fillId="0" borderId="2" xfId="0" applyFont="1" applyBorder="1" applyAlignment="1" applyProtection="1">
      <alignment horizontal="left" vertical="center"/>
      <protection locked="0"/>
    </xf>
    <xf numFmtId="0" fontId="0" fillId="0" borderId="1" xfId="0" applyFont="1" applyBorder="1"/>
    <xf numFmtId="0" fontId="4" fillId="2" borderId="1" xfId="0" quotePrefix="1" applyFont="1" applyFill="1" applyBorder="1" applyAlignment="1" applyProtection="1">
      <alignment horizontal="center" vertical="center" wrapText="1"/>
      <protection locked="0"/>
    </xf>
    <xf numFmtId="0" fontId="0" fillId="0" borderId="1" xfId="0" applyFont="1" applyBorder="1"/>
    <xf numFmtId="0" fontId="3" fillId="2" borderId="1" xfId="0" applyFont="1" applyFill="1" applyBorder="1" applyAlignment="1" applyProtection="1">
      <alignment horizontal="left" vertical="center" wrapText="1"/>
      <protection locked="0"/>
    </xf>
    <xf numFmtId="0" fontId="5" fillId="2" borderId="1" xfId="0" applyFont="1" applyFill="1" applyBorder="1" applyAlignment="1">
      <alignment horizontal="left" vertical="center"/>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vertical="top" wrapText="1"/>
      <protection locked="0"/>
    </xf>
    <xf numFmtId="0" fontId="3" fillId="2" borderId="1"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5" fillId="0" borderId="2" xfId="0" applyFont="1" applyBorder="1" applyAlignment="1" applyProtection="1">
      <alignment vertical="top"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 fillId="2" borderId="11" xfId="0" applyFont="1" applyFill="1" applyBorder="1" applyAlignment="1">
      <alignment horizontal="left"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3" fillId="2" borderId="10" xfId="0" applyFont="1" applyFill="1" applyBorder="1" applyAlignment="1">
      <alignment horizontal="left" vertical="center"/>
    </xf>
    <xf numFmtId="0" fontId="3" fillId="2" borderId="10" xfId="0" applyFont="1" applyFill="1" applyBorder="1" applyAlignment="1">
      <alignment horizontal="right"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10"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wrapText="1"/>
      <protection locked="0"/>
    </xf>
    <xf numFmtId="0" fontId="3" fillId="2" borderId="12" xfId="0" applyFont="1" applyFill="1" applyBorder="1" applyAlignment="1">
      <alignment horizontal="center" vertical="center" wrapText="1"/>
    </xf>
    <xf numFmtId="0" fontId="3" fillId="2" borderId="6" xfId="0" applyFont="1" applyFill="1" applyBorder="1" applyAlignment="1">
      <alignment horizontal="left" vertical="center"/>
    </xf>
    <xf numFmtId="0" fontId="6" fillId="0" borderId="3"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2" borderId="3" xfId="0" applyFont="1" applyFill="1" applyBorder="1" applyAlignment="1">
      <alignment horizontal="center" vertical="center"/>
    </xf>
    <xf numFmtId="0" fontId="6" fillId="2" borderId="11" xfId="0"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pplyProtection="1">
      <alignment horizontal="center" vertical="center"/>
      <protection locked="0"/>
    </xf>
    <xf numFmtId="0" fontId="10" fillId="0" borderId="1" xfId="0" applyFont="1" applyBorder="1" applyAlignment="1">
      <alignment horizontal="center" vertical="center"/>
    </xf>
    <xf numFmtId="49" fontId="11" fillId="0" borderId="12"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11" xfId="0" applyFont="1" applyBorder="1" applyAlignment="1">
      <alignment horizontal="center" vertical="center"/>
    </xf>
    <xf numFmtId="0" fontId="12" fillId="0" borderId="1" xfId="0" applyFont="1" applyBorder="1" applyAlignment="1">
      <alignment horizontal="center" vertical="center"/>
    </xf>
    <xf numFmtId="0" fontId="5" fillId="0" borderId="1" xfId="0" applyFont="1" applyBorder="1"/>
    <xf numFmtId="0" fontId="5" fillId="0" borderId="1" xfId="0" applyFont="1" applyBorder="1" applyProtection="1">
      <protection locked="0"/>
    </xf>
    <xf numFmtId="0" fontId="3" fillId="0" borderId="1" xfId="0" applyFont="1" applyBorder="1" applyAlignment="1">
      <alignment horizontal="left" vertical="center"/>
    </xf>
    <xf numFmtId="0" fontId="2" fillId="2" borderId="1" xfId="0"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5" fillId="2" borderId="2" xfId="0" applyFont="1" applyFill="1" applyBorder="1" applyAlignment="1" applyProtection="1">
      <alignment vertical="top" wrapText="1"/>
      <protection locked="0"/>
    </xf>
    <xf numFmtId="0" fontId="2" fillId="2" borderId="2" xfId="0" applyFont="1" applyFill="1" applyBorder="1" applyAlignment="1" applyProtection="1">
      <alignment horizontal="right" vertical="center" wrapText="1"/>
      <protection locked="0"/>
    </xf>
    <xf numFmtId="0" fontId="2"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right" vertical="center"/>
      <protection locked="0"/>
    </xf>
    <xf numFmtId="0" fontId="13" fillId="0" borderId="1" xfId="0" applyFont="1" applyBorder="1" applyAlignment="1" applyProtection="1">
      <alignment horizontal="center" vertical="center"/>
      <protection locked="0"/>
    </xf>
    <xf numFmtId="0" fontId="13"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1" xfId="0" applyFont="1" applyBorder="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xf>
    <xf numFmtId="0" fontId="11" fillId="0" borderId="11"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2" borderId="11" xfId="0" applyFont="1" applyFill="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2"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3" fillId="0" borderId="5" xfId="0"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xf>
    <xf numFmtId="0" fontId="11" fillId="0" borderId="14" xfId="0" applyFont="1" applyBorder="1" applyAlignment="1" applyProtection="1">
      <alignment horizontal="center" vertical="center" wrapText="1"/>
      <protection locked="0"/>
    </xf>
    <xf numFmtId="0" fontId="11" fillId="2" borderId="3" xfId="0" applyFont="1" applyFill="1" applyBorder="1" applyAlignment="1">
      <alignment horizontal="center" vertical="center"/>
    </xf>
    <xf numFmtId="0" fontId="14" fillId="0" borderId="1" xfId="0" quotePrefix="1" applyFont="1" applyBorder="1" applyAlignment="1">
      <alignment horizontal="center" vertical="center"/>
    </xf>
    <xf numFmtId="0" fontId="3" fillId="0" borderId="2" xfId="0" applyFont="1" applyBorder="1" applyAlignment="1">
      <alignment horizontal="left" vertical="center" wrapText="1" indent="2"/>
    </xf>
    <xf numFmtId="0" fontId="3" fillId="2" borderId="2" xfId="0" applyFont="1" applyFill="1" applyBorder="1" applyAlignment="1" applyProtection="1">
      <alignment horizontal="left" vertical="center" wrapText="1"/>
      <protection locked="0"/>
    </xf>
    <xf numFmtId="0" fontId="10" fillId="0" borderId="1" xfId="0" quotePrefix="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wrapText="1"/>
      <protection locked="0"/>
    </xf>
    <xf numFmtId="49" fontId="11" fillId="0" borderId="7" xfId="0" applyNumberFormat="1" applyFont="1" applyBorder="1" applyAlignment="1" applyProtection="1">
      <alignment horizontal="center" vertical="center" wrapText="1"/>
      <protection locked="0"/>
    </xf>
    <xf numFmtId="0" fontId="15" fillId="0" borderId="1" xfId="0" applyFont="1" applyBorder="1" applyAlignment="1" applyProtection="1">
      <alignment horizontal="right"/>
      <protection locked="0"/>
    </xf>
    <xf numFmtId="0" fontId="3" fillId="0" borderId="15" xfId="0" applyFont="1" applyBorder="1" applyAlignment="1">
      <alignment horizontal="left" vertical="center"/>
    </xf>
    <xf numFmtId="0" fontId="3" fillId="0" borderId="15" xfId="0" applyFont="1" applyBorder="1" applyAlignment="1" applyProtection="1">
      <alignment horizontal="left" vertical="center"/>
      <protection locked="0"/>
    </xf>
    <xf numFmtId="0" fontId="3" fillId="2" borderId="15" xfId="0" applyFont="1" applyFill="1" applyBorder="1" applyAlignment="1">
      <alignment horizontal="left" vertical="center"/>
    </xf>
    <xf numFmtId="176" fontId="7" fillId="0" borderId="15" xfId="0" applyNumberFormat="1" applyFont="1" applyBorder="1" applyAlignment="1">
      <alignment horizontal="left" vertical="center"/>
    </xf>
    <xf numFmtId="0" fontId="14"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Protection="1">
      <protection locked="0"/>
    </xf>
    <xf numFmtId="0" fontId="11" fillId="0" borderId="1" xfId="0" applyFont="1" applyBorder="1"/>
    <xf numFmtId="0" fontId="11" fillId="0" borderId="8"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3" fillId="0" borderId="14" xfId="0" applyFont="1" applyBorder="1" applyAlignment="1">
      <alignment horizontal="center" vertical="center"/>
    </xf>
    <xf numFmtId="0" fontId="3" fillId="0" borderId="9" xfId="0" applyFont="1" applyBorder="1" applyAlignment="1" applyProtection="1">
      <alignment horizontal="left" vertical="center"/>
      <protection locked="0"/>
    </xf>
    <xf numFmtId="0" fontId="3" fillId="0" borderId="9" xfId="0" applyFont="1" applyBorder="1" applyAlignment="1">
      <alignment horizontal="left" vertical="center"/>
    </xf>
    <xf numFmtId="0" fontId="11" fillId="0" borderId="4"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9" xfId="0" applyFont="1" applyBorder="1" applyAlignment="1">
      <alignment horizontal="center" vertical="center" wrapText="1"/>
    </xf>
    <xf numFmtId="0" fontId="11" fillId="0" borderId="9" xfId="0" applyFont="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14" fillId="0" borderId="1" xfId="0" quotePrefix="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3" fillId="0" borderId="1" xfId="0" applyFont="1" applyBorder="1" applyAlignment="1">
      <alignment horizontal="left" vertical="center" wrapText="1"/>
    </xf>
    <xf numFmtId="0" fontId="11" fillId="0" borderId="1" xfId="0" applyFont="1" applyBorder="1" applyAlignment="1">
      <alignment wrapText="1"/>
    </xf>
    <xf numFmtId="0" fontId="2" fillId="0" borderId="1" xfId="0" applyFont="1" applyBorder="1" applyAlignment="1">
      <alignment horizontal="right" wrapText="1"/>
    </xf>
    <xf numFmtId="0" fontId="2" fillId="0" borderId="1" xfId="0" applyFont="1" applyBorder="1" applyAlignment="1">
      <alignment wrapText="1"/>
    </xf>
    <xf numFmtId="0" fontId="14"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pplyProtection="1">
      <alignment horizontal="left"/>
      <protection locked="0"/>
    </xf>
    <xf numFmtId="0" fontId="3" fillId="0" borderId="2" xfId="0" applyFont="1" applyBorder="1" applyAlignment="1">
      <alignment horizontal="left"/>
    </xf>
    <xf numFmtId="0" fontId="3" fillId="2" borderId="2" xfId="0" applyFont="1" applyFill="1" applyBorder="1" applyAlignment="1">
      <alignment horizontal="right" vertical="center"/>
    </xf>
    <xf numFmtId="0" fontId="3" fillId="2" borderId="1" xfId="0" applyFont="1" applyFill="1" applyBorder="1" applyAlignment="1" applyProtection="1">
      <alignment horizontal="right" vertical="top" wrapText="1"/>
      <protection locked="0"/>
    </xf>
    <xf numFmtId="0" fontId="5" fillId="0" borderId="1" xfId="0" applyFont="1" applyBorder="1" applyAlignment="1" applyProtection="1">
      <alignment vertical="top"/>
      <protection locked="0"/>
    </xf>
    <xf numFmtId="0" fontId="5" fillId="0" borderId="1" xfId="0" applyFont="1" applyBorder="1" applyAlignment="1">
      <alignment vertical="top"/>
    </xf>
    <xf numFmtId="0" fontId="2" fillId="2" borderId="1" xfId="0" applyFont="1" applyFill="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13" fillId="0" borderId="1" xfId="0" quotePrefix="1" applyFont="1" applyBorder="1" applyAlignment="1">
      <alignment horizontal="center" vertical="center"/>
    </xf>
    <xf numFmtId="0" fontId="11" fillId="0" borderId="3" xfId="0" applyFont="1" applyBorder="1" applyAlignment="1">
      <alignment horizontal="center" vertical="center"/>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7" fillId="0" borderId="1" xfId="0" applyFont="1" applyBorder="1"/>
  </cellXfs>
  <cellStyles count="9">
    <cellStyle name="DateStyle" xfId="4"/>
    <cellStyle name="DateTimeStyle" xfId="5"/>
    <cellStyle name="IntegralNumberStyle" xfId="7"/>
    <cellStyle name="MoneyStyle" xfId="1"/>
    <cellStyle name="NumberStyle" xfId="1"/>
    <cellStyle name="PercentStyle" xfId="6"/>
    <cellStyle name="TextStyle" xfId="2"/>
    <cellStyle name="TimeStyle" xfId="3"/>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workbookViewId="0">
      <pane ySplit="1" topLeftCell="A2" activePane="bottomLeft" state="frozen"/>
      <selection pane="bottomLeft"/>
    </sheetView>
  </sheetViews>
  <sheetFormatPr defaultColWidth="8.625" defaultRowHeight="12.75" customHeight="1"/>
  <cols>
    <col min="1" max="4" width="41" customWidth="1"/>
  </cols>
  <sheetData>
    <row r="1" spans="1:4" ht="12.75" customHeight="1">
      <c r="A1" s="1"/>
      <c r="B1" s="1"/>
      <c r="C1" s="1"/>
      <c r="D1" s="1"/>
    </row>
    <row r="2" spans="1:4" ht="15" customHeight="1">
      <c r="A2" s="2"/>
      <c r="B2" s="2"/>
      <c r="C2" s="2"/>
      <c r="D2" s="3" t="s">
        <v>0</v>
      </c>
    </row>
    <row r="3" spans="1:4" ht="41.25" customHeight="1">
      <c r="A3" s="91" t="str">
        <f>"2025"&amp;"年部门财务收支预算总表"</f>
        <v>2025年部门财务收支预算总表</v>
      </c>
      <c r="B3" s="92"/>
      <c r="C3" s="92"/>
      <c r="D3" s="92"/>
    </row>
    <row r="4" spans="1:4" ht="17.25" customHeight="1">
      <c r="A4" s="93" t="str">
        <f>"单位名称："&amp;"昆明市生态环境局盘龙分局"</f>
        <v>单位名称：昆明市生态环境局盘龙分局</v>
      </c>
      <c r="B4" s="94"/>
      <c r="D4" s="4" t="s">
        <v>1</v>
      </c>
    </row>
    <row r="5" spans="1:4" ht="23.25" customHeight="1">
      <c r="A5" s="95" t="s">
        <v>2</v>
      </c>
      <c r="B5" s="96"/>
      <c r="C5" s="95" t="s">
        <v>3</v>
      </c>
      <c r="D5" s="96"/>
    </row>
    <row r="6" spans="1:4" ht="24" customHeight="1">
      <c r="A6" s="5" t="s">
        <v>4</v>
      </c>
      <c r="B6" s="5" t="s">
        <v>5</v>
      </c>
      <c r="C6" s="5" t="s">
        <v>6</v>
      </c>
      <c r="D6" s="5" t="s">
        <v>5</v>
      </c>
    </row>
    <row r="7" spans="1:4" ht="17.25" customHeight="1">
      <c r="A7" s="6" t="s">
        <v>7</v>
      </c>
      <c r="B7" s="7">
        <v>11254548.84</v>
      </c>
      <c r="C7" s="6" t="s">
        <v>8</v>
      </c>
      <c r="D7" s="7"/>
    </row>
    <row r="8" spans="1:4" ht="17.25" customHeight="1">
      <c r="A8" s="6" t="s">
        <v>9</v>
      </c>
      <c r="B8" s="7"/>
      <c r="C8" s="6" t="s">
        <v>10</v>
      </c>
      <c r="D8" s="7"/>
    </row>
    <row r="9" spans="1:4" ht="17.25" customHeight="1">
      <c r="A9" s="6" t="s">
        <v>11</v>
      </c>
      <c r="B9" s="7"/>
      <c r="C9" s="8" t="s">
        <v>12</v>
      </c>
      <c r="D9" s="7"/>
    </row>
    <row r="10" spans="1:4" ht="17.25" customHeight="1">
      <c r="A10" s="6" t="s">
        <v>13</v>
      </c>
      <c r="B10" s="7"/>
      <c r="C10" s="8" t="s">
        <v>14</v>
      </c>
      <c r="D10" s="7"/>
    </row>
    <row r="11" spans="1:4" ht="17.25" customHeight="1">
      <c r="A11" s="6" t="s">
        <v>15</v>
      </c>
      <c r="B11" s="7">
        <v>5286200.4000000004</v>
      </c>
      <c r="C11" s="8" t="s">
        <v>16</v>
      </c>
      <c r="D11" s="7"/>
    </row>
    <row r="12" spans="1:4" ht="17.25" customHeight="1">
      <c r="A12" s="6" t="s">
        <v>17</v>
      </c>
      <c r="B12" s="7"/>
      <c r="C12" s="8" t="s">
        <v>18</v>
      </c>
      <c r="D12" s="7"/>
    </row>
    <row r="13" spans="1:4" ht="17.25" customHeight="1">
      <c r="A13" s="6" t="s">
        <v>19</v>
      </c>
      <c r="B13" s="7"/>
      <c r="C13" s="9" t="s">
        <v>20</v>
      </c>
      <c r="D13" s="7"/>
    </row>
    <row r="14" spans="1:4" ht="17.25" customHeight="1">
      <c r="A14" s="6" t="s">
        <v>21</v>
      </c>
      <c r="B14" s="7"/>
      <c r="C14" s="9" t="s">
        <v>22</v>
      </c>
      <c r="D14" s="7">
        <v>1569153</v>
      </c>
    </row>
    <row r="15" spans="1:4" ht="17.25" customHeight="1">
      <c r="A15" s="6" t="s">
        <v>23</v>
      </c>
      <c r="B15" s="7"/>
      <c r="C15" s="9" t="s">
        <v>24</v>
      </c>
      <c r="D15" s="7">
        <v>758588</v>
      </c>
    </row>
    <row r="16" spans="1:4" ht="17.25" customHeight="1">
      <c r="A16" s="6" t="s">
        <v>25</v>
      </c>
      <c r="B16" s="7">
        <v>5286200.4000000004</v>
      </c>
      <c r="C16" s="9" t="s">
        <v>26</v>
      </c>
      <c r="D16" s="7">
        <v>13133008.24</v>
      </c>
    </row>
    <row r="17" spans="1:4" ht="17.25" customHeight="1">
      <c r="A17" s="10"/>
      <c r="B17" s="7"/>
      <c r="C17" s="9" t="s">
        <v>27</v>
      </c>
      <c r="D17" s="7"/>
    </row>
    <row r="18" spans="1:4" ht="17.25" customHeight="1">
      <c r="A18" s="11"/>
      <c r="B18" s="7"/>
      <c r="C18" s="9" t="s">
        <v>28</v>
      </c>
      <c r="D18" s="7"/>
    </row>
    <row r="19" spans="1:4" ht="17.25" customHeight="1">
      <c r="A19" s="11"/>
      <c r="B19" s="7"/>
      <c r="C19" s="9" t="s">
        <v>29</v>
      </c>
      <c r="D19" s="7"/>
    </row>
    <row r="20" spans="1:4" ht="17.25" customHeight="1">
      <c r="A20" s="11"/>
      <c r="B20" s="7"/>
      <c r="C20" s="9" t="s">
        <v>30</v>
      </c>
      <c r="D20" s="7"/>
    </row>
    <row r="21" spans="1:4" ht="17.25" customHeight="1">
      <c r="A21" s="11"/>
      <c r="B21" s="7"/>
      <c r="C21" s="9" t="s">
        <v>31</v>
      </c>
      <c r="D21" s="7"/>
    </row>
    <row r="22" spans="1:4" ht="17.25" customHeight="1">
      <c r="A22" s="11"/>
      <c r="B22" s="7"/>
      <c r="C22" s="9" t="s">
        <v>32</v>
      </c>
      <c r="D22" s="7"/>
    </row>
    <row r="23" spans="1:4" ht="17.25" customHeight="1">
      <c r="A23" s="11"/>
      <c r="B23" s="7"/>
      <c r="C23" s="9" t="s">
        <v>33</v>
      </c>
      <c r="D23" s="7"/>
    </row>
    <row r="24" spans="1:4" ht="17.25" customHeight="1">
      <c r="A24" s="11"/>
      <c r="B24" s="7"/>
      <c r="C24" s="9" t="s">
        <v>34</v>
      </c>
      <c r="D24" s="7"/>
    </row>
    <row r="25" spans="1:4" ht="17.25" customHeight="1">
      <c r="A25" s="11"/>
      <c r="B25" s="7"/>
      <c r="C25" s="9" t="s">
        <v>35</v>
      </c>
      <c r="D25" s="7">
        <v>1080000</v>
      </c>
    </row>
    <row r="26" spans="1:4" ht="17.25" customHeight="1">
      <c r="A26" s="11"/>
      <c r="B26" s="7"/>
      <c r="C26" s="9" t="s">
        <v>36</v>
      </c>
      <c r="D26" s="7"/>
    </row>
    <row r="27" spans="1:4" ht="17.25" customHeight="1">
      <c r="A27" s="11"/>
      <c r="B27" s="7"/>
      <c r="C27" s="10" t="s">
        <v>37</v>
      </c>
      <c r="D27" s="7"/>
    </row>
    <row r="28" spans="1:4" ht="17.25" customHeight="1">
      <c r="A28" s="11"/>
      <c r="B28" s="7"/>
      <c r="C28" s="9" t="s">
        <v>38</v>
      </c>
      <c r="D28" s="7"/>
    </row>
    <row r="29" spans="1:4" ht="16.5" customHeight="1">
      <c r="A29" s="11"/>
      <c r="B29" s="7"/>
      <c r="C29" s="9" t="s">
        <v>39</v>
      </c>
      <c r="D29" s="7"/>
    </row>
    <row r="30" spans="1:4" ht="16.5" customHeight="1">
      <c r="A30" s="11"/>
      <c r="B30" s="7"/>
      <c r="C30" s="10" t="s">
        <v>40</v>
      </c>
      <c r="D30" s="7"/>
    </row>
    <row r="31" spans="1:4" ht="17.25" customHeight="1">
      <c r="A31" s="11"/>
      <c r="B31" s="7"/>
      <c r="C31" s="10" t="s">
        <v>41</v>
      </c>
      <c r="D31" s="7"/>
    </row>
    <row r="32" spans="1:4" ht="17.25" customHeight="1">
      <c r="A32" s="11"/>
      <c r="B32" s="7"/>
      <c r="C32" s="9" t="s">
        <v>42</v>
      </c>
      <c r="D32" s="7"/>
    </row>
    <row r="33" spans="1:4" ht="16.5" customHeight="1">
      <c r="A33" s="11" t="s">
        <v>43</v>
      </c>
      <c r="B33" s="7">
        <v>16540749.24</v>
      </c>
      <c r="C33" s="11" t="s">
        <v>44</v>
      </c>
      <c r="D33" s="7">
        <v>16540749.24</v>
      </c>
    </row>
    <row r="34" spans="1:4" ht="16.5" customHeight="1">
      <c r="A34" s="10" t="s">
        <v>45</v>
      </c>
      <c r="B34" s="7"/>
      <c r="C34" s="10" t="s">
        <v>46</v>
      </c>
      <c r="D34" s="7"/>
    </row>
    <row r="35" spans="1:4" ht="16.5" customHeight="1">
      <c r="A35" s="9" t="s">
        <v>47</v>
      </c>
      <c r="B35" s="7"/>
      <c r="C35" s="9" t="s">
        <v>47</v>
      </c>
      <c r="D35" s="7"/>
    </row>
    <row r="36" spans="1:4" ht="16.5" customHeight="1">
      <c r="A36" s="9" t="s">
        <v>48</v>
      </c>
      <c r="B36" s="7"/>
      <c r="C36" s="9" t="s">
        <v>49</v>
      </c>
      <c r="D36" s="7"/>
    </row>
    <row r="37" spans="1:4" ht="16.5" customHeight="1">
      <c r="A37" s="12" t="s">
        <v>50</v>
      </c>
      <c r="B37" s="7">
        <v>16540749.24</v>
      </c>
      <c r="C37" s="12" t="s">
        <v>51</v>
      </c>
      <c r="D37" s="7">
        <v>16540749.24</v>
      </c>
    </row>
  </sheetData>
  <mergeCells count="4">
    <mergeCell ref="A3:D3"/>
    <mergeCell ref="A4:B4"/>
    <mergeCell ref="A5:B5"/>
    <mergeCell ref="C5:D5"/>
  </mergeCells>
  <phoneticPr fontId="16" type="noConversion"/>
  <printOptions horizontalCentered="1"/>
  <pageMargins left="0.96" right="0.96" top="0.72" bottom="0.72" header="0" footer="0"/>
  <pageSetup paperSize="9" orientation="landscape" r:id="rId1"/>
  <headerFooter>
    <oddFooter>&amp;L&amp;C第&amp;P页，共&amp;N页&amp;R&amp;N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1"/>
  <sheetViews>
    <sheetView showZeros="0" workbookViewId="0">
      <pane ySplit="1" topLeftCell="A2" activePane="bottomLeft" state="frozen"/>
      <selection pane="bottomLeft" activeCell="C19" sqref="C19"/>
    </sheetView>
  </sheetViews>
  <sheetFormatPr defaultColWidth="9.125" defaultRowHeight="14.25" customHeight="1"/>
  <cols>
    <col min="1" max="1" width="32.125" customWidth="1"/>
    <col min="2" max="2" width="20.75" customWidth="1"/>
    <col min="3" max="3" width="32.125" customWidth="1"/>
    <col min="4" max="4" width="27.75" customWidth="1"/>
    <col min="5" max="6" width="36.75" customWidth="1"/>
  </cols>
  <sheetData>
    <row r="1" spans="1:6" ht="14.25" customHeight="1">
      <c r="A1" s="1"/>
      <c r="B1" s="1"/>
      <c r="C1" s="1"/>
      <c r="D1" s="1"/>
      <c r="E1" s="1"/>
      <c r="F1" s="1"/>
    </row>
    <row r="2" spans="1:6" ht="12" customHeight="1">
      <c r="A2" s="60">
        <v>1</v>
      </c>
      <c r="B2" s="61">
        <v>0</v>
      </c>
      <c r="C2" s="60">
        <v>1</v>
      </c>
      <c r="D2" s="31"/>
      <c r="E2" s="31"/>
      <c r="F2" s="53" t="s">
        <v>439</v>
      </c>
    </row>
    <row r="3" spans="1:6" ht="42" customHeight="1">
      <c r="A3" s="181" t="str">
        <f>"2025"&amp;"年部门政府性基金预算支出预算表"</f>
        <v>2025年部门政府性基金预算支出预算表</v>
      </c>
      <c r="B3" s="182" t="s">
        <v>440</v>
      </c>
      <c r="C3" s="183"/>
      <c r="D3" s="128"/>
      <c r="E3" s="128"/>
      <c r="F3" s="128"/>
    </row>
    <row r="4" spans="1:6" ht="13.5" customHeight="1">
      <c r="A4" s="152" t="str">
        <f>"单位名称："&amp;"昆明市生态环境局盘龙分局"</f>
        <v>单位名称：昆明市生态环境局盘龙分局</v>
      </c>
      <c r="B4" s="152" t="s">
        <v>441</v>
      </c>
      <c r="C4" s="187"/>
      <c r="D4" s="31"/>
      <c r="E4" s="31"/>
      <c r="F4" s="53" t="s">
        <v>1</v>
      </c>
    </row>
    <row r="5" spans="1:6" ht="19.5" customHeight="1">
      <c r="A5" s="138" t="s">
        <v>191</v>
      </c>
      <c r="B5" s="185" t="s">
        <v>77</v>
      </c>
      <c r="C5" s="138" t="s">
        <v>78</v>
      </c>
      <c r="D5" s="165" t="s">
        <v>442</v>
      </c>
      <c r="E5" s="136"/>
      <c r="F5" s="137"/>
    </row>
    <row r="6" spans="1:6" ht="18.75" customHeight="1">
      <c r="A6" s="159"/>
      <c r="B6" s="186"/>
      <c r="C6" s="159"/>
      <c r="D6" s="62" t="s">
        <v>55</v>
      </c>
      <c r="E6" s="49" t="s">
        <v>80</v>
      </c>
      <c r="F6" s="62" t="s">
        <v>81</v>
      </c>
    </row>
    <row r="7" spans="1:6" ht="18.75" customHeight="1">
      <c r="A7" s="57">
        <v>1</v>
      </c>
      <c r="B7" s="63" t="s">
        <v>88</v>
      </c>
      <c r="C7" s="57">
        <v>3</v>
      </c>
      <c r="D7" s="34">
        <v>4</v>
      </c>
      <c r="E7" s="34">
        <v>5</v>
      </c>
      <c r="F7" s="34">
        <v>6</v>
      </c>
    </row>
    <row r="8" spans="1:6" ht="21" customHeight="1">
      <c r="A8" s="16"/>
      <c r="B8" s="16"/>
      <c r="C8" s="16"/>
      <c r="D8" s="7"/>
      <c r="E8" s="7"/>
      <c r="F8" s="7"/>
    </row>
    <row r="9" spans="1:6" ht="21" customHeight="1">
      <c r="A9" s="16"/>
      <c r="B9" s="16"/>
      <c r="C9" s="16"/>
      <c r="D9" s="7"/>
      <c r="E9" s="7"/>
      <c r="F9" s="7"/>
    </row>
    <row r="10" spans="1:6" ht="18.75" customHeight="1">
      <c r="A10" s="102" t="s">
        <v>181</v>
      </c>
      <c r="B10" s="102" t="s">
        <v>181</v>
      </c>
      <c r="C10" s="184" t="s">
        <v>181</v>
      </c>
      <c r="D10" s="7"/>
      <c r="E10" s="7"/>
      <c r="F10" s="7"/>
    </row>
    <row r="11" spans="1:6" ht="14.25" customHeight="1">
      <c r="A11" s="232" t="s">
        <v>514</v>
      </c>
    </row>
  </sheetData>
  <mergeCells count="7">
    <mergeCell ref="A3:F3"/>
    <mergeCell ref="A10:C10"/>
    <mergeCell ref="D5:F5"/>
    <mergeCell ref="B5:B6"/>
    <mergeCell ref="C5:C6"/>
    <mergeCell ref="A5:A6"/>
    <mergeCell ref="A4:C4"/>
  </mergeCells>
  <phoneticPr fontId="16" type="noConversion"/>
  <printOptions horizontalCentered="1"/>
  <pageMargins left="0.37" right="0.37" top="0.56000000000000005" bottom="0.56000000000000005" header="0.48" footer="0.48"/>
  <pageSetup paperSize="9" scale="98" orientation="landscape"/>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14"/>
  <sheetViews>
    <sheetView showZeros="0" workbookViewId="0">
      <pane ySplit="1" topLeftCell="A2" activePane="bottomLeft" state="frozen"/>
      <selection pane="bottomLeft"/>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44"/>
      <c r="C2" s="44"/>
      <c r="R2" s="45"/>
      <c r="S2" s="45" t="s">
        <v>443</v>
      </c>
    </row>
    <row r="3" spans="1:19" ht="41.25" customHeight="1">
      <c r="A3" s="192" t="str">
        <f>"2025"&amp;"年部门政府采购预算表"</f>
        <v>2025年部门政府采购预算表</v>
      </c>
      <c r="B3" s="150"/>
      <c r="C3" s="150"/>
      <c r="D3" s="151"/>
      <c r="E3" s="151"/>
      <c r="F3" s="151"/>
      <c r="G3" s="151"/>
      <c r="H3" s="151"/>
      <c r="I3" s="151"/>
      <c r="J3" s="151"/>
      <c r="K3" s="151"/>
      <c r="L3" s="151"/>
      <c r="M3" s="150"/>
      <c r="N3" s="151"/>
      <c r="O3" s="151"/>
      <c r="P3" s="150"/>
      <c r="Q3" s="151"/>
      <c r="R3" s="150"/>
      <c r="S3" s="150"/>
    </row>
    <row r="4" spans="1:19" ht="18.75" customHeight="1">
      <c r="A4" s="143" t="str">
        <f>"单位名称："&amp;"昆明市生态环境局盘龙分局"</f>
        <v>单位名称：昆明市生态环境局盘龙分局</v>
      </c>
      <c r="B4" s="197"/>
      <c r="C4" s="197"/>
      <c r="D4" s="198"/>
      <c r="E4" s="198"/>
      <c r="F4" s="198"/>
      <c r="G4" s="198"/>
      <c r="H4" s="198"/>
      <c r="I4" s="47"/>
      <c r="J4" s="47"/>
      <c r="K4" s="47"/>
      <c r="L4" s="47"/>
      <c r="R4" s="64"/>
      <c r="S4" s="53" t="s">
        <v>1</v>
      </c>
    </row>
    <row r="5" spans="1:19" ht="15.75" customHeight="1">
      <c r="A5" s="172" t="s">
        <v>190</v>
      </c>
      <c r="B5" s="204" t="s">
        <v>191</v>
      </c>
      <c r="C5" s="204" t="s">
        <v>444</v>
      </c>
      <c r="D5" s="193" t="s">
        <v>445</v>
      </c>
      <c r="E5" s="193" t="s">
        <v>446</v>
      </c>
      <c r="F5" s="193" t="s">
        <v>447</v>
      </c>
      <c r="G5" s="193" t="s">
        <v>448</v>
      </c>
      <c r="H5" s="193" t="s">
        <v>449</v>
      </c>
      <c r="I5" s="196" t="s">
        <v>198</v>
      </c>
      <c r="J5" s="196"/>
      <c r="K5" s="196"/>
      <c r="L5" s="196"/>
      <c r="M5" s="163"/>
      <c r="N5" s="196"/>
      <c r="O5" s="196"/>
      <c r="P5" s="160"/>
      <c r="Q5" s="196"/>
      <c r="R5" s="163"/>
      <c r="S5" s="161"/>
    </row>
    <row r="6" spans="1:19" ht="17.25" customHeight="1">
      <c r="A6" s="173"/>
      <c r="B6" s="205"/>
      <c r="C6" s="205"/>
      <c r="D6" s="194"/>
      <c r="E6" s="194"/>
      <c r="F6" s="194"/>
      <c r="G6" s="194"/>
      <c r="H6" s="194"/>
      <c r="I6" s="194" t="s">
        <v>55</v>
      </c>
      <c r="J6" s="194" t="s">
        <v>58</v>
      </c>
      <c r="K6" s="194" t="s">
        <v>450</v>
      </c>
      <c r="L6" s="194" t="s">
        <v>451</v>
      </c>
      <c r="M6" s="199" t="s">
        <v>452</v>
      </c>
      <c r="N6" s="207" t="s">
        <v>453</v>
      </c>
      <c r="O6" s="207"/>
      <c r="P6" s="208"/>
      <c r="Q6" s="207"/>
      <c r="R6" s="209"/>
      <c r="S6" s="206"/>
    </row>
    <row r="7" spans="1:19" ht="54" customHeight="1">
      <c r="A7" s="174"/>
      <c r="B7" s="206"/>
      <c r="C7" s="206"/>
      <c r="D7" s="195"/>
      <c r="E7" s="195"/>
      <c r="F7" s="195"/>
      <c r="G7" s="195"/>
      <c r="H7" s="195"/>
      <c r="I7" s="195"/>
      <c r="J7" s="195" t="s">
        <v>57</v>
      </c>
      <c r="K7" s="195"/>
      <c r="L7" s="195"/>
      <c r="M7" s="200"/>
      <c r="N7" s="66" t="s">
        <v>57</v>
      </c>
      <c r="O7" s="66" t="s">
        <v>64</v>
      </c>
      <c r="P7" s="65" t="s">
        <v>65</v>
      </c>
      <c r="Q7" s="66" t="s">
        <v>66</v>
      </c>
      <c r="R7" s="67" t="s">
        <v>67</v>
      </c>
      <c r="S7" s="65" t="s">
        <v>68</v>
      </c>
    </row>
    <row r="8" spans="1:19" ht="18" customHeight="1">
      <c r="A8" s="68">
        <v>1</v>
      </c>
      <c r="B8" s="68" t="s">
        <v>88</v>
      </c>
      <c r="C8" s="69">
        <v>3</v>
      </c>
      <c r="D8" s="69">
        <v>4</v>
      </c>
      <c r="E8" s="68">
        <v>5</v>
      </c>
      <c r="F8" s="68">
        <v>6</v>
      </c>
      <c r="G8" s="68">
        <v>7</v>
      </c>
      <c r="H8" s="68">
        <v>8</v>
      </c>
      <c r="I8" s="68">
        <v>9</v>
      </c>
      <c r="J8" s="68">
        <v>10</v>
      </c>
      <c r="K8" s="68">
        <v>11</v>
      </c>
      <c r="L8" s="68">
        <v>12</v>
      </c>
      <c r="M8" s="68">
        <v>13</v>
      </c>
      <c r="N8" s="68">
        <v>14</v>
      </c>
      <c r="O8" s="68">
        <v>15</v>
      </c>
      <c r="P8" s="68">
        <v>16</v>
      </c>
      <c r="Q8" s="68">
        <v>17</v>
      </c>
      <c r="R8" s="68">
        <v>18</v>
      </c>
      <c r="S8" s="68">
        <v>19</v>
      </c>
    </row>
    <row r="9" spans="1:19" ht="21" customHeight="1">
      <c r="A9" s="70" t="s">
        <v>208</v>
      </c>
      <c r="B9" s="71" t="s">
        <v>70</v>
      </c>
      <c r="C9" s="71" t="s">
        <v>232</v>
      </c>
      <c r="D9" s="72" t="s">
        <v>454</v>
      </c>
      <c r="E9" s="72" t="s">
        <v>454</v>
      </c>
      <c r="F9" s="72" t="s">
        <v>404</v>
      </c>
      <c r="G9" s="73">
        <v>1</v>
      </c>
      <c r="H9" s="7">
        <v>39491.4</v>
      </c>
      <c r="I9" s="7">
        <v>39491.4</v>
      </c>
      <c r="J9" s="7">
        <v>39491.4</v>
      </c>
      <c r="K9" s="7"/>
      <c r="L9" s="7"/>
      <c r="M9" s="7"/>
      <c r="N9" s="7"/>
      <c r="O9" s="7"/>
      <c r="P9" s="7"/>
      <c r="Q9" s="7"/>
      <c r="R9" s="7"/>
      <c r="S9" s="7"/>
    </row>
    <row r="10" spans="1:19" ht="21" customHeight="1">
      <c r="A10" s="70" t="s">
        <v>208</v>
      </c>
      <c r="B10" s="71" t="s">
        <v>70</v>
      </c>
      <c r="C10" s="71" t="s">
        <v>232</v>
      </c>
      <c r="D10" s="72" t="s">
        <v>455</v>
      </c>
      <c r="E10" s="72" t="s">
        <v>456</v>
      </c>
      <c r="F10" s="72" t="s">
        <v>404</v>
      </c>
      <c r="G10" s="73">
        <v>1</v>
      </c>
      <c r="H10" s="7">
        <v>15000</v>
      </c>
      <c r="I10" s="7">
        <v>15000</v>
      </c>
      <c r="J10" s="7">
        <v>15000</v>
      </c>
      <c r="K10" s="7"/>
      <c r="L10" s="7"/>
      <c r="M10" s="7"/>
      <c r="N10" s="7"/>
      <c r="O10" s="7"/>
      <c r="P10" s="7"/>
      <c r="Q10" s="7"/>
      <c r="R10" s="7"/>
      <c r="S10" s="7"/>
    </row>
    <row r="11" spans="1:19" ht="21" customHeight="1">
      <c r="A11" s="70" t="s">
        <v>208</v>
      </c>
      <c r="B11" s="71" t="s">
        <v>70</v>
      </c>
      <c r="C11" s="71" t="s">
        <v>232</v>
      </c>
      <c r="D11" s="72" t="s">
        <v>457</v>
      </c>
      <c r="E11" s="72" t="s">
        <v>458</v>
      </c>
      <c r="F11" s="72" t="s">
        <v>404</v>
      </c>
      <c r="G11" s="73">
        <v>1</v>
      </c>
      <c r="H11" s="7">
        <v>10800</v>
      </c>
      <c r="I11" s="7">
        <v>10800</v>
      </c>
      <c r="J11" s="7">
        <v>10800</v>
      </c>
      <c r="K11" s="7"/>
      <c r="L11" s="7"/>
      <c r="M11" s="7"/>
      <c r="N11" s="7"/>
      <c r="O11" s="7"/>
      <c r="P11" s="7"/>
      <c r="Q11" s="7"/>
      <c r="R11" s="7"/>
      <c r="S11" s="7"/>
    </row>
    <row r="12" spans="1:19" ht="21" customHeight="1">
      <c r="A12" s="70" t="s">
        <v>208</v>
      </c>
      <c r="B12" s="71" t="s">
        <v>70</v>
      </c>
      <c r="C12" s="71" t="s">
        <v>243</v>
      </c>
      <c r="D12" s="72" t="s">
        <v>459</v>
      </c>
      <c r="E12" s="72" t="s">
        <v>459</v>
      </c>
      <c r="F12" s="72" t="s">
        <v>460</v>
      </c>
      <c r="G12" s="73">
        <v>1</v>
      </c>
      <c r="H12" s="7">
        <v>10000</v>
      </c>
      <c r="I12" s="7">
        <v>10000</v>
      </c>
      <c r="J12" s="7">
        <v>10000</v>
      </c>
      <c r="K12" s="7"/>
      <c r="L12" s="7"/>
      <c r="M12" s="7"/>
      <c r="N12" s="7"/>
      <c r="O12" s="7"/>
      <c r="P12" s="7"/>
      <c r="Q12" s="7"/>
      <c r="R12" s="7"/>
      <c r="S12" s="7"/>
    </row>
    <row r="13" spans="1:19" ht="21" customHeight="1">
      <c r="A13" s="201" t="s">
        <v>181</v>
      </c>
      <c r="B13" s="202"/>
      <c r="C13" s="202"/>
      <c r="D13" s="203"/>
      <c r="E13" s="203"/>
      <c r="F13" s="203"/>
      <c r="G13" s="110"/>
      <c r="H13" s="7">
        <v>75291.399999999994</v>
      </c>
      <c r="I13" s="7">
        <v>75291.399999999994</v>
      </c>
      <c r="J13" s="7">
        <v>75291.399999999994</v>
      </c>
      <c r="K13" s="7"/>
      <c r="L13" s="7"/>
      <c r="M13" s="7"/>
      <c r="N13" s="7"/>
      <c r="O13" s="7"/>
      <c r="P13" s="7"/>
      <c r="Q13" s="7"/>
      <c r="R13" s="7"/>
      <c r="S13" s="7"/>
    </row>
    <row r="14" spans="1:19" ht="21" customHeight="1">
      <c r="A14" s="188" t="s">
        <v>461</v>
      </c>
      <c r="B14" s="189"/>
      <c r="C14" s="189"/>
      <c r="D14" s="188"/>
      <c r="E14" s="188"/>
      <c r="F14" s="188"/>
      <c r="G14" s="190"/>
      <c r="H14" s="191"/>
      <c r="I14" s="191"/>
      <c r="J14" s="191"/>
      <c r="K14" s="191"/>
      <c r="L14" s="191"/>
      <c r="M14" s="191"/>
      <c r="N14" s="191"/>
      <c r="O14" s="191"/>
      <c r="P14" s="191"/>
      <c r="Q14" s="191"/>
      <c r="R14" s="191"/>
      <c r="S14" s="191"/>
    </row>
  </sheetData>
  <mergeCells count="19">
    <mergeCell ref="C5:C7"/>
    <mergeCell ref="B5:B7"/>
    <mergeCell ref="N6:S6"/>
    <mergeCell ref="A14:S14"/>
    <mergeCell ref="A3:S3"/>
    <mergeCell ref="A5:A7"/>
    <mergeCell ref="D5:D7"/>
    <mergeCell ref="E5:E7"/>
    <mergeCell ref="F5:F7"/>
    <mergeCell ref="G5:G7"/>
    <mergeCell ref="H5:H7"/>
    <mergeCell ref="I5:S5"/>
    <mergeCell ref="K6:K7"/>
    <mergeCell ref="L6:L7"/>
    <mergeCell ref="A4:H4"/>
    <mergeCell ref="M6:M7"/>
    <mergeCell ref="I6:I7"/>
    <mergeCell ref="A13:G13"/>
    <mergeCell ref="J6:J7"/>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11"/>
  <sheetViews>
    <sheetView showZeros="0" workbookViewId="0">
      <pane ySplit="1" topLeftCell="A2" activePane="bottomLeft" state="frozen"/>
      <selection pane="bottomLeft"/>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74"/>
      <c r="B2" s="44"/>
      <c r="C2" s="44"/>
      <c r="D2" s="44"/>
      <c r="E2" s="44"/>
      <c r="F2" s="44"/>
      <c r="G2" s="44"/>
      <c r="H2" s="74"/>
      <c r="I2" s="74"/>
      <c r="J2" s="74"/>
      <c r="K2" s="74"/>
      <c r="L2" s="74"/>
      <c r="M2" s="74"/>
      <c r="N2" s="75"/>
      <c r="O2" s="74"/>
      <c r="P2" s="74"/>
      <c r="Q2" s="44"/>
      <c r="R2" s="74"/>
      <c r="S2" s="76"/>
      <c r="T2" s="76" t="s">
        <v>462</v>
      </c>
    </row>
    <row r="3" spans="1:20" ht="41.25" customHeight="1">
      <c r="A3" s="210" t="str">
        <f>"2025"&amp;"年部门政府购买服务预算表"</f>
        <v>2025年部门政府购买服务预算表</v>
      </c>
      <c r="B3" s="150"/>
      <c r="C3" s="150"/>
      <c r="D3" s="150"/>
      <c r="E3" s="150"/>
      <c r="F3" s="150"/>
      <c r="G3" s="150"/>
      <c r="H3" s="211"/>
      <c r="I3" s="211"/>
      <c r="J3" s="211"/>
      <c r="K3" s="211"/>
      <c r="L3" s="211"/>
      <c r="M3" s="211"/>
      <c r="N3" s="212"/>
      <c r="O3" s="211"/>
      <c r="P3" s="211"/>
      <c r="Q3" s="150"/>
      <c r="R3" s="211"/>
      <c r="S3" s="212"/>
      <c r="T3" s="150"/>
    </row>
    <row r="4" spans="1:20" ht="22.5" customHeight="1">
      <c r="A4" s="213" t="str">
        <f>"单位名称："&amp;"昆明市生态环境局盘龙分局"</f>
        <v>单位名称：昆明市生态环境局盘龙分局</v>
      </c>
      <c r="B4" s="197"/>
      <c r="C4" s="197"/>
      <c r="D4" s="197"/>
      <c r="E4" s="197"/>
      <c r="F4" s="197"/>
      <c r="G4" s="197"/>
      <c r="H4" s="214"/>
      <c r="I4" s="214"/>
      <c r="J4" s="77"/>
      <c r="K4" s="77"/>
      <c r="L4" s="77"/>
      <c r="M4" s="77"/>
      <c r="N4" s="75"/>
      <c r="O4" s="74"/>
      <c r="P4" s="74"/>
      <c r="Q4" s="44"/>
      <c r="R4" s="74"/>
      <c r="S4" s="78"/>
      <c r="T4" s="76" t="s">
        <v>1</v>
      </c>
    </row>
    <row r="5" spans="1:20" ht="24" customHeight="1">
      <c r="A5" s="172" t="s">
        <v>190</v>
      </c>
      <c r="B5" s="204" t="s">
        <v>191</v>
      </c>
      <c r="C5" s="204" t="s">
        <v>444</v>
      </c>
      <c r="D5" s="204" t="s">
        <v>463</v>
      </c>
      <c r="E5" s="204" t="s">
        <v>464</v>
      </c>
      <c r="F5" s="204" t="s">
        <v>465</v>
      </c>
      <c r="G5" s="204" t="s">
        <v>466</v>
      </c>
      <c r="H5" s="193" t="s">
        <v>467</v>
      </c>
      <c r="I5" s="193" t="s">
        <v>468</v>
      </c>
      <c r="J5" s="196" t="s">
        <v>198</v>
      </c>
      <c r="K5" s="196"/>
      <c r="L5" s="196"/>
      <c r="M5" s="196"/>
      <c r="N5" s="163"/>
      <c r="O5" s="196"/>
      <c r="P5" s="196"/>
      <c r="Q5" s="160"/>
      <c r="R5" s="196"/>
      <c r="S5" s="163"/>
      <c r="T5" s="161"/>
    </row>
    <row r="6" spans="1:20" ht="24" customHeight="1">
      <c r="A6" s="173"/>
      <c r="B6" s="205"/>
      <c r="C6" s="205"/>
      <c r="D6" s="205"/>
      <c r="E6" s="205"/>
      <c r="F6" s="205"/>
      <c r="G6" s="205"/>
      <c r="H6" s="194"/>
      <c r="I6" s="194"/>
      <c r="J6" s="194" t="s">
        <v>55</v>
      </c>
      <c r="K6" s="194" t="s">
        <v>58</v>
      </c>
      <c r="L6" s="194" t="s">
        <v>450</v>
      </c>
      <c r="M6" s="194" t="s">
        <v>451</v>
      </c>
      <c r="N6" s="199" t="s">
        <v>452</v>
      </c>
      <c r="O6" s="207" t="s">
        <v>453</v>
      </c>
      <c r="P6" s="207"/>
      <c r="Q6" s="208"/>
      <c r="R6" s="207"/>
      <c r="S6" s="209"/>
      <c r="T6" s="206"/>
    </row>
    <row r="7" spans="1:20" ht="54" customHeight="1">
      <c r="A7" s="174"/>
      <c r="B7" s="206"/>
      <c r="C7" s="206"/>
      <c r="D7" s="206"/>
      <c r="E7" s="206"/>
      <c r="F7" s="206"/>
      <c r="G7" s="206"/>
      <c r="H7" s="195"/>
      <c r="I7" s="195"/>
      <c r="J7" s="195"/>
      <c r="K7" s="195" t="s">
        <v>57</v>
      </c>
      <c r="L7" s="195"/>
      <c r="M7" s="195"/>
      <c r="N7" s="200"/>
      <c r="O7" s="66" t="s">
        <v>57</v>
      </c>
      <c r="P7" s="66" t="s">
        <v>64</v>
      </c>
      <c r="Q7" s="65" t="s">
        <v>65</v>
      </c>
      <c r="R7" s="66" t="s">
        <v>66</v>
      </c>
      <c r="S7" s="67" t="s">
        <v>67</v>
      </c>
      <c r="T7" s="65" t="s">
        <v>68</v>
      </c>
    </row>
    <row r="8" spans="1:20" ht="17.25" customHeight="1">
      <c r="A8" s="33">
        <v>1</v>
      </c>
      <c r="B8" s="65">
        <v>2</v>
      </c>
      <c r="C8" s="33">
        <v>3</v>
      </c>
      <c r="D8" s="33">
        <v>4</v>
      </c>
      <c r="E8" s="65">
        <v>5</v>
      </c>
      <c r="F8" s="33">
        <v>6</v>
      </c>
      <c r="G8" s="33">
        <v>7</v>
      </c>
      <c r="H8" s="65">
        <v>8</v>
      </c>
      <c r="I8" s="33">
        <v>9</v>
      </c>
      <c r="J8" s="33">
        <v>10</v>
      </c>
      <c r="K8" s="65">
        <v>11</v>
      </c>
      <c r="L8" s="33">
        <v>12</v>
      </c>
      <c r="M8" s="33">
        <v>13</v>
      </c>
      <c r="N8" s="65">
        <v>14</v>
      </c>
      <c r="O8" s="33">
        <v>15</v>
      </c>
      <c r="P8" s="33">
        <v>16</v>
      </c>
      <c r="Q8" s="65">
        <v>17</v>
      </c>
      <c r="R8" s="33">
        <v>18</v>
      </c>
      <c r="S8" s="33">
        <v>19</v>
      </c>
      <c r="T8" s="33">
        <v>20</v>
      </c>
    </row>
    <row r="9" spans="1:20" ht="21" customHeight="1">
      <c r="A9" s="70" t="s">
        <v>208</v>
      </c>
      <c r="B9" s="71" t="s">
        <v>70</v>
      </c>
      <c r="C9" s="71" t="s">
        <v>292</v>
      </c>
      <c r="D9" s="71" t="s">
        <v>469</v>
      </c>
      <c r="E9" s="71" t="s">
        <v>470</v>
      </c>
      <c r="F9" s="71" t="s">
        <v>81</v>
      </c>
      <c r="G9" s="71" t="s">
        <v>471</v>
      </c>
      <c r="H9" s="72" t="s">
        <v>123</v>
      </c>
      <c r="I9" s="72" t="s">
        <v>469</v>
      </c>
      <c r="J9" s="7">
        <v>60000</v>
      </c>
      <c r="K9" s="7">
        <v>60000</v>
      </c>
      <c r="L9" s="7"/>
      <c r="M9" s="7"/>
      <c r="N9" s="7"/>
      <c r="O9" s="7"/>
      <c r="P9" s="7"/>
      <c r="Q9" s="7"/>
      <c r="R9" s="7"/>
      <c r="S9" s="7"/>
      <c r="T9" s="7"/>
    </row>
    <row r="10" spans="1:20" ht="21" customHeight="1">
      <c r="A10" s="70" t="s">
        <v>208</v>
      </c>
      <c r="B10" s="71" t="s">
        <v>70</v>
      </c>
      <c r="C10" s="71" t="s">
        <v>292</v>
      </c>
      <c r="D10" s="71" t="s">
        <v>472</v>
      </c>
      <c r="E10" s="71" t="s">
        <v>473</v>
      </c>
      <c r="F10" s="71" t="s">
        <v>81</v>
      </c>
      <c r="G10" s="71" t="s">
        <v>471</v>
      </c>
      <c r="H10" s="72" t="s">
        <v>123</v>
      </c>
      <c r="I10" s="72" t="s">
        <v>474</v>
      </c>
      <c r="J10" s="7">
        <v>100000</v>
      </c>
      <c r="K10" s="7">
        <v>100000</v>
      </c>
      <c r="L10" s="7"/>
      <c r="M10" s="7"/>
      <c r="N10" s="7"/>
      <c r="O10" s="7"/>
      <c r="P10" s="7"/>
      <c r="Q10" s="7"/>
      <c r="R10" s="7"/>
      <c r="S10" s="7"/>
      <c r="T10" s="7"/>
    </row>
    <row r="11" spans="1:20" ht="21" customHeight="1">
      <c r="A11" s="201" t="s">
        <v>181</v>
      </c>
      <c r="B11" s="202"/>
      <c r="C11" s="202"/>
      <c r="D11" s="202"/>
      <c r="E11" s="202"/>
      <c r="F11" s="202"/>
      <c r="G11" s="202"/>
      <c r="H11" s="203"/>
      <c r="I11" s="109"/>
      <c r="J11" s="7">
        <v>160000</v>
      </c>
      <c r="K11" s="7">
        <v>160000</v>
      </c>
      <c r="L11" s="7"/>
      <c r="M11" s="7"/>
      <c r="N11" s="7"/>
      <c r="O11" s="7"/>
      <c r="P11" s="7"/>
      <c r="Q11" s="7"/>
      <c r="R11" s="7"/>
      <c r="S11" s="7"/>
      <c r="T11" s="7"/>
    </row>
  </sheetData>
  <mergeCells count="19">
    <mergeCell ref="A11:I11"/>
    <mergeCell ref="K6:K7"/>
    <mergeCell ref="B5:B7"/>
    <mergeCell ref="C5:C7"/>
    <mergeCell ref="F5:F7"/>
    <mergeCell ref="G5:G7"/>
    <mergeCell ref="D5:D7"/>
    <mergeCell ref="E5:E7"/>
    <mergeCell ref="A3:T3"/>
    <mergeCell ref="A5:A7"/>
    <mergeCell ref="H5:H7"/>
    <mergeCell ref="I5:I7"/>
    <mergeCell ref="J5:T5"/>
    <mergeCell ref="L6:L7"/>
    <mergeCell ref="M6:M7"/>
    <mergeCell ref="A4:I4"/>
    <mergeCell ref="N6:N7"/>
    <mergeCell ref="J6:J7"/>
    <mergeCell ref="O6:T6"/>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X10"/>
  <sheetViews>
    <sheetView showZeros="0" workbookViewId="0">
      <pane ySplit="1" topLeftCell="A2" activePane="bottomLeft" state="frozen"/>
      <selection pane="bottomLeft" activeCell="A10" sqref="A10"/>
    </sheetView>
  </sheetViews>
  <sheetFormatPr defaultColWidth="9.125" defaultRowHeight="14.25" customHeight="1"/>
  <cols>
    <col min="1" max="1" width="37.75" customWidth="1"/>
    <col min="2" max="24" width="20"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7.25" customHeight="1">
      <c r="D2" s="29"/>
      <c r="W2" s="45"/>
      <c r="X2" s="45" t="s">
        <v>475</v>
      </c>
    </row>
    <row r="3" spans="1:24" ht="41.25" customHeight="1">
      <c r="A3" s="192" t="str">
        <f>"2025"&amp;"年市对下转移支付预算表"</f>
        <v>2025年市对下转移支付预算表</v>
      </c>
      <c r="B3" s="151"/>
      <c r="C3" s="151"/>
      <c r="D3" s="151"/>
      <c r="E3" s="151"/>
      <c r="F3" s="151"/>
      <c r="G3" s="151"/>
      <c r="H3" s="151"/>
      <c r="I3" s="151"/>
      <c r="J3" s="151"/>
      <c r="K3" s="151"/>
      <c r="L3" s="151"/>
      <c r="M3" s="151"/>
      <c r="N3" s="151"/>
      <c r="O3" s="151"/>
      <c r="P3" s="151"/>
      <c r="Q3" s="151"/>
      <c r="R3" s="151"/>
      <c r="S3" s="151"/>
      <c r="T3" s="151"/>
      <c r="U3" s="151"/>
      <c r="V3" s="151"/>
      <c r="W3" s="150"/>
      <c r="X3" s="150"/>
    </row>
    <row r="4" spans="1:24" ht="18" customHeight="1">
      <c r="A4" s="213" t="str">
        <f>"单位名称："&amp;"昆明市生态环境局盘龙分局"</f>
        <v>单位名称：昆明市生态环境局盘龙分局</v>
      </c>
      <c r="B4" s="214"/>
      <c r="C4" s="214"/>
      <c r="D4" s="215"/>
      <c r="E4" s="216"/>
      <c r="F4" s="216"/>
      <c r="G4" s="216"/>
      <c r="H4" s="216"/>
      <c r="I4" s="216"/>
      <c r="W4" s="64"/>
      <c r="X4" s="64" t="s">
        <v>1</v>
      </c>
    </row>
    <row r="5" spans="1:24" ht="19.5" customHeight="1">
      <c r="A5" s="177" t="s">
        <v>476</v>
      </c>
      <c r="B5" s="165" t="s">
        <v>198</v>
      </c>
      <c r="C5" s="136"/>
      <c r="D5" s="136"/>
      <c r="E5" s="165" t="s">
        <v>477</v>
      </c>
      <c r="F5" s="136"/>
      <c r="G5" s="136"/>
      <c r="H5" s="136"/>
      <c r="I5" s="136"/>
      <c r="J5" s="136"/>
      <c r="K5" s="136"/>
      <c r="L5" s="136"/>
      <c r="M5" s="136"/>
      <c r="N5" s="136"/>
      <c r="O5" s="136"/>
      <c r="P5" s="136"/>
      <c r="Q5" s="136"/>
      <c r="R5" s="136"/>
      <c r="S5" s="136"/>
      <c r="T5" s="136"/>
      <c r="U5" s="136"/>
      <c r="V5" s="136"/>
      <c r="W5" s="160"/>
      <c r="X5" s="161"/>
    </row>
    <row r="6" spans="1:24" ht="40.5" customHeight="1">
      <c r="A6" s="139"/>
      <c r="B6" s="48" t="s">
        <v>55</v>
      </c>
      <c r="C6" s="54" t="s">
        <v>58</v>
      </c>
      <c r="D6" s="79" t="s">
        <v>450</v>
      </c>
      <c r="E6" s="41" t="s">
        <v>478</v>
      </c>
      <c r="F6" s="41" t="s">
        <v>479</v>
      </c>
      <c r="G6" s="41" t="s">
        <v>480</v>
      </c>
      <c r="H6" s="41" t="s">
        <v>481</v>
      </c>
      <c r="I6" s="41" t="s">
        <v>482</v>
      </c>
      <c r="J6" s="41" t="s">
        <v>483</v>
      </c>
      <c r="K6" s="41" t="s">
        <v>484</v>
      </c>
      <c r="L6" s="41" t="s">
        <v>485</v>
      </c>
      <c r="M6" s="41" t="s">
        <v>486</v>
      </c>
      <c r="N6" s="41" t="s">
        <v>487</v>
      </c>
      <c r="O6" s="41" t="s">
        <v>488</v>
      </c>
      <c r="P6" s="41" t="s">
        <v>489</v>
      </c>
      <c r="Q6" s="41" t="s">
        <v>490</v>
      </c>
      <c r="R6" s="41" t="s">
        <v>491</v>
      </c>
      <c r="S6" s="41" t="s">
        <v>492</v>
      </c>
      <c r="T6" s="41" t="s">
        <v>493</v>
      </c>
      <c r="U6" s="41" t="s">
        <v>494</v>
      </c>
      <c r="V6" s="41" t="s">
        <v>495</v>
      </c>
      <c r="W6" s="41" t="s">
        <v>496</v>
      </c>
      <c r="X6" s="80" t="s">
        <v>497</v>
      </c>
    </row>
    <row r="7" spans="1:24" ht="19.5" customHeight="1">
      <c r="A7" s="56">
        <v>1</v>
      </c>
      <c r="B7" s="56">
        <v>2</v>
      </c>
      <c r="C7" s="56">
        <v>3</v>
      </c>
      <c r="D7" s="38">
        <v>4</v>
      </c>
      <c r="E7" s="50">
        <v>5</v>
      </c>
      <c r="F7" s="56">
        <v>6</v>
      </c>
      <c r="G7" s="56">
        <v>7</v>
      </c>
      <c r="H7" s="38">
        <v>8</v>
      </c>
      <c r="I7" s="56">
        <v>9</v>
      </c>
      <c r="J7" s="56">
        <v>10</v>
      </c>
      <c r="K7" s="56">
        <v>11</v>
      </c>
      <c r="L7" s="38">
        <v>12</v>
      </c>
      <c r="M7" s="56">
        <v>13</v>
      </c>
      <c r="N7" s="56">
        <v>14</v>
      </c>
      <c r="O7" s="56">
        <v>15</v>
      </c>
      <c r="P7" s="38">
        <v>16</v>
      </c>
      <c r="Q7" s="56">
        <v>17</v>
      </c>
      <c r="R7" s="56">
        <v>18</v>
      </c>
      <c r="S7" s="56">
        <v>19</v>
      </c>
      <c r="T7" s="38">
        <v>20</v>
      </c>
      <c r="U7" s="38">
        <v>21</v>
      </c>
      <c r="V7" s="38">
        <v>22</v>
      </c>
      <c r="W7" s="50">
        <v>23</v>
      </c>
      <c r="X7" s="50">
        <v>24</v>
      </c>
    </row>
    <row r="8" spans="1:24" ht="19.5" customHeight="1">
      <c r="A8" s="26"/>
      <c r="B8" s="7"/>
      <c r="C8" s="7"/>
      <c r="D8" s="7"/>
      <c r="E8" s="7"/>
      <c r="F8" s="7"/>
      <c r="G8" s="7"/>
      <c r="H8" s="7"/>
      <c r="I8" s="7"/>
      <c r="J8" s="7"/>
      <c r="K8" s="7"/>
      <c r="L8" s="7"/>
      <c r="M8" s="7"/>
      <c r="N8" s="7"/>
      <c r="O8" s="7"/>
      <c r="P8" s="7"/>
      <c r="Q8" s="7"/>
      <c r="R8" s="7"/>
      <c r="S8" s="7"/>
      <c r="T8" s="7"/>
      <c r="U8" s="7"/>
      <c r="V8" s="7"/>
      <c r="W8" s="7"/>
      <c r="X8" s="7"/>
    </row>
    <row r="9" spans="1:24" ht="19.5" customHeight="1">
      <c r="A9" s="25"/>
      <c r="B9" s="7"/>
      <c r="C9" s="7"/>
      <c r="D9" s="7"/>
      <c r="E9" s="7"/>
      <c r="F9" s="7"/>
      <c r="G9" s="7"/>
      <c r="H9" s="7"/>
      <c r="I9" s="7"/>
      <c r="J9" s="7"/>
      <c r="K9" s="7"/>
      <c r="L9" s="7"/>
      <c r="M9" s="7"/>
      <c r="N9" s="7"/>
      <c r="O9" s="7"/>
      <c r="P9" s="7"/>
      <c r="Q9" s="7"/>
      <c r="R9" s="7"/>
      <c r="S9" s="7"/>
      <c r="T9" s="7"/>
      <c r="U9" s="7"/>
      <c r="V9" s="7"/>
      <c r="W9" s="7"/>
      <c r="X9" s="7"/>
    </row>
    <row r="10" spans="1:24" ht="14.25" customHeight="1">
      <c r="A10" s="90" t="s">
        <v>515</v>
      </c>
    </row>
  </sheetData>
  <mergeCells count="5">
    <mergeCell ref="A3:X3"/>
    <mergeCell ref="A5:A6"/>
    <mergeCell ref="B5:D5"/>
    <mergeCell ref="A4:I4"/>
    <mergeCell ref="E5:X5"/>
  </mergeCells>
  <phoneticPr fontId="16" type="noConversion"/>
  <printOptions horizontalCentered="1"/>
  <pageMargins left="0.96" right="0.96" top="0.72" bottom="0.72" header="0" footer="0"/>
  <pageSetup paperSize="9" scale="57" orientation="landscape"/>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9"/>
  <sheetViews>
    <sheetView showZeros="0" workbookViewId="0">
      <pane ySplit="1" topLeftCell="A2" activePane="bottomLeft" state="frozen"/>
      <selection pane="bottomLeft" activeCell="A9" sqref="A9"/>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6.5" customHeight="1">
      <c r="J2" s="45" t="s">
        <v>498</v>
      </c>
    </row>
    <row r="3" spans="1:10" ht="41.25" customHeight="1">
      <c r="A3" s="217" t="str">
        <f>"2025"&amp;"年市对下转移支付绩效目标表"</f>
        <v>2025年市对下转移支付绩效目标表</v>
      </c>
      <c r="B3" s="151"/>
      <c r="C3" s="151"/>
      <c r="D3" s="151"/>
      <c r="E3" s="151"/>
      <c r="F3" s="150"/>
      <c r="G3" s="151"/>
      <c r="H3" s="150"/>
      <c r="I3" s="150"/>
      <c r="J3" s="151"/>
    </row>
    <row r="4" spans="1:10" ht="17.25" customHeight="1">
      <c r="A4" s="152" t="str">
        <f>"单位名称："&amp;"昆明市生态环境局盘龙分局"</f>
        <v>单位名称：昆明市生态环境局盘龙分局</v>
      </c>
      <c r="B4" s="92"/>
      <c r="C4" s="92"/>
      <c r="D4" s="92"/>
      <c r="E4" s="92"/>
      <c r="F4" s="92"/>
      <c r="G4" s="92"/>
      <c r="H4" s="92"/>
    </row>
    <row r="5" spans="1:10" ht="44.25" customHeight="1">
      <c r="A5" s="55" t="s">
        <v>476</v>
      </c>
      <c r="B5" s="55" t="s">
        <v>294</v>
      </c>
      <c r="C5" s="55" t="s">
        <v>295</v>
      </c>
      <c r="D5" s="55" t="s">
        <v>296</v>
      </c>
      <c r="E5" s="55" t="s">
        <v>297</v>
      </c>
      <c r="F5" s="57" t="s">
        <v>298</v>
      </c>
      <c r="G5" s="55" t="s">
        <v>299</v>
      </c>
      <c r="H5" s="57" t="s">
        <v>300</v>
      </c>
      <c r="I5" s="57" t="s">
        <v>301</v>
      </c>
      <c r="J5" s="55" t="s">
        <v>302</v>
      </c>
    </row>
    <row r="6" spans="1:10" ht="14.25" customHeight="1">
      <c r="A6" s="55">
        <v>1</v>
      </c>
      <c r="B6" s="55">
        <v>2</v>
      </c>
      <c r="C6" s="55">
        <v>3</v>
      </c>
      <c r="D6" s="55">
        <v>4</v>
      </c>
      <c r="E6" s="55">
        <v>5</v>
      </c>
      <c r="F6" s="57">
        <v>6</v>
      </c>
      <c r="G6" s="55">
        <v>7</v>
      </c>
      <c r="H6" s="57">
        <v>8</v>
      </c>
      <c r="I6" s="57">
        <v>9</v>
      </c>
      <c r="J6" s="55">
        <v>10</v>
      </c>
    </row>
    <row r="7" spans="1:10" ht="42" customHeight="1">
      <c r="A7" s="26"/>
      <c r="B7" s="25"/>
      <c r="C7" s="25"/>
      <c r="D7" s="25"/>
      <c r="E7" s="59"/>
      <c r="F7" s="14"/>
      <c r="G7" s="59"/>
      <c r="H7" s="14"/>
      <c r="I7" s="14"/>
      <c r="J7" s="59"/>
    </row>
    <row r="8" spans="1:10" ht="42" customHeight="1">
      <c r="A8" s="26"/>
      <c r="B8" s="16"/>
      <c r="C8" s="16"/>
      <c r="D8" s="16"/>
      <c r="E8" s="26"/>
      <c r="F8" s="16"/>
      <c r="G8" s="26"/>
      <c r="H8" s="16"/>
      <c r="I8" s="16"/>
      <c r="J8" s="26"/>
    </row>
    <row r="9" spans="1:10" ht="12" customHeight="1">
      <c r="A9" s="90" t="s">
        <v>515</v>
      </c>
    </row>
  </sheetData>
  <mergeCells count="2">
    <mergeCell ref="A3:J3"/>
    <mergeCell ref="A4:H4"/>
  </mergeCells>
  <phoneticPr fontId="1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10"/>
  <sheetViews>
    <sheetView showZeros="0" workbookViewId="0">
      <pane ySplit="1" topLeftCell="A2" activePane="bottomLeft" state="frozen"/>
      <selection pane="bottomLeft" activeCell="A10" sqref="A10"/>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spans="1:9" ht="14.25" customHeight="1">
      <c r="A1" s="1"/>
      <c r="B1" s="1"/>
      <c r="C1" s="1"/>
      <c r="D1" s="1"/>
      <c r="E1" s="1"/>
      <c r="F1" s="1"/>
      <c r="G1" s="1"/>
      <c r="H1" s="1"/>
      <c r="I1" s="1"/>
    </row>
    <row r="2" spans="1:9" ht="14.25" customHeight="1">
      <c r="A2" s="222" t="s">
        <v>499</v>
      </c>
      <c r="B2" s="223"/>
      <c r="C2" s="223"/>
      <c r="D2" s="224"/>
      <c r="E2" s="224"/>
      <c r="F2" s="224"/>
      <c r="G2" s="223"/>
      <c r="H2" s="223"/>
      <c r="I2" s="224"/>
    </row>
    <row r="3" spans="1:9" ht="41.25" customHeight="1">
      <c r="A3" s="98" t="str">
        <f>"2025"&amp;"年新增资产配置预算表"</f>
        <v>2025年新增资产配置预算表</v>
      </c>
      <c r="B3" s="142"/>
      <c r="C3" s="142"/>
      <c r="D3" s="141"/>
      <c r="E3" s="141"/>
      <c r="F3" s="141"/>
      <c r="G3" s="142"/>
      <c r="H3" s="142"/>
      <c r="I3" s="141"/>
    </row>
    <row r="4" spans="1:9" ht="14.25" customHeight="1">
      <c r="A4" s="93" t="str">
        <f>"单位名称："&amp;"昆明市生态环境局盘龙分局"</f>
        <v>单位名称：昆明市生态环境局盘龙分局</v>
      </c>
      <c r="B4" s="225"/>
      <c r="C4" s="225"/>
      <c r="D4" s="2"/>
      <c r="F4" s="39"/>
      <c r="G4" s="24"/>
      <c r="H4" s="24"/>
      <c r="I4" s="3" t="s">
        <v>1</v>
      </c>
    </row>
    <row r="5" spans="1:9" ht="28.5" customHeight="1">
      <c r="A5" s="145" t="s">
        <v>190</v>
      </c>
      <c r="B5" s="148" t="s">
        <v>191</v>
      </c>
      <c r="C5" s="99" t="s">
        <v>500</v>
      </c>
      <c r="D5" s="145" t="s">
        <v>501</v>
      </c>
      <c r="E5" s="145" t="s">
        <v>502</v>
      </c>
      <c r="F5" s="145" t="s">
        <v>503</v>
      </c>
      <c r="G5" s="148" t="s">
        <v>504</v>
      </c>
      <c r="H5" s="226"/>
      <c r="I5" s="145"/>
    </row>
    <row r="6" spans="1:9" ht="21" customHeight="1">
      <c r="A6" s="99"/>
      <c r="B6" s="149"/>
      <c r="C6" s="149"/>
      <c r="D6" s="147"/>
      <c r="E6" s="149"/>
      <c r="F6" s="149"/>
      <c r="G6" s="41" t="s">
        <v>448</v>
      </c>
      <c r="H6" s="41" t="s">
        <v>505</v>
      </c>
      <c r="I6" s="41" t="s">
        <v>506</v>
      </c>
    </row>
    <row r="7" spans="1:9" ht="17.25" customHeight="1">
      <c r="A7" s="19" t="s">
        <v>87</v>
      </c>
      <c r="B7" s="81"/>
      <c r="C7" s="82" t="s">
        <v>88</v>
      </c>
      <c r="D7" s="19" t="s">
        <v>89</v>
      </c>
      <c r="E7" s="83" t="s">
        <v>90</v>
      </c>
      <c r="F7" s="19" t="s">
        <v>91</v>
      </c>
      <c r="G7" s="82" t="s">
        <v>92</v>
      </c>
      <c r="H7" s="20" t="s">
        <v>93</v>
      </c>
      <c r="I7" s="83" t="s">
        <v>94</v>
      </c>
    </row>
    <row r="8" spans="1:9" ht="19.5" customHeight="1">
      <c r="A8" s="21"/>
      <c r="B8" s="9"/>
      <c r="C8" s="9"/>
      <c r="D8" s="26"/>
      <c r="E8" s="16"/>
      <c r="F8" s="20"/>
      <c r="G8" s="84"/>
      <c r="H8" s="85"/>
      <c r="I8" s="85"/>
    </row>
    <row r="9" spans="1:9" ht="19.5" customHeight="1">
      <c r="A9" s="218" t="s">
        <v>55</v>
      </c>
      <c r="B9" s="219"/>
      <c r="C9" s="219"/>
      <c r="D9" s="220"/>
      <c r="E9" s="221"/>
      <c r="F9" s="221"/>
      <c r="G9" s="84"/>
      <c r="H9" s="85"/>
      <c r="I9" s="85"/>
    </row>
    <row r="10" spans="1:9" ht="14.25" customHeight="1">
      <c r="A10" s="90" t="s">
        <v>515</v>
      </c>
    </row>
  </sheetData>
  <mergeCells count="11">
    <mergeCell ref="A9:F9"/>
    <mergeCell ref="B5:B6"/>
    <mergeCell ref="A2:I2"/>
    <mergeCell ref="A3:I3"/>
    <mergeCell ref="A4:C4"/>
    <mergeCell ref="G5:I5"/>
    <mergeCell ref="F5:F6"/>
    <mergeCell ref="E5:E6"/>
    <mergeCell ref="D5:D6"/>
    <mergeCell ref="C5:C6"/>
    <mergeCell ref="A5:A6"/>
  </mergeCells>
  <phoneticPr fontId="1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workbookViewId="0">
      <pane ySplit="1" topLeftCell="A2" activePane="bottomLeft" state="frozen"/>
      <selection pane="bottomLeft" activeCell="A12" sqref="A12"/>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spans="1:11" ht="14.25" customHeight="1">
      <c r="A1" s="1"/>
      <c r="B1" s="1"/>
      <c r="C1" s="1"/>
      <c r="D1" s="1"/>
      <c r="E1" s="1"/>
      <c r="F1" s="1"/>
      <c r="G1" s="1"/>
      <c r="H1" s="1"/>
      <c r="I1" s="1"/>
      <c r="J1" s="1"/>
      <c r="K1" s="1"/>
    </row>
    <row r="2" spans="1:11" ht="14.25" customHeight="1">
      <c r="D2" s="52"/>
      <c r="E2" s="52"/>
      <c r="F2" s="52"/>
      <c r="G2" s="52"/>
      <c r="K2" s="45" t="s">
        <v>507</v>
      </c>
    </row>
    <row r="3" spans="1:11" ht="41.25" customHeight="1">
      <c r="A3" s="227" t="str">
        <f>"2025"&amp;"年上级转移支付补助项目支出预算表"</f>
        <v>2025年上级转移支付补助项目支出预算表</v>
      </c>
      <c r="B3" s="151"/>
      <c r="C3" s="151"/>
      <c r="D3" s="151"/>
      <c r="E3" s="151"/>
      <c r="F3" s="151"/>
      <c r="G3" s="151"/>
      <c r="H3" s="151"/>
      <c r="I3" s="151"/>
      <c r="J3" s="151"/>
      <c r="K3" s="151"/>
    </row>
    <row r="4" spans="1:11" ht="13.5" customHeight="1">
      <c r="A4" s="152" t="str">
        <f>"单位名称："&amp;"昆明市生态环境局盘龙分局"</f>
        <v>单位名称：昆明市生态环境局盘龙分局</v>
      </c>
      <c r="B4" s="153"/>
      <c r="C4" s="153"/>
      <c r="D4" s="153"/>
      <c r="E4" s="153"/>
      <c r="F4" s="153"/>
      <c r="G4" s="153"/>
      <c r="H4" s="47"/>
      <c r="I4" s="47"/>
      <c r="J4" s="47"/>
      <c r="K4" s="64" t="s">
        <v>1</v>
      </c>
    </row>
    <row r="5" spans="1:11" ht="21.75" customHeight="1">
      <c r="A5" s="155" t="s">
        <v>280</v>
      </c>
      <c r="B5" s="155" t="s">
        <v>193</v>
      </c>
      <c r="C5" s="155" t="s">
        <v>281</v>
      </c>
      <c r="D5" s="172" t="s">
        <v>194</v>
      </c>
      <c r="E5" s="172" t="s">
        <v>195</v>
      </c>
      <c r="F5" s="172" t="s">
        <v>282</v>
      </c>
      <c r="G5" s="172" t="s">
        <v>283</v>
      </c>
      <c r="H5" s="177" t="s">
        <v>55</v>
      </c>
      <c r="I5" s="165" t="s">
        <v>508</v>
      </c>
      <c r="J5" s="136"/>
      <c r="K5" s="137"/>
    </row>
    <row r="6" spans="1:11" ht="21.75" customHeight="1">
      <c r="A6" s="156"/>
      <c r="B6" s="156"/>
      <c r="C6" s="156"/>
      <c r="D6" s="173"/>
      <c r="E6" s="173"/>
      <c r="F6" s="173"/>
      <c r="G6" s="173"/>
      <c r="H6" s="157"/>
      <c r="I6" s="172" t="s">
        <v>58</v>
      </c>
      <c r="J6" s="172" t="s">
        <v>59</v>
      </c>
      <c r="K6" s="172" t="s">
        <v>60</v>
      </c>
    </row>
    <row r="7" spans="1:11" ht="40.5" customHeight="1">
      <c r="A7" s="162"/>
      <c r="B7" s="162"/>
      <c r="C7" s="162"/>
      <c r="D7" s="174"/>
      <c r="E7" s="174"/>
      <c r="F7" s="174"/>
      <c r="G7" s="174"/>
      <c r="H7" s="139"/>
      <c r="I7" s="174" t="s">
        <v>57</v>
      </c>
      <c r="J7" s="174"/>
      <c r="K7" s="174"/>
    </row>
    <row r="8" spans="1:11" ht="15" customHeight="1">
      <c r="A8" s="56">
        <v>1</v>
      </c>
      <c r="B8" s="56">
        <v>2</v>
      </c>
      <c r="C8" s="56">
        <v>3</v>
      </c>
      <c r="D8" s="56">
        <v>4</v>
      </c>
      <c r="E8" s="56">
        <v>5</v>
      </c>
      <c r="F8" s="56">
        <v>6</v>
      </c>
      <c r="G8" s="56">
        <v>7</v>
      </c>
      <c r="H8" s="56">
        <v>8</v>
      </c>
      <c r="I8" s="56">
        <v>9</v>
      </c>
      <c r="J8" s="50">
        <v>10</v>
      </c>
      <c r="K8" s="50">
        <v>11</v>
      </c>
    </row>
    <row r="9" spans="1:11" ht="18.75" customHeight="1">
      <c r="A9" s="26"/>
      <c r="B9" s="16"/>
      <c r="C9" s="26"/>
      <c r="D9" s="26"/>
      <c r="E9" s="26"/>
      <c r="F9" s="26"/>
      <c r="G9" s="26"/>
      <c r="H9" s="86"/>
      <c r="I9" s="87"/>
      <c r="J9" s="87"/>
      <c r="K9" s="86"/>
    </row>
    <row r="10" spans="1:11" ht="18.75" customHeight="1">
      <c r="A10" s="9"/>
      <c r="B10" s="16"/>
      <c r="C10" s="16"/>
      <c r="D10" s="16"/>
      <c r="E10" s="16"/>
      <c r="F10" s="16"/>
      <c r="G10" s="16"/>
      <c r="H10" s="88"/>
      <c r="I10" s="88"/>
      <c r="J10" s="88"/>
      <c r="K10" s="86"/>
    </row>
    <row r="11" spans="1:11" ht="18.75" customHeight="1">
      <c r="A11" s="168" t="s">
        <v>181</v>
      </c>
      <c r="B11" s="169"/>
      <c r="C11" s="169"/>
      <c r="D11" s="169"/>
      <c r="E11" s="169"/>
      <c r="F11" s="169"/>
      <c r="G11" s="117"/>
      <c r="H11" s="88"/>
      <c r="I11" s="88"/>
      <c r="J11" s="88"/>
      <c r="K11" s="86"/>
    </row>
    <row r="12" spans="1:11" ht="14.25" customHeight="1">
      <c r="A12" s="90" t="s">
        <v>515</v>
      </c>
    </row>
  </sheetData>
  <mergeCells count="15">
    <mergeCell ref="A11:G11"/>
    <mergeCell ref="I6:I7"/>
    <mergeCell ref="A3:K3"/>
    <mergeCell ref="E5:E7"/>
    <mergeCell ref="A5:A7"/>
    <mergeCell ref="B5:B7"/>
    <mergeCell ref="A4:G4"/>
    <mergeCell ref="K6:K7"/>
    <mergeCell ref="I5:K5"/>
    <mergeCell ref="C5:C7"/>
    <mergeCell ref="F5:F7"/>
    <mergeCell ref="G5:G7"/>
    <mergeCell ref="H5:H7"/>
    <mergeCell ref="J6:J7"/>
    <mergeCell ref="D5:D7"/>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1"/>
  <sheetViews>
    <sheetView showZeros="0" workbookViewId="0">
      <pane ySplit="1" topLeftCell="A2" activePane="bottomLeft" state="frozen"/>
      <selection pane="bottomLeft"/>
    </sheetView>
  </sheetViews>
  <sheetFormatPr defaultColWidth="9.125" defaultRowHeight="14.25" customHeight="1"/>
  <cols>
    <col min="1" max="1" width="35.25" customWidth="1"/>
    <col min="2" max="4" width="28" customWidth="1"/>
    <col min="5" max="7" width="23.875" customWidth="1"/>
  </cols>
  <sheetData>
    <row r="1" spans="1:7" ht="14.25" customHeight="1">
      <c r="A1" s="1"/>
      <c r="B1" s="1"/>
      <c r="C1" s="1"/>
      <c r="D1" s="1"/>
      <c r="E1" s="1"/>
      <c r="F1" s="1"/>
      <c r="G1" s="1"/>
    </row>
    <row r="2" spans="1:7" ht="13.5" customHeight="1">
      <c r="D2" s="52"/>
      <c r="G2" s="45" t="s">
        <v>509</v>
      </c>
    </row>
    <row r="3" spans="1:7" ht="41.25" customHeight="1">
      <c r="A3" s="151" t="str">
        <f>"2025"&amp;"年部门项目中期规划预算表"</f>
        <v>2025年部门项目中期规划预算表</v>
      </c>
      <c r="B3" s="151"/>
      <c r="C3" s="151"/>
      <c r="D3" s="151"/>
      <c r="E3" s="151"/>
      <c r="F3" s="151"/>
      <c r="G3" s="151"/>
    </row>
    <row r="4" spans="1:7" ht="13.5" customHeight="1">
      <c r="A4" s="152" t="str">
        <f>"单位名称："&amp;"昆明市生态环境局盘龙分局"</f>
        <v>单位名称：昆明市生态环境局盘龙分局</v>
      </c>
      <c r="B4" s="153"/>
      <c r="C4" s="153"/>
      <c r="D4" s="153"/>
      <c r="E4" s="47"/>
      <c r="F4" s="47"/>
      <c r="G4" s="64" t="s">
        <v>1</v>
      </c>
    </row>
    <row r="5" spans="1:7" ht="21.75" customHeight="1">
      <c r="A5" s="155" t="s">
        <v>281</v>
      </c>
      <c r="B5" s="155" t="s">
        <v>280</v>
      </c>
      <c r="C5" s="155" t="s">
        <v>193</v>
      </c>
      <c r="D5" s="172" t="s">
        <v>510</v>
      </c>
      <c r="E5" s="165" t="s">
        <v>58</v>
      </c>
      <c r="F5" s="136"/>
      <c r="G5" s="137"/>
    </row>
    <row r="6" spans="1:7" ht="21.75" customHeight="1">
      <c r="A6" s="156"/>
      <c r="B6" s="156"/>
      <c r="C6" s="156"/>
      <c r="D6" s="173"/>
      <c r="E6" s="228" t="str">
        <f>"2025"&amp;"年"</f>
        <v>2025年</v>
      </c>
      <c r="F6" s="172" t="str">
        <f>("2025"+1)&amp;"年"</f>
        <v>2026年</v>
      </c>
      <c r="G6" s="172" t="str">
        <f>("2025"+2)&amp;"年"</f>
        <v>2027年</v>
      </c>
    </row>
    <row r="7" spans="1:7" ht="40.5" customHeight="1">
      <c r="A7" s="162"/>
      <c r="B7" s="162"/>
      <c r="C7" s="162"/>
      <c r="D7" s="174"/>
      <c r="E7" s="139"/>
      <c r="F7" s="174" t="s">
        <v>57</v>
      </c>
      <c r="G7" s="174"/>
    </row>
    <row r="8" spans="1:7" ht="15" customHeight="1">
      <c r="A8" s="56">
        <v>1</v>
      </c>
      <c r="B8" s="56">
        <v>2</v>
      </c>
      <c r="C8" s="56">
        <v>3</v>
      </c>
      <c r="D8" s="56">
        <v>4</v>
      </c>
      <c r="E8" s="56">
        <v>5</v>
      </c>
      <c r="F8" s="56">
        <v>6</v>
      </c>
      <c r="G8" s="56">
        <v>7</v>
      </c>
    </row>
    <row r="9" spans="1:7" ht="17.25" customHeight="1">
      <c r="A9" s="16" t="s">
        <v>70</v>
      </c>
      <c r="B9" s="89"/>
      <c r="C9" s="89"/>
      <c r="D9" s="16"/>
      <c r="E9" s="88">
        <v>710000</v>
      </c>
      <c r="F9" s="88"/>
      <c r="G9" s="88"/>
    </row>
    <row r="10" spans="1:7" ht="18.75" customHeight="1">
      <c r="A10" s="16"/>
      <c r="B10" s="16" t="s">
        <v>511</v>
      </c>
      <c r="C10" s="16" t="s">
        <v>292</v>
      </c>
      <c r="D10" s="16" t="s">
        <v>512</v>
      </c>
      <c r="E10" s="88">
        <v>710000</v>
      </c>
      <c r="F10" s="88"/>
      <c r="G10" s="88"/>
    </row>
    <row r="11" spans="1:7" ht="18.75" customHeight="1">
      <c r="A11" s="229" t="s">
        <v>55</v>
      </c>
      <c r="B11" s="230" t="s">
        <v>513</v>
      </c>
      <c r="C11" s="230"/>
      <c r="D11" s="231"/>
      <c r="E11" s="88">
        <v>710000</v>
      </c>
      <c r="F11" s="88"/>
      <c r="G11" s="88"/>
    </row>
  </sheetData>
  <mergeCells count="11">
    <mergeCell ref="A11:D11"/>
    <mergeCell ref="B5:B7"/>
    <mergeCell ref="C5:C7"/>
    <mergeCell ref="A5:A7"/>
    <mergeCell ref="G6:G7"/>
    <mergeCell ref="D5:D7"/>
    <mergeCell ref="A3:G3"/>
    <mergeCell ref="A4:D4"/>
    <mergeCell ref="F6:F7"/>
    <mergeCell ref="E6:E7"/>
    <mergeCell ref="E5:G5"/>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3"/>
  <sheetViews>
    <sheetView showGridLines="0" showZeros="0" tabSelected="1" workbookViewId="0">
      <pane ySplit="1" topLeftCell="A2" activePane="bottomLeft" state="frozen"/>
      <selection pane="bottomLeft"/>
    </sheetView>
  </sheetViews>
  <sheetFormatPr defaultColWidth="8.625" defaultRowHeight="12.75" customHeight="1"/>
  <cols>
    <col min="1" max="1" width="15.875" customWidth="1"/>
    <col min="2" max="2" width="35" customWidth="1"/>
    <col min="3" max="19" width="22"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97" t="s">
        <v>52</v>
      </c>
      <c r="B2" s="92"/>
      <c r="C2" s="92"/>
      <c r="D2" s="92"/>
      <c r="E2" s="92"/>
      <c r="F2" s="92"/>
      <c r="G2" s="92"/>
      <c r="H2" s="92"/>
      <c r="I2" s="92"/>
      <c r="J2" s="92"/>
      <c r="K2" s="92"/>
      <c r="L2" s="92"/>
      <c r="M2" s="92"/>
      <c r="N2" s="92"/>
      <c r="O2" s="92"/>
      <c r="P2" s="92"/>
      <c r="Q2" s="92"/>
      <c r="R2" s="92"/>
      <c r="S2" s="92"/>
    </row>
    <row r="3" spans="1:19" ht="41.25" customHeight="1">
      <c r="A3" s="98" t="str">
        <f>"2025"&amp;"年部门收入预算表"</f>
        <v>2025年部门收入预算表</v>
      </c>
      <c r="B3" s="92"/>
      <c r="C3" s="92"/>
      <c r="D3" s="92"/>
      <c r="E3" s="92"/>
      <c r="F3" s="92"/>
      <c r="G3" s="92"/>
      <c r="H3" s="92"/>
      <c r="I3" s="92"/>
      <c r="J3" s="92"/>
      <c r="K3" s="92"/>
      <c r="L3" s="92"/>
      <c r="M3" s="92"/>
      <c r="N3" s="92"/>
      <c r="O3" s="92"/>
      <c r="P3" s="92"/>
      <c r="Q3" s="92"/>
      <c r="R3" s="92"/>
      <c r="S3" s="92"/>
    </row>
    <row r="4" spans="1:19" ht="17.25" customHeight="1">
      <c r="A4" s="93" t="str">
        <f>"单位名称："&amp;"昆明市生态环境局盘龙分局"</f>
        <v>单位名称：昆明市生态环境局盘龙分局</v>
      </c>
      <c r="B4" s="92"/>
      <c r="S4" s="2" t="s">
        <v>1</v>
      </c>
    </row>
    <row r="5" spans="1:19" ht="21.75" customHeight="1">
      <c r="A5" s="104" t="s">
        <v>53</v>
      </c>
      <c r="B5" s="107" t="s">
        <v>54</v>
      </c>
      <c r="C5" s="107" t="s">
        <v>55</v>
      </c>
      <c r="D5" s="101" t="s">
        <v>56</v>
      </c>
      <c r="E5" s="101"/>
      <c r="F5" s="101"/>
      <c r="G5" s="101"/>
      <c r="H5" s="101"/>
      <c r="I5" s="102"/>
      <c r="J5" s="101"/>
      <c r="K5" s="101"/>
      <c r="L5" s="101"/>
      <c r="M5" s="101"/>
      <c r="N5" s="103"/>
      <c r="O5" s="101" t="s">
        <v>45</v>
      </c>
      <c r="P5" s="101"/>
      <c r="Q5" s="101"/>
      <c r="R5" s="101"/>
      <c r="S5" s="103"/>
    </row>
    <row r="6" spans="1:19" ht="27" customHeight="1">
      <c r="A6" s="105"/>
      <c r="B6" s="108"/>
      <c r="C6" s="108"/>
      <c r="D6" s="108" t="s">
        <v>57</v>
      </c>
      <c r="E6" s="108" t="s">
        <v>58</v>
      </c>
      <c r="F6" s="108" t="s">
        <v>59</v>
      </c>
      <c r="G6" s="108" t="s">
        <v>60</v>
      </c>
      <c r="H6" s="108" t="s">
        <v>61</v>
      </c>
      <c r="I6" s="111" t="s">
        <v>62</v>
      </c>
      <c r="J6" s="112"/>
      <c r="K6" s="112"/>
      <c r="L6" s="112"/>
      <c r="M6" s="112"/>
      <c r="N6" s="113"/>
      <c r="O6" s="108" t="s">
        <v>57</v>
      </c>
      <c r="P6" s="108" t="s">
        <v>58</v>
      </c>
      <c r="Q6" s="108" t="s">
        <v>59</v>
      </c>
      <c r="R6" s="108" t="s">
        <v>60</v>
      </c>
      <c r="S6" s="108" t="s">
        <v>63</v>
      </c>
    </row>
    <row r="7" spans="1:19" ht="30" customHeight="1">
      <c r="A7" s="106"/>
      <c r="B7" s="109"/>
      <c r="C7" s="110"/>
      <c r="D7" s="110"/>
      <c r="E7" s="110"/>
      <c r="F7" s="110"/>
      <c r="G7" s="110"/>
      <c r="H7" s="110"/>
      <c r="I7" s="14" t="s">
        <v>57</v>
      </c>
      <c r="J7" s="13" t="s">
        <v>64</v>
      </c>
      <c r="K7" s="13" t="s">
        <v>65</v>
      </c>
      <c r="L7" s="13" t="s">
        <v>66</v>
      </c>
      <c r="M7" s="13" t="s">
        <v>67</v>
      </c>
      <c r="N7" s="13" t="s">
        <v>68</v>
      </c>
      <c r="O7" s="114"/>
      <c r="P7" s="114"/>
      <c r="Q7" s="114"/>
      <c r="R7" s="114"/>
      <c r="S7" s="110"/>
    </row>
    <row r="8" spans="1:19" ht="15" customHeight="1">
      <c r="A8" s="15">
        <v>1</v>
      </c>
      <c r="B8" s="15">
        <v>2</v>
      </c>
      <c r="C8" s="15">
        <v>3</v>
      </c>
      <c r="D8" s="15">
        <v>4</v>
      </c>
      <c r="E8" s="15">
        <v>5</v>
      </c>
      <c r="F8" s="15">
        <v>6</v>
      </c>
      <c r="G8" s="15">
        <v>7</v>
      </c>
      <c r="H8" s="15">
        <v>8</v>
      </c>
      <c r="I8" s="14">
        <v>9</v>
      </c>
      <c r="J8" s="15">
        <v>10</v>
      </c>
      <c r="K8" s="15">
        <v>11</v>
      </c>
      <c r="L8" s="15">
        <v>12</v>
      </c>
      <c r="M8" s="15">
        <v>13</v>
      </c>
      <c r="N8" s="15">
        <v>14</v>
      </c>
      <c r="O8" s="15">
        <v>15</v>
      </c>
      <c r="P8" s="15">
        <v>16</v>
      </c>
      <c r="Q8" s="15">
        <v>17</v>
      </c>
      <c r="R8" s="15">
        <v>18</v>
      </c>
      <c r="S8" s="15">
        <v>19</v>
      </c>
    </row>
    <row r="9" spans="1:19" ht="18" customHeight="1">
      <c r="A9" s="16" t="s">
        <v>69</v>
      </c>
      <c r="B9" s="16" t="s">
        <v>70</v>
      </c>
      <c r="C9" s="7">
        <v>16540749.24</v>
      </c>
      <c r="D9" s="7">
        <v>16540749.24</v>
      </c>
      <c r="E9" s="7">
        <v>11254548.84</v>
      </c>
      <c r="F9" s="7"/>
      <c r="G9" s="7"/>
      <c r="H9" s="7"/>
      <c r="I9" s="7">
        <v>5286200.4000000004</v>
      </c>
      <c r="J9" s="7"/>
      <c r="K9" s="7"/>
      <c r="L9" s="7"/>
      <c r="M9" s="7"/>
      <c r="N9" s="7">
        <v>5286200.4000000004</v>
      </c>
      <c r="O9" s="7"/>
      <c r="P9" s="7"/>
      <c r="Q9" s="7"/>
      <c r="R9" s="7"/>
      <c r="S9" s="7"/>
    </row>
    <row r="10" spans="1:19" ht="18" customHeight="1">
      <c r="A10" s="17" t="s">
        <v>71</v>
      </c>
      <c r="B10" s="17" t="s">
        <v>70</v>
      </c>
      <c r="C10" s="7">
        <v>8968450.6400000006</v>
      </c>
      <c r="D10" s="7">
        <v>8968450.6400000006</v>
      </c>
      <c r="E10" s="7">
        <v>3682250.24</v>
      </c>
      <c r="F10" s="7"/>
      <c r="G10" s="7"/>
      <c r="H10" s="7"/>
      <c r="I10" s="7">
        <v>5286200.4000000004</v>
      </c>
      <c r="J10" s="7"/>
      <c r="K10" s="7"/>
      <c r="L10" s="7"/>
      <c r="M10" s="7"/>
      <c r="N10" s="7">
        <v>5286200.4000000004</v>
      </c>
      <c r="O10" s="7"/>
      <c r="P10" s="7"/>
      <c r="Q10" s="7"/>
      <c r="R10" s="7"/>
      <c r="S10" s="7"/>
    </row>
    <row r="11" spans="1:19" ht="18" customHeight="1">
      <c r="A11" s="17" t="s">
        <v>72</v>
      </c>
      <c r="B11" s="17" t="s">
        <v>73</v>
      </c>
      <c r="C11" s="7">
        <v>4520647.92</v>
      </c>
      <c r="D11" s="7">
        <v>4520647.92</v>
      </c>
      <c r="E11" s="7">
        <v>4520647.92</v>
      </c>
      <c r="F11" s="7"/>
      <c r="G11" s="7"/>
      <c r="H11" s="7"/>
      <c r="I11" s="7"/>
      <c r="J11" s="7"/>
      <c r="K11" s="7"/>
      <c r="L11" s="7"/>
      <c r="M11" s="7"/>
      <c r="N11" s="7"/>
      <c r="O11" s="7"/>
      <c r="P11" s="7"/>
      <c r="Q11" s="7"/>
      <c r="R11" s="7"/>
      <c r="S11" s="7"/>
    </row>
    <row r="12" spans="1:19" ht="18" customHeight="1">
      <c r="A12" s="17" t="s">
        <v>74</v>
      </c>
      <c r="B12" s="17" t="s">
        <v>75</v>
      </c>
      <c r="C12" s="7">
        <v>3051650.68</v>
      </c>
      <c r="D12" s="7">
        <v>3051650.68</v>
      </c>
      <c r="E12" s="7">
        <v>3051650.68</v>
      </c>
      <c r="F12" s="7"/>
      <c r="G12" s="7"/>
      <c r="H12" s="7"/>
      <c r="I12" s="7"/>
      <c r="J12" s="7"/>
      <c r="K12" s="7"/>
      <c r="L12" s="7"/>
      <c r="M12" s="7"/>
      <c r="N12" s="7"/>
      <c r="O12" s="7"/>
      <c r="P12" s="7"/>
      <c r="Q12" s="7"/>
      <c r="R12" s="7"/>
      <c r="S12" s="7"/>
    </row>
    <row r="13" spans="1:19" ht="18" customHeight="1">
      <c r="A13" s="99" t="s">
        <v>55</v>
      </c>
      <c r="B13" s="100"/>
      <c r="C13" s="7">
        <v>16540749.24</v>
      </c>
      <c r="D13" s="7">
        <v>16540749.24</v>
      </c>
      <c r="E13" s="7">
        <v>11254548.84</v>
      </c>
      <c r="F13" s="7"/>
      <c r="G13" s="7"/>
      <c r="H13" s="7"/>
      <c r="I13" s="7">
        <v>5286200.4000000004</v>
      </c>
      <c r="J13" s="7"/>
      <c r="K13" s="7"/>
      <c r="L13" s="7"/>
      <c r="M13" s="7"/>
      <c r="N13" s="7">
        <v>5286200.4000000004</v>
      </c>
      <c r="O13" s="7"/>
      <c r="P13" s="7"/>
      <c r="Q13" s="7"/>
      <c r="R13" s="7"/>
      <c r="S13" s="7"/>
    </row>
  </sheetData>
  <mergeCells count="20">
    <mergeCell ref="O6:O7"/>
    <mergeCell ref="P6:P7"/>
    <mergeCell ref="Q6:Q7"/>
    <mergeCell ref="R6:R7"/>
    <mergeCell ref="A2:S2"/>
    <mergeCell ref="A3:S3"/>
    <mergeCell ref="A4:B4"/>
    <mergeCell ref="A13:B13"/>
    <mergeCell ref="D5:N5"/>
    <mergeCell ref="O5:S5"/>
    <mergeCell ref="A5:A7"/>
    <mergeCell ref="B5:B7"/>
    <mergeCell ref="C5:C7"/>
    <mergeCell ref="D6:D7"/>
    <mergeCell ref="E6:E7"/>
    <mergeCell ref="F6:F7"/>
    <mergeCell ref="G6:G7"/>
    <mergeCell ref="H6:H7"/>
    <mergeCell ref="I6:N6"/>
    <mergeCell ref="S6:S7"/>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29"/>
  <sheetViews>
    <sheetView showGridLines="0" showZeros="0" workbookViewId="0">
      <pane ySplit="1" topLeftCell="A2" activePane="bottomLeft" state="frozen"/>
      <selection pane="bottomLeft"/>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spans="1:15" ht="12.75" customHeight="1">
      <c r="A1" s="1"/>
      <c r="B1" s="1"/>
      <c r="C1" s="1"/>
      <c r="D1" s="1"/>
      <c r="E1" s="1"/>
      <c r="F1" s="1"/>
      <c r="G1" s="1"/>
      <c r="H1" s="1"/>
      <c r="I1" s="1"/>
      <c r="J1" s="1"/>
      <c r="K1" s="1"/>
      <c r="L1" s="1"/>
      <c r="M1" s="1"/>
      <c r="N1" s="1"/>
      <c r="O1" s="1"/>
    </row>
    <row r="2" spans="1:15" ht="17.25" customHeight="1">
      <c r="A2" s="115" t="s">
        <v>76</v>
      </c>
      <c r="B2" s="92"/>
      <c r="C2" s="92"/>
      <c r="D2" s="92"/>
      <c r="E2" s="92"/>
      <c r="F2" s="92"/>
      <c r="G2" s="92"/>
      <c r="H2" s="92"/>
      <c r="I2" s="92"/>
      <c r="J2" s="92"/>
      <c r="K2" s="92"/>
      <c r="L2" s="92"/>
      <c r="M2" s="92"/>
      <c r="N2" s="92"/>
      <c r="O2" s="92"/>
    </row>
    <row r="3" spans="1:15" ht="41.25" customHeight="1">
      <c r="A3" s="98" t="str">
        <f>"2025"&amp;"年部门支出预算表"</f>
        <v>2025年部门支出预算表</v>
      </c>
      <c r="B3" s="92"/>
      <c r="C3" s="92"/>
      <c r="D3" s="92"/>
      <c r="E3" s="92"/>
      <c r="F3" s="92"/>
      <c r="G3" s="92"/>
      <c r="H3" s="92"/>
      <c r="I3" s="92"/>
      <c r="J3" s="92"/>
      <c r="K3" s="92"/>
      <c r="L3" s="92"/>
      <c r="M3" s="92"/>
      <c r="N3" s="92"/>
      <c r="O3" s="92"/>
    </row>
    <row r="4" spans="1:15" ht="17.25" customHeight="1">
      <c r="A4" s="93" t="str">
        <f>"单位名称："&amp;"昆明市生态环境局盘龙分局"</f>
        <v>单位名称：昆明市生态环境局盘龙分局</v>
      </c>
      <c r="B4" s="92"/>
      <c r="O4" s="2" t="s">
        <v>1</v>
      </c>
    </row>
    <row r="5" spans="1:15" ht="27" customHeight="1">
      <c r="A5" s="121" t="s">
        <v>77</v>
      </c>
      <c r="B5" s="121" t="s">
        <v>78</v>
      </c>
      <c r="C5" s="121" t="s">
        <v>55</v>
      </c>
      <c r="D5" s="123" t="s">
        <v>58</v>
      </c>
      <c r="E5" s="124"/>
      <c r="F5" s="127"/>
      <c r="G5" s="118" t="s">
        <v>59</v>
      </c>
      <c r="H5" s="118" t="s">
        <v>60</v>
      </c>
      <c r="I5" s="118" t="s">
        <v>79</v>
      </c>
      <c r="J5" s="123" t="s">
        <v>62</v>
      </c>
      <c r="K5" s="124"/>
      <c r="L5" s="124"/>
      <c r="M5" s="124"/>
      <c r="N5" s="125"/>
      <c r="O5" s="126"/>
    </row>
    <row r="6" spans="1:15" ht="42" customHeight="1">
      <c r="A6" s="122"/>
      <c r="B6" s="122"/>
      <c r="C6" s="119"/>
      <c r="D6" s="18" t="s">
        <v>57</v>
      </c>
      <c r="E6" s="18" t="s">
        <v>80</v>
      </c>
      <c r="F6" s="18" t="s">
        <v>81</v>
      </c>
      <c r="G6" s="119"/>
      <c r="H6" s="119"/>
      <c r="I6" s="120"/>
      <c r="J6" s="18" t="s">
        <v>57</v>
      </c>
      <c r="K6" s="5" t="s">
        <v>82</v>
      </c>
      <c r="L6" s="5" t="s">
        <v>83</v>
      </c>
      <c r="M6" s="5" t="s">
        <v>84</v>
      </c>
      <c r="N6" s="5" t="s">
        <v>85</v>
      </c>
      <c r="O6" s="5" t="s">
        <v>86</v>
      </c>
    </row>
    <row r="7" spans="1:15" ht="18" customHeight="1">
      <c r="A7" s="19" t="s">
        <v>87</v>
      </c>
      <c r="B7" s="19" t="s">
        <v>88</v>
      </c>
      <c r="C7" s="19" t="s">
        <v>89</v>
      </c>
      <c r="D7" s="20" t="s">
        <v>90</v>
      </c>
      <c r="E7" s="20" t="s">
        <v>91</v>
      </c>
      <c r="F7" s="20" t="s">
        <v>92</v>
      </c>
      <c r="G7" s="20" t="s">
        <v>93</v>
      </c>
      <c r="H7" s="20" t="s">
        <v>94</v>
      </c>
      <c r="I7" s="20" t="s">
        <v>95</v>
      </c>
      <c r="J7" s="20" t="s">
        <v>96</v>
      </c>
      <c r="K7" s="20" t="s">
        <v>97</v>
      </c>
      <c r="L7" s="20" t="s">
        <v>98</v>
      </c>
      <c r="M7" s="20" t="s">
        <v>99</v>
      </c>
      <c r="N7" s="19" t="s">
        <v>100</v>
      </c>
      <c r="O7" s="20" t="s">
        <v>101</v>
      </c>
    </row>
    <row r="8" spans="1:15" ht="21" customHeight="1">
      <c r="A8" s="21" t="s">
        <v>102</v>
      </c>
      <c r="B8" s="21" t="s">
        <v>103</v>
      </c>
      <c r="C8" s="7">
        <v>1569153</v>
      </c>
      <c r="D8" s="7">
        <v>1569153</v>
      </c>
      <c r="E8" s="7">
        <v>1569153</v>
      </c>
      <c r="F8" s="7"/>
      <c r="G8" s="7"/>
      <c r="H8" s="7"/>
      <c r="I8" s="7"/>
      <c r="J8" s="7"/>
      <c r="K8" s="7"/>
      <c r="L8" s="7"/>
      <c r="M8" s="7"/>
      <c r="N8" s="7"/>
      <c r="O8" s="7"/>
    </row>
    <row r="9" spans="1:15" ht="21" customHeight="1">
      <c r="A9" s="22" t="s">
        <v>104</v>
      </c>
      <c r="B9" s="22" t="s">
        <v>105</v>
      </c>
      <c r="C9" s="7">
        <v>1569153</v>
      </c>
      <c r="D9" s="7">
        <v>1569153</v>
      </c>
      <c r="E9" s="7">
        <v>1569153</v>
      </c>
      <c r="F9" s="7"/>
      <c r="G9" s="7"/>
      <c r="H9" s="7"/>
      <c r="I9" s="7"/>
      <c r="J9" s="7"/>
      <c r="K9" s="7"/>
      <c r="L9" s="7"/>
      <c r="M9" s="7"/>
      <c r="N9" s="7"/>
      <c r="O9" s="7"/>
    </row>
    <row r="10" spans="1:15" ht="21" customHeight="1">
      <c r="A10" s="23" t="s">
        <v>106</v>
      </c>
      <c r="B10" s="23" t="s">
        <v>107</v>
      </c>
      <c r="C10" s="7">
        <v>897153</v>
      </c>
      <c r="D10" s="7">
        <v>897153</v>
      </c>
      <c r="E10" s="7">
        <v>897153</v>
      </c>
      <c r="F10" s="7"/>
      <c r="G10" s="7"/>
      <c r="H10" s="7"/>
      <c r="I10" s="7"/>
      <c r="J10" s="7"/>
      <c r="K10" s="7"/>
      <c r="L10" s="7"/>
      <c r="M10" s="7"/>
      <c r="N10" s="7"/>
      <c r="O10" s="7"/>
    </row>
    <row r="11" spans="1:15" ht="21" customHeight="1">
      <c r="A11" s="23" t="s">
        <v>108</v>
      </c>
      <c r="B11" s="23" t="s">
        <v>109</v>
      </c>
      <c r="C11" s="7">
        <v>672000</v>
      </c>
      <c r="D11" s="7">
        <v>672000</v>
      </c>
      <c r="E11" s="7">
        <v>672000</v>
      </c>
      <c r="F11" s="7"/>
      <c r="G11" s="7"/>
      <c r="H11" s="7"/>
      <c r="I11" s="7"/>
      <c r="J11" s="7"/>
      <c r="K11" s="7"/>
      <c r="L11" s="7"/>
      <c r="M11" s="7"/>
      <c r="N11" s="7"/>
      <c r="O11" s="7"/>
    </row>
    <row r="12" spans="1:15" ht="21" customHeight="1">
      <c r="A12" s="21" t="s">
        <v>110</v>
      </c>
      <c r="B12" s="21" t="s">
        <v>111</v>
      </c>
      <c r="C12" s="7">
        <v>758588</v>
      </c>
      <c r="D12" s="7">
        <v>758588</v>
      </c>
      <c r="E12" s="7">
        <v>758588</v>
      </c>
      <c r="F12" s="7"/>
      <c r="G12" s="7"/>
      <c r="H12" s="7"/>
      <c r="I12" s="7"/>
      <c r="J12" s="7"/>
      <c r="K12" s="7"/>
      <c r="L12" s="7"/>
      <c r="M12" s="7"/>
      <c r="N12" s="7"/>
      <c r="O12" s="7"/>
    </row>
    <row r="13" spans="1:15" ht="21" customHeight="1">
      <c r="A13" s="22" t="s">
        <v>112</v>
      </c>
      <c r="B13" s="22" t="s">
        <v>113</v>
      </c>
      <c r="C13" s="7">
        <v>758588</v>
      </c>
      <c r="D13" s="7">
        <v>758588</v>
      </c>
      <c r="E13" s="7">
        <v>758588</v>
      </c>
      <c r="F13" s="7"/>
      <c r="G13" s="7"/>
      <c r="H13" s="7"/>
      <c r="I13" s="7"/>
      <c r="J13" s="7"/>
      <c r="K13" s="7"/>
      <c r="L13" s="7"/>
      <c r="M13" s="7"/>
      <c r="N13" s="7"/>
      <c r="O13" s="7"/>
    </row>
    <row r="14" spans="1:15" ht="21" customHeight="1">
      <c r="A14" s="23" t="s">
        <v>114</v>
      </c>
      <c r="B14" s="23" t="s">
        <v>115</v>
      </c>
      <c r="C14" s="7">
        <v>313780</v>
      </c>
      <c r="D14" s="7">
        <v>313780</v>
      </c>
      <c r="E14" s="7">
        <v>313780</v>
      </c>
      <c r="F14" s="7"/>
      <c r="G14" s="7"/>
      <c r="H14" s="7"/>
      <c r="I14" s="7"/>
      <c r="J14" s="7"/>
      <c r="K14" s="7"/>
      <c r="L14" s="7"/>
      <c r="M14" s="7"/>
      <c r="N14" s="7"/>
      <c r="O14" s="7"/>
    </row>
    <row r="15" spans="1:15" ht="21" customHeight="1">
      <c r="A15" s="23" t="s">
        <v>116</v>
      </c>
      <c r="B15" s="23" t="s">
        <v>117</v>
      </c>
      <c r="C15" s="7">
        <v>129090</v>
      </c>
      <c r="D15" s="7">
        <v>129090</v>
      </c>
      <c r="E15" s="7">
        <v>129090</v>
      </c>
      <c r="F15" s="7"/>
      <c r="G15" s="7"/>
      <c r="H15" s="7"/>
      <c r="I15" s="7"/>
      <c r="J15" s="7"/>
      <c r="K15" s="7"/>
      <c r="L15" s="7"/>
      <c r="M15" s="7"/>
      <c r="N15" s="7"/>
      <c r="O15" s="7"/>
    </row>
    <row r="16" spans="1:15" ht="21" customHeight="1">
      <c r="A16" s="23" t="s">
        <v>118</v>
      </c>
      <c r="B16" s="23" t="s">
        <v>119</v>
      </c>
      <c r="C16" s="7">
        <v>280130</v>
      </c>
      <c r="D16" s="7">
        <v>280130</v>
      </c>
      <c r="E16" s="7">
        <v>280130</v>
      </c>
      <c r="F16" s="7"/>
      <c r="G16" s="7"/>
      <c r="H16" s="7"/>
      <c r="I16" s="7"/>
      <c r="J16" s="7"/>
      <c r="K16" s="7"/>
      <c r="L16" s="7"/>
      <c r="M16" s="7"/>
      <c r="N16" s="7"/>
      <c r="O16" s="7"/>
    </row>
    <row r="17" spans="1:15" ht="21" customHeight="1">
      <c r="A17" s="23" t="s">
        <v>120</v>
      </c>
      <c r="B17" s="23" t="s">
        <v>121</v>
      </c>
      <c r="C17" s="7">
        <v>35588</v>
      </c>
      <c r="D17" s="7">
        <v>35588</v>
      </c>
      <c r="E17" s="7">
        <v>35588</v>
      </c>
      <c r="F17" s="7"/>
      <c r="G17" s="7"/>
      <c r="H17" s="7"/>
      <c r="I17" s="7"/>
      <c r="J17" s="7"/>
      <c r="K17" s="7"/>
      <c r="L17" s="7"/>
      <c r="M17" s="7"/>
      <c r="N17" s="7"/>
      <c r="O17" s="7"/>
    </row>
    <row r="18" spans="1:15" ht="21" customHeight="1">
      <c r="A18" s="21" t="s">
        <v>122</v>
      </c>
      <c r="B18" s="21" t="s">
        <v>123</v>
      </c>
      <c r="C18" s="7">
        <v>13133008.24</v>
      </c>
      <c r="D18" s="7">
        <v>7846807.8399999999</v>
      </c>
      <c r="E18" s="7">
        <v>7136807.8399999999</v>
      </c>
      <c r="F18" s="7">
        <v>710000</v>
      </c>
      <c r="G18" s="7"/>
      <c r="H18" s="7"/>
      <c r="I18" s="7"/>
      <c r="J18" s="7">
        <v>5286200.4000000004</v>
      </c>
      <c r="K18" s="7"/>
      <c r="L18" s="7"/>
      <c r="M18" s="7"/>
      <c r="N18" s="7"/>
      <c r="O18" s="7">
        <v>5286200.4000000004</v>
      </c>
    </row>
    <row r="19" spans="1:15" ht="21" customHeight="1">
      <c r="A19" s="22" t="s">
        <v>124</v>
      </c>
      <c r="B19" s="22" t="s">
        <v>125</v>
      </c>
      <c r="C19" s="7">
        <v>9902984.3200000003</v>
      </c>
      <c r="D19" s="7">
        <v>4726783.92</v>
      </c>
      <c r="E19" s="7">
        <v>4016783.92</v>
      </c>
      <c r="F19" s="7">
        <v>710000</v>
      </c>
      <c r="G19" s="7"/>
      <c r="H19" s="7"/>
      <c r="I19" s="7"/>
      <c r="J19" s="7">
        <v>5176200.4000000004</v>
      </c>
      <c r="K19" s="7"/>
      <c r="L19" s="7"/>
      <c r="M19" s="7"/>
      <c r="N19" s="7"/>
      <c r="O19" s="7">
        <v>5176200.4000000004</v>
      </c>
    </row>
    <row r="20" spans="1:15" ht="21" customHeight="1">
      <c r="A20" s="23" t="s">
        <v>126</v>
      </c>
      <c r="B20" s="23" t="s">
        <v>127</v>
      </c>
      <c r="C20" s="7">
        <v>2024202.24</v>
      </c>
      <c r="D20" s="7">
        <v>2024202.24</v>
      </c>
      <c r="E20" s="7">
        <v>2024202.24</v>
      </c>
      <c r="F20" s="7"/>
      <c r="G20" s="7"/>
      <c r="H20" s="7"/>
      <c r="I20" s="7"/>
      <c r="J20" s="7"/>
      <c r="K20" s="7"/>
      <c r="L20" s="7"/>
      <c r="M20" s="7"/>
      <c r="N20" s="7"/>
      <c r="O20" s="7"/>
    </row>
    <row r="21" spans="1:15" ht="21" customHeight="1">
      <c r="A21" s="23" t="s">
        <v>128</v>
      </c>
      <c r="B21" s="23" t="s">
        <v>129</v>
      </c>
      <c r="C21" s="7">
        <v>7878782.0800000001</v>
      </c>
      <c r="D21" s="7">
        <v>2702581.68</v>
      </c>
      <c r="E21" s="7">
        <v>1992581.68</v>
      </c>
      <c r="F21" s="7">
        <v>710000</v>
      </c>
      <c r="G21" s="7"/>
      <c r="H21" s="7"/>
      <c r="I21" s="7"/>
      <c r="J21" s="7">
        <v>5176200.4000000004</v>
      </c>
      <c r="K21" s="7"/>
      <c r="L21" s="7"/>
      <c r="M21" s="7"/>
      <c r="N21" s="7"/>
      <c r="O21" s="7">
        <v>5176200.4000000004</v>
      </c>
    </row>
    <row r="22" spans="1:15" ht="21" customHeight="1">
      <c r="A22" s="22" t="s">
        <v>130</v>
      </c>
      <c r="B22" s="22" t="s">
        <v>131</v>
      </c>
      <c r="C22" s="7">
        <v>3120023.92</v>
      </c>
      <c r="D22" s="7">
        <v>3120023.92</v>
      </c>
      <c r="E22" s="7">
        <v>3120023.92</v>
      </c>
      <c r="F22" s="7"/>
      <c r="G22" s="7"/>
      <c r="H22" s="7"/>
      <c r="I22" s="7"/>
      <c r="J22" s="7"/>
      <c r="K22" s="7"/>
      <c r="L22" s="7"/>
      <c r="M22" s="7"/>
      <c r="N22" s="7"/>
      <c r="O22" s="7"/>
    </row>
    <row r="23" spans="1:15" ht="21" customHeight="1">
      <c r="A23" s="23" t="s">
        <v>132</v>
      </c>
      <c r="B23" s="23" t="s">
        <v>133</v>
      </c>
      <c r="C23" s="7">
        <v>3120023.92</v>
      </c>
      <c r="D23" s="7">
        <v>3120023.92</v>
      </c>
      <c r="E23" s="7">
        <v>3120023.92</v>
      </c>
      <c r="F23" s="7"/>
      <c r="G23" s="7"/>
      <c r="H23" s="7"/>
      <c r="I23" s="7"/>
      <c r="J23" s="7"/>
      <c r="K23" s="7"/>
      <c r="L23" s="7"/>
      <c r="M23" s="7"/>
      <c r="N23" s="7"/>
      <c r="O23" s="7"/>
    </row>
    <row r="24" spans="1:15" ht="21" customHeight="1">
      <c r="A24" s="22" t="s">
        <v>134</v>
      </c>
      <c r="B24" s="22" t="s">
        <v>135</v>
      </c>
      <c r="C24" s="7">
        <v>110000</v>
      </c>
      <c r="D24" s="7"/>
      <c r="E24" s="7"/>
      <c r="F24" s="7"/>
      <c r="G24" s="7"/>
      <c r="H24" s="7"/>
      <c r="I24" s="7"/>
      <c r="J24" s="7">
        <v>110000</v>
      </c>
      <c r="K24" s="7"/>
      <c r="L24" s="7"/>
      <c r="M24" s="7"/>
      <c r="N24" s="7"/>
      <c r="O24" s="7">
        <v>110000</v>
      </c>
    </row>
    <row r="25" spans="1:15" ht="21" customHeight="1">
      <c r="A25" s="23" t="s">
        <v>136</v>
      </c>
      <c r="B25" s="23" t="s">
        <v>135</v>
      </c>
      <c r="C25" s="7">
        <v>110000</v>
      </c>
      <c r="D25" s="7"/>
      <c r="E25" s="7"/>
      <c r="F25" s="7"/>
      <c r="G25" s="7"/>
      <c r="H25" s="7"/>
      <c r="I25" s="7"/>
      <c r="J25" s="7">
        <v>110000</v>
      </c>
      <c r="K25" s="7"/>
      <c r="L25" s="7"/>
      <c r="M25" s="7"/>
      <c r="N25" s="7"/>
      <c r="O25" s="7">
        <v>110000</v>
      </c>
    </row>
    <row r="26" spans="1:15" ht="21" customHeight="1">
      <c r="A26" s="21" t="s">
        <v>137</v>
      </c>
      <c r="B26" s="21" t="s">
        <v>138</v>
      </c>
      <c r="C26" s="7">
        <v>1080000</v>
      </c>
      <c r="D26" s="7">
        <v>1080000</v>
      </c>
      <c r="E26" s="7">
        <v>1080000</v>
      </c>
      <c r="F26" s="7"/>
      <c r="G26" s="7"/>
      <c r="H26" s="7"/>
      <c r="I26" s="7"/>
      <c r="J26" s="7"/>
      <c r="K26" s="7"/>
      <c r="L26" s="7"/>
      <c r="M26" s="7"/>
      <c r="N26" s="7"/>
      <c r="O26" s="7"/>
    </row>
    <row r="27" spans="1:15" ht="21" customHeight="1">
      <c r="A27" s="22" t="s">
        <v>139</v>
      </c>
      <c r="B27" s="22" t="s">
        <v>140</v>
      </c>
      <c r="C27" s="7">
        <v>1080000</v>
      </c>
      <c r="D27" s="7">
        <v>1080000</v>
      </c>
      <c r="E27" s="7">
        <v>1080000</v>
      </c>
      <c r="F27" s="7"/>
      <c r="G27" s="7"/>
      <c r="H27" s="7"/>
      <c r="I27" s="7"/>
      <c r="J27" s="7"/>
      <c r="K27" s="7"/>
      <c r="L27" s="7"/>
      <c r="M27" s="7"/>
      <c r="N27" s="7"/>
      <c r="O27" s="7"/>
    </row>
    <row r="28" spans="1:15" ht="21" customHeight="1">
      <c r="A28" s="23" t="s">
        <v>141</v>
      </c>
      <c r="B28" s="23" t="s">
        <v>142</v>
      </c>
      <c r="C28" s="7">
        <v>1080000</v>
      </c>
      <c r="D28" s="7">
        <v>1080000</v>
      </c>
      <c r="E28" s="7">
        <v>1080000</v>
      </c>
      <c r="F28" s="7"/>
      <c r="G28" s="7"/>
      <c r="H28" s="7"/>
      <c r="I28" s="7"/>
      <c r="J28" s="7"/>
      <c r="K28" s="7"/>
      <c r="L28" s="7"/>
      <c r="M28" s="7"/>
      <c r="N28" s="7"/>
      <c r="O28" s="7"/>
    </row>
    <row r="29" spans="1:15" ht="21" customHeight="1">
      <c r="A29" s="116" t="s">
        <v>55</v>
      </c>
      <c r="B29" s="117"/>
      <c r="C29" s="7">
        <v>16540749.24</v>
      </c>
      <c r="D29" s="7">
        <v>11254548.84</v>
      </c>
      <c r="E29" s="7">
        <v>10544548.84</v>
      </c>
      <c r="F29" s="7">
        <v>710000</v>
      </c>
      <c r="G29" s="7"/>
      <c r="H29" s="7"/>
      <c r="I29" s="7"/>
      <c r="J29" s="7">
        <v>5286200.4000000004</v>
      </c>
      <c r="K29" s="7"/>
      <c r="L29" s="7"/>
      <c r="M29" s="7"/>
      <c r="N29" s="7"/>
      <c r="O29" s="7">
        <v>5286200.4000000004</v>
      </c>
    </row>
  </sheetData>
  <mergeCells count="12">
    <mergeCell ref="A2:O2"/>
    <mergeCell ref="A3:O3"/>
    <mergeCell ref="A4:B4"/>
    <mergeCell ref="A29:B29"/>
    <mergeCell ref="G5:G6"/>
    <mergeCell ref="H5:H6"/>
    <mergeCell ref="I5:I6"/>
    <mergeCell ref="C5:C6"/>
    <mergeCell ref="A5:A6"/>
    <mergeCell ref="B5:B6"/>
    <mergeCell ref="J5:O5"/>
    <mergeCell ref="D5:F5"/>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5"/>
  <sheetViews>
    <sheetView showGridLines="0" showZeros="0" workbookViewId="0">
      <pane ySplit="1" topLeftCell="A2" activePane="bottomLeft" state="frozen"/>
      <selection pane="bottomLeft"/>
    </sheetView>
  </sheetViews>
  <sheetFormatPr defaultColWidth="8.625" defaultRowHeight="12.75" customHeight="1"/>
  <cols>
    <col min="1" max="4" width="35.625" customWidth="1"/>
  </cols>
  <sheetData>
    <row r="1" spans="1:4" ht="12.75" customHeight="1">
      <c r="A1" s="1"/>
      <c r="B1" s="1"/>
      <c r="C1" s="1"/>
      <c r="D1" s="1"/>
    </row>
    <row r="2" spans="1:4" ht="15" customHeight="1">
      <c r="A2" s="24"/>
      <c r="B2" s="2"/>
      <c r="C2" s="2"/>
      <c r="D2" s="2" t="s">
        <v>143</v>
      </c>
    </row>
    <row r="3" spans="1:4" ht="41.25" customHeight="1">
      <c r="A3" s="91" t="str">
        <f>"2025"&amp;"年部门财政拨款收支预算总表"</f>
        <v>2025年部门财政拨款收支预算总表</v>
      </c>
      <c r="B3" s="92"/>
      <c r="C3" s="92"/>
      <c r="D3" s="92"/>
    </row>
    <row r="4" spans="1:4" ht="17.25" customHeight="1">
      <c r="A4" s="93" t="str">
        <f>"单位名称："&amp;"昆明市生态环境局盘龙分局"</f>
        <v>单位名称：昆明市生态环境局盘龙分局</v>
      </c>
      <c r="B4" s="94"/>
      <c r="D4" s="2" t="s">
        <v>1</v>
      </c>
    </row>
    <row r="5" spans="1:4" ht="17.25" customHeight="1">
      <c r="A5" s="95" t="s">
        <v>2</v>
      </c>
      <c r="B5" s="96"/>
      <c r="C5" s="95" t="s">
        <v>3</v>
      </c>
      <c r="D5" s="96"/>
    </row>
    <row r="6" spans="1:4" ht="18.75" customHeight="1">
      <c r="A6" s="5" t="s">
        <v>4</v>
      </c>
      <c r="B6" s="5" t="s">
        <v>5</v>
      </c>
      <c r="C6" s="5" t="s">
        <v>6</v>
      </c>
      <c r="D6" s="5" t="s">
        <v>5</v>
      </c>
    </row>
    <row r="7" spans="1:4" ht="16.5" customHeight="1">
      <c r="A7" s="6" t="s">
        <v>144</v>
      </c>
      <c r="B7" s="7">
        <v>11254548.84</v>
      </c>
      <c r="C7" s="6" t="s">
        <v>145</v>
      </c>
      <c r="D7" s="7">
        <v>11254548.84</v>
      </c>
    </row>
    <row r="8" spans="1:4" ht="16.5" customHeight="1">
      <c r="A8" s="6" t="s">
        <v>146</v>
      </c>
      <c r="B8" s="7">
        <v>11254548.84</v>
      </c>
      <c r="C8" s="6" t="s">
        <v>147</v>
      </c>
      <c r="D8" s="7"/>
    </row>
    <row r="9" spans="1:4" ht="16.5" customHeight="1">
      <c r="A9" s="6" t="s">
        <v>148</v>
      </c>
      <c r="B9" s="7"/>
      <c r="C9" s="6" t="s">
        <v>149</v>
      </c>
      <c r="D9" s="7"/>
    </row>
    <row r="10" spans="1:4" ht="16.5" customHeight="1">
      <c r="A10" s="6" t="s">
        <v>150</v>
      </c>
      <c r="B10" s="7"/>
      <c r="C10" s="6" t="s">
        <v>151</v>
      </c>
      <c r="D10" s="7"/>
    </row>
    <row r="11" spans="1:4" ht="16.5" customHeight="1">
      <c r="A11" s="6" t="s">
        <v>152</v>
      </c>
      <c r="B11" s="7"/>
      <c r="C11" s="6" t="s">
        <v>153</v>
      </c>
      <c r="D11" s="7"/>
    </row>
    <row r="12" spans="1:4" ht="16.5" customHeight="1">
      <c r="A12" s="6" t="s">
        <v>146</v>
      </c>
      <c r="B12" s="7"/>
      <c r="C12" s="6" t="s">
        <v>154</v>
      </c>
      <c r="D12" s="7"/>
    </row>
    <row r="13" spans="1:4" ht="16.5" customHeight="1">
      <c r="A13" s="10" t="s">
        <v>148</v>
      </c>
      <c r="B13" s="7"/>
      <c r="C13" s="25" t="s">
        <v>155</v>
      </c>
      <c r="D13" s="7"/>
    </row>
    <row r="14" spans="1:4" ht="16.5" customHeight="1">
      <c r="A14" s="10" t="s">
        <v>150</v>
      </c>
      <c r="B14" s="7"/>
      <c r="C14" s="25" t="s">
        <v>156</v>
      </c>
      <c r="D14" s="7"/>
    </row>
    <row r="15" spans="1:4" ht="16.5" customHeight="1">
      <c r="A15" s="11"/>
      <c r="B15" s="7"/>
      <c r="C15" s="25" t="s">
        <v>157</v>
      </c>
      <c r="D15" s="7">
        <v>1569153</v>
      </c>
    </row>
    <row r="16" spans="1:4" ht="16.5" customHeight="1">
      <c r="A16" s="11"/>
      <c r="B16" s="7"/>
      <c r="C16" s="25" t="s">
        <v>158</v>
      </c>
      <c r="D16" s="7">
        <v>758588</v>
      </c>
    </row>
    <row r="17" spans="1:4" ht="16.5" customHeight="1">
      <c r="A17" s="11"/>
      <c r="B17" s="7"/>
      <c r="C17" s="25" t="s">
        <v>159</v>
      </c>
      <c r="D17" s="7">
        <v>7846807.8399999999</v>
      </c>
    </row>
    <row r="18" spans="1:4" ht="16.5" customHeight="1">
      <c r="A18" s="11"/>
      <c r="B18" s="7"/>
      <c r="C18" s="25" t="s">
        <v>160</v>
      </c>
      <c r="D18" s="7"/>
    </row>
    <row r="19" spans="1:4" ht="16.5" customHeight="1">
      <c r="A19" s="11"/>
      <c r="B19" s="7"/>
      <c r="C19" s="25" t="s">
        <v>161</v>
      </c>
      <c r="D19" s="7"/>
    </row>
    <row r="20" spans="1:4" ht="16.5" customHeight="1">
      <c r="A20" s="11"/>
      <c r="B20" s="7"/>
      <c r="C20" s="25" t="s">
        <v>162</v>
      </c>
      <c r="D20" s="7"/>
    </row>
    <row r="21" spans="1:4" ht="16.5" customHeight="1">
      <c r="A21" s="11"/>
      <c r="B21" s="7"/>
      <c r="C21" s="25" t="s">
        <v>163</v>
      </c>
      <c r="D21" s="7"/>
    </row>
    <row r="22" spans="1:4" ht="16.5" customHeight="1">
      <c r="A22" s="11"/>
      <c r="B22" s="7"/>
      <c r="C22" s="25" t="s">
        <v>164</v>
      </c>
      <c r="D22" s="7"/>
    </row>
    <row r="23" spans="1:4" ht="16.5" customHeight="1">
      <c r="A23" s="11"/>
      <c r="B23" s="7"/>
      <c r="C23" s="25" t="s">
        <v>165</v>
      </c>
      <c r="D23" s="7"/>
    </row>
    <row r="24" spans="1:4" ht="16.5" customHeight="1">
      <c r="A24" s="11"/>
      <c r="B24" s="7"/>
      <c r="C24" s="25" t="s">
        <v>166</v>
      </c>
      <c r="D24" s="7"/>
    </row>
    <row r="25" spans="1:4" ht="16.5" customHeight="1">
      <c r="A25" s="11"/>
      <c r="B25" s="7"/>
      <c r="C25" s="25" t="s">
        <v>167</v>
      </c>
      <c r="D25" s="7"/>
    </row>
    <row r="26" spans="1:4" ht="16.5" customHeight="1">
      <c r="A26" s="11"/>
      <c r="B26" s="7"/>
      <c r="C26" s="25" t="s">
        <v>168</v>
      </c>
      <c r="D26" s="7">
        <v>1080000</v>
      </c>
    </row>
    <row r="27" spans="1:4" ht="16.5" customHeight="1">
      <c r="A27" s="11"/>
      <c r="B27" s="7"/>
      <c r="C27" s="25" t="s">
        <v>169</v>
      </c>
      <c r="D27" s="7"/>
    </row>
    <row r="28" spans="1:4" ht="16.5" customHeight="1">
      <c r="A28" s="11"/>
      <c r="B28" s="7"/>
      <c r="C28" s="25" t="s">
        <v>170</v>
      </c>
      <c r="D28" s="7"/>
    </row>
    <row r="29" spans="1:4" ht="16.5" customHeight="1">
      <c r="A29" s="11"/>
      <c r="B29" s="7"/>
      <c r="C29" s="25" t="s">
        <v>171</v>
      </c>
      <c r="D29" s="7"/>
    </row>
    <row r="30" spans="1:4" ht="16.5" customHeight="1">
      <c r="A30" s="11"/>
      <c r="B30" s="7"/>
      <c r="C30" s="25" t="s">
        <v>172</v>
      </c>
      <c r="D30" s="7"/>
    </row>
    <row r="31" spans="1:4" ht="16.5" customHeight="1">
      <c r="A31" s="11"/>
      <c r="B31" s="7"/>
      <c r="C31" s="25" t="s">
        <v>173</v>
      </c>
      <c r="D31" s="7"/>
    </row>
    <row r="32" spans="1:4" ht="16.5" customHeight="1">
      <c r="A32" s="11"/>
      <c r="B32" s="7"/>
      <c r="C32" s="10" t="s">
        <v>174</v>
      </c>
      <c r="D32" s="7"/>
    </row>
    <row r="33" spans="1:4" ht="16.5" customHeight="1">
      <c r="A33" s="11"/>
      <c r="B33" s="7"/>
      <c r="C33" s="10" t="s">
        <v>175</v>
      </c>
      <c r="D33" s="7"/>
    </row>
    <row r="34" spans="1:4" ht="16.5" customHeight="1">
      <c r="A34" s="11"/>
      <c r="B34" s="7"/>
      <c r="C34" s="26" t="s">
        <v>176</v>
      </c>
      <c r="D34" s="7"/>
    </row>
    <row r="35" spans="1:4" ht="15" customHeight="1">
      <c r="A35" s="12" t="s">
        <v>50</v>
      </c>
      <c r="B35" s="27">
        <v>11254548.84</v>
      </c>
      <c r="C35" s="12" t="s">
        <v>51</v>
      </c>
      <c r="D35" s="27">
        <v>11254548.84</v>
      </c>
    </row>
  </sheetData>
  <mergeCells count="4">
    <mergeCell ref="A3:D3"/>
    <mergeCell ref="A5:B5"/>
    <mergeCell ref="C5:D5"/>
    <mergeCell ref="A4:B4"/>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27"/>
  <sheetViews>
    <sheetView showZeros="0" workbookViewId="0">
      <pane ySplit="1" topLeftCell="A2" activePane="bottomLeft" state="frozen"/>
      <selection pane="bottomLeft"/>
    </sheetView>
  </sheetViews>
  <sheetFormatPr defaultColWidth="9.125" defaultRowHeight="14.25" customHeight="1"/>
  <cols>
    <col min="1" max="1" width="20.125" customWidth="1"/>
    <col min="2" max="2" width="44" customWidth="1"/>
    <col min="3" max="7" width="24.125" customWidth="1"/>
  </cols>
  <sheetData>
    <row r="1" spans="1:7" ht="14.25" customHeight="1">
      <c r="A1" s="1"/>
      <c r="B1" s="1"/>
      <c r="C1" s="1"/>
      <c r="D1" s="1"/>
      <c r="E1" s="1"/>
      <c r="F1" s="1"/>
      <c r="G1" s="1"/>
    </row>
    <row r="2" spans="1:7" ht="14.25" customHeight="1">
      <c r="D2" s="28"/>
      <c r="F2" s="29"/>
      <c r="G2" s="4" t="s">
        <v>177</v>
      </c>
    </row>
    <row r="3" spans="1:7" ht="41.25" customHeight="1">
      <c r="A3" s="128" t="str">
        <f>"2025"&amp;"年一般公共预算支出预算表（按功能科目分类）"</f>
        <v>2025年一般公共预算支出预算表（按功能科目分类）</v>
      </c>
      <c r="B3" s="128"/>
      <c r="C3" s="128"/>
      <c r="D3" s="128"/>
      <c r="E3" s="128"/>
      <c r="F3" s="128"/>
      <c r="G3" s="128"/>
    </row>
    <row r="4" spans="1:7" ht="18" customHeight="1">
      <c r="A4" s="30" t="str">
        <f>"单位名称："&amp;"昆明市生态环境局盘龙分局"</f>
        <v>单位名称：昆明市生态环境局盘龙分局</v>
      </c>
      <c r="F4" s="31"/>
      <c r="G4" s="4" t="s">
        <v>1</v>
      </c>
    </row>
    <row r="5" spans="1:7" ht="20.25" customHeight="1">
      <c r="A5" s="129" t="s">
        <v>178</v>
      </c>
      <c r="B5" s="130"/>
      <c r="C5" s="138" t="s">
        <v>55</v>
      </c>
      <c r="D5" s="135" t="s">
        <v>80</v>
      </c>
      <c r="E5" s="136"/>
      <c r="F5" s="137"/>
      <c r="G5" s="133" t="s">
        <v>81</v>
      </c>
    </row>
    <row r="6" spans="1:7" ht="20.25" customHeight="1">
      <c r="A6" s="32" t="s">
        <v>77</v>
      </c>
      <c r="B6" s="32" t="s">
        <v>78</v>
      </c>
      <c r="C6" s="139"/>
      <c r="D6" s="34" t="s">
        <v>57</v>
      </c>
      <c r="E6" s="34" t="s">
        <v>179</v>
      </c>
      <c r="F6" s="34" t="s">
        <v>180</v>
      </c>
      <c r="G6" s="134"/>
    </row>
    <row r="7" spans="1:7" ht="15" customHeight="1">
      <c r="A7" s="35" t="s">
        <v>87</v>
      </c>
      <c r="B7" s="35" t="s">
        <v>88</v>
      </c>
      <c r="C7" s="35" t="s">
        <v>89</v>
      </c>
      <c r="D7" s="35" t="s">
        <v>90</v>
      </c>
      <c r="E7" s="35" t="s">
        <v>91</v>
      </c>
      <c r="F7" s="35" t="s">
        <v>92</v>
      </c>
      <c r="G7" s="35" t="s">
        <v>93</v>
      </c>
    </row>
    <row r="8" spans="1:7" ht="18" customHeight="1">
      <c r="A8" s="26" t="s">
        <v>102</v>
      </c>
      <c r="B8" s="26" t="s">
        <v>103</v>
      </c>
      <c r="C8" s="7">
        <v>1569153</v>
      </c>
      <c r="D8" s="7">
        <v>1569153</v>
      </c>
      <c r="E8" s="7">
        <v>1569153</v>
      </c>
      <c r="F8" s="7"/>
      <c r="G8" s="7"/>
    </row>
    <row r="9" spans="1:7" ht="18" customHeight="1">
      <c r="A9" s="36" t="s">
        <v>104</v>
      </c>
      <c r="B9" s="36" t="s">
        <v>105</v>
      </c>
      <c r="C9" s="7">
        <v>1569153</v>
      </c>
      <c r="D9" s="7">
        <v>1569153</v>
      </c>
      <c r="E9" s="7">
        <v>1569153</v>
      </c>
      <c r="F9" s="7"/>
      <c r="G9" s="7"/>
    </row>
    <row r="10" spans="1:7" ht="18" customHeight="1">
      <c r="A10" s="37" t="s">
        <v>106</v>
      </c>
      <c r="B10" s="37" t="s">
        <v>107</v>
      </c>
      <c r="C10" s="7">
        <v>897153</v>
      </c>
      <c r="D10" s="7">
        <v>897153</v>
      </c>
      <c r="E10" s="7">
        <v>897153</v>
      </c>
      <c r="F10" s="7"/>
      <c r="G10" s="7"/>
    </row>
    <row r="11" spans="1:7" ht="18" customHeight="1">
      <c r="A11" s="37" t="s">
        <v>108</v>
      </c>
      <c r="B11" s="37" t="s">
        <v>109</v>
      </c>
      <c r="C11" s="7">
        <v>672000</v>
      </c>
      <c r="D11" s="7">
        <v>672000</v>
      </c>
      <c r="E11" s="7">
        <v>672000</v>
      </c>
      <c r="F11" s="7"/>
      <c r="G11" s="7"/>
    </row>
    <row r="12" spans="1:7" ht="18" customHeight="1">
      <c r="A12" s="26" t="s">
        <v>110</v>
      </c>
      <c r="B12" s="26" t="s">
        <v>111</v>
      </c>
      <c r="C12" s="7">
        <v>758588</v>
      </c>
      <c r="D12" s="7">
        <v>758588</v>
      </c>
      <c r="E12" s="7">
        <v>758588</v>
      </c>
      <c r="F12" s="7"/>
      <c r="G12" s="7"/>
    </row>
    <row r="13" spans="1:7" ht="18" customHeight="1">
      <c r="A13" s="36" t="s">
        <v>112</v>
      </c>
      <c r="B13" s="36" t="s">
        <v>113</v>
      </c>
      <c r="C13" s="7">
        <v>758588</v>
      </c>
      <c r="D13" s="7">
        <v>758588</v>
      </c>
      <c r="E13" s="7">
        <v>758588</v>
      </c>
      <c r="F13" s="7"/>
      <c r="G13" s="7"/>
    </row>
    <row r="14" spans="1:7" ht="18" customHeight="1">
      <c r="A14" s="37" t="s">
        <v>114</v>
      </c>
      <c r="B14" s="37" t="s">
        <v>115</v>
      </c>
      <c r="C14" s="7">
        <v>313780</v>
      </c>
      <c r="D14" s="7">
        <v>313780</v>
      </c>
      <c r="E14" s="7">
        <v>313780</v>
      </c>
      <c r="F14" s="7"/>
      <c r="G14" s="7"/>
    </row>
    <row r="15" spans="1:7" ht="18" customHeight="1">
      <c r="A15" s="37" t="s">
        <v>116</v>
      </c>
      <c r="B15" s="37" t="s">
        <v>117</v>
      </c>
      <c r="C15" s="7">
        <v>129090</v>
      </c>
      <c r="D15" s="7">
        <v>129090</v>
      </c>
      <c r="E15" s="7">
        <v>129090</v>
      </c>
      <c r="F15" s="7"/>
      <c r="G15" s="7"/>
    </row>
    <row r="16" spans="1:7" ht="18" customHeight="1">
      <c r="A16" s="37" t="s">
        <v>118</v>
      </c>
      <c r="B16" s="37" t="s">
        <v>119</v>
      </c>
      <c r="C16" s="7">
        <v>280130</v>
      </c>
      <c r="D16" s="7">
        <v>280130</v>
      </c>
      <c r="E16" s="7">
        <v>280130</v>
      </c>
      <c r="F16" s="7"/>
      <c r="G16" s="7"/>
    </row>
    <row r="17" spans="1:7" ht="18" customHeight="1">
      <c r="A17" s="37" t="s">
        <v>120</v>
      </c>
      <c r="B17" s="37" t="s">
        <v>121</v>
      </c>
      <c r="C17" s="7">
        <v>35588</v>
      </c>
      <c r="D17" s="7">
        <v>35588</v>
      </c>
      <c r="E17" s="7">
        <v>35588</v>
      </c>
      <c r="F17" s="7"/>
      <c r="G17" s="7"/>
    </row>
    <row r="18" spans="1:7" ht="18" customHeight="1">
      <c r="A18" s="26" t="s">
        <v>122</v>
      </c>
      <c r="B18" s="26" t="s">
        <v>123</v>
      </c>
      <c r="C18" s="7">
        <v>7846807.8399999999</v>
      </c>
      <c r="D18" s="7">
        <v>7136807.8399999999</v>
      </c>
      <c r="E18" s="7">
        <v>6199700</v>
      </c>
      <c r="F18" s="7">
        <v>937107.84</v>
      </c>
      <c r="G18" s="7">
        <v>710000</v>
      </c>
    </row>
    <row r="19" spans="1:7" ht="18" customHeight="1">
      <c r="A19" s="36" t="s">
        <v>124</v>
      </c>
      <c r="B19" s="36" t="s">
        <v>125</v>
      </c>
      <c r="C19" s="7">
        <v>4726783.92</v>
      </c>
      <c r="D19" s="7">
        <v>4016783.92</v>
      </c>
      <c r="E19" s="7">
        <v>3508594</v>
      </c>
      <c r="F19" s="7">
        <v>508189.92</v>
      </c>
      <c r="G19" s="7">
        <v>710000</v>
      </c>
    </row>
    <row r="20" spans="1:7" ht="18" customHeight="1">
      <c r="A20" s="37" t="s">
        <v>126</v>
      </c>
      <c r="B20" s="37" t="s">
        <v>127</v>
      </c>
      <c r="C20" s="7">
        <v>2024202.24</v>
      </c>
      <c r="D20" s="7">
        <v>2024202.24</v>
      </c>
      <c r="E20" s="7">
        <v>1697571</v>
      </c>
      <c r="F20" s="7">
        <v>326631.24</v>
      </c>
      <c r="G20" s="7"/>
    </row>
    <row r="21" spans="1:7" ht="18" customHeight="1">
      <c r="A21" s="37" t="s">
        <v>128</v>
      </c>
      <c r="B21" s="37" t="s">
        <v>129</v>
      </c>
      <c r="C21" s="7">
        <v>2702581.68</v>
      </c>
      <c r="D21" s="7">
        <v>1992581.68</v>
      </c>
      <c r="E21" s="7">
        <v>1811023</v>
      </c>
      <c r="F21" s="7">
        <v>181558.68</v>
      </c>
      <c r="G21" s="7">
        <v>710000</v>
      </c>
    </row>
    <row r="22" spans="1:7" ht="18" customHeight="1">
      <c r="A22" s="36" t="s">
        <v>130</v>
      </c>
      <c r="B22" s="36" t="s">
        <v>131</v>
      </c>
      <c r="C22" s="7">
        <v>3120023.92</v>
      </c>
      <c r="D22" s="7">
        <v>3120023.92</v>
      </c>
      <c r="E22" s="7">
        <v>2691106</v>
      </c>
      <c r="F22" s="7">
        <v>428917.92</v>
      </c>
      <c r="G22" s="7"/>
    </row>
    <row r="23" spans="1:7" ht="18" customHeight="1">
      <c r="A23" s="37" t="s">
        <v>132</v>
      </c>
      <c r="B23" s="37" t="s">
        <v>133</v>
      </c>
      <c r="C23" s="7">
        <v>3120023.92</v>
      </c>
      <c r="D23" s="7">
        <v>3120023.92</v>
      </c>
      <c r="E23" s="7">
        <v>2691106</v>
      </c>
      <c r="F23" s="7">
        <v>428917.92</v>
      </c>
      <c r="G23" s="7"/>
    </row>
    <row r="24" spans="1:7" ht="18" customHeight="1">
      <c r="A24" s="26" t="s">
        <v>137</v>
      </c>
      <c r="B24" s="26" t="s">
        <v>138</v>
      </c>
      <c r="C24" s="7">
        <v>1080000</v>
      </c>
      <c r="D24" s="7">
        <v>1080000</v>
      </c>
      <c r="E24" s="7">
        <v>1080000</v>
      </c>
      <c r="F24" s="7"/>
      <c r="G24" s="7"/>
    </row>
    <row r="25" spans="1:7" ht="18" customHeight="1">
      <c r="A25" s="36" t="s">
        <v>139</v>
      </c>
      <c r="B25" s="36" t="s">
        <v>140</v>
      </c>
      <c r="C25" s="7">
        <v>1080000</v>
      </c>
      <c r="D25" s="7">
        <v>1080000</v>
      </c>
      <c r="E25" s="7">
        <v>1080000</v>
      </c>
      <c r="F25" s="7"/>
      <c r="G25" s="7"/>
    </row>
    <row r="26" spans="1:7" ht="18" customHeight="1">
      <c r="A26" s="37" t="s">
        <v>141</v>
      </c>
      <c r="B26" s="37" t="s">
        <v>142</v>
      </c>
      <c r="C26" s="7">
        <v>1080000</v>
      </c>
      <c r="D26" s="7">
        <v>1080000</v>
      </c>
      <c r="E26" s="7">
        <v>1080000</v>
      </c>
      <c r="F26" s="7"/>
      <c r="G26" s="7"/>
    </row>
    <row r="27" spans="1:7" ht="18" customHeight="1">
      <c r="A27" s="131" t="s">
        <v>181</v>
      </c>
      <c r="B27" s="132" t="s">
        <v>181</v>
      </c>
      <c r="C27" s="7">
        <v>11254548.84</v>
      </c>
      <c r="D27" s="7">
        <v>10544548.84</v>
      </c>
      <c r="E27" s="7">
        <v>9607441</v>
      </c>
      <c r="F27" s="7">
        <v>937107.84</v>
      </c>
      <c r="G27" s="7">
        <v>710000</v>
      </c>
    </row>
  </sheetData>
  <mergeCells count="6">
    <mergeCell ref="A3:G3"/>
    <mergeCell ref="A5:B5"/>
    <mergeCell ref="A27:B27"/>
    <mergeCell ref="G5:G6"/>
    <mergeCell ref="D5:F5"/>
    <mergeCell ref="C5:C6"/>
  </mergeCells>
  <phoneticPr fontId="16" type="noConversion"/>
  <printOptions horizontalCentered="1"/>
  <pageMargins left="0.37" right="0.37" top="0.56000000000000005" bottom="0.56000000000000005" header="0.48" footer="0.48"/>
  <pageSetup paperSize="9" scale="0" fitToHeight="100" orientation="landscape"/>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8"/>
  <sheetViews>
    <sheetView showZeros="0" workbookViewId="0">
      <pane ySplit="1" topLeftCell="A2" activePane="bottomLeft" state="frozen"/>
      <selection pane="bottomLeft"/>
    </sheetView>
  </sheetViews>
  <sheetFormatPr defaultColWidth="10.375" defaultRowHeight="14.25" customHeight="1"/>
  <cols>
    <col min="1" max="6" width="28.125" customWidth="1"/>
  </cols>
  <sheetData>
    <row r="1" spans="1:6" ht="14.25" customHeight="1">
      <c r="A1" s="1"/>
      <c r="B1" s="1"/>
      <c r="C1" s="1"/>
      <c r="D1" s="1"/>
      <c r="E1" s="1"/>
      <c r="F1" s="1"/>
    </row>
    <row r="2" spans="1:6" ht="14.25" customHeight="1">
      <c r="A2" s="39"/>
      <c r="B2" s="39"/>
      <c r="C2" s="39"/>
      <c r="D2" s="39"/>
      <c r="E2" s="24"/>
      <c r="F2" s="40" t="s">
        <v>182</v>
      </c>
    </row>
    <row r="3" spans="1:6" ht="41.25" customHeight="1">
      <c r="A3" s="140" t="str">
        <f>"2025"&amp;"年一般公共预算“三公”经费支出预算表"</f>
        <v>2025年一般公共预算“三公”经费支出预算表</v>
      </c>
      <c r="B3" s="141"/>
      <c r="C3" s="141"/>
      <c r="D3" s="141"/>
      <c r="E3" s="142"/>
      <c r="F3" s="141"/>
    </row>
    <row r="4" spans="1:6" ht="14.25" customHeight="1">
      <c r="A4" s="143" t="str">
        <f>"单位名称："&amp;"昆明市生态环境局盘龙分局"</f>
        <v>单位名称：昆明市生态环境局盘龙分局</v>
      </c>
      <c r="B4" s="144"/>
      <c r="D4" s="39"/>
      <c r="E4" s="24"/>
      <c r="F4" s="3" t="s">
        <v>1</v>
      </c>
    </row>
    <row r="5" spans="1:6" ht="27" customHeight="1">
      <c r="A5" s="145" t="s">
        <v>183</v>
      </c>
      <c r="B5" s="145" t="s">
        <v>184</v>
      </c>
      <c r="C5" s="99" t="s">
        <v>185</v>
      </c>
      <c r="D5" s="145"/>
      <c r="E5" s="148"/>
      <c r="F5" s="145" t="s">
        <v>186</v>
      </c>
    </row>
    <row r="6" spans="1:6" ht="28.5" customHeight="1">
      <c r="A6" s="146"/>
      <c r="B6" s="147"/>
      <c r="C6" s="41" t="s">
        <v>57</v>
      </c>
      <c r="D6" s="41" t="s">
        <v>187</v>
      </c>
      <c r="E6" s="41" t="s">
        <v>188</v>
      </c>
      <c r="F6" s="149"/>
    </row>
    <row r="7" spans="1:6" ht="17.25" customHeight="1">
      <c r="A7" s="20" t="s">
        <v>87</v>
      </c>
      <c r="B7" s="20" t="s">
        <v>88</v>
      </c>
      <c r="C7" s="20" t="s">
        <v>89</v>
      </c>
      <c r="D7" s="20" t="s">
        <v>90</v>
      </c>
      <c r="E7" s="20" t="s">
        <v>91</v>
      </c>
      <c r="F7" s="20" t="s">
        <v>92</v>
      </c>
    </row>
    <row r="8" spans="1:6" ht="17.25" customHeight="1">
      <c r="A8" s="7">
        <v>65291.4</v>
      </c>
      <c r="B8" s="7"/>
      <c r="C8" s="7">
        <v>65291.4</v>
      </c>
      <c r="D8" s="7"/>
      <c r="E8" s="7">
        <v>65291.4</v>
      </c>
      <c r="F8" s="7"/>
    </row>
  </sheetData>
  <mergeCells count="6">
    <mergeCell ref="A3:F3"/>
    <mergeCell ref="A4:B4"/>
    <mergeCell ref="A5:A6"/>
    <mergeCell ref="B5:B6"/>
    <mergeCell ref="C5:E5"/>
    <mergeCell ref="F5:F6"/>
  </mergeCells>
  <phoneticPr fontId="1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84"/>
  <sheetViews>
    <sheetView showZeros="0" workbookViewId="0">
      <pane ySplit="1" topLeftCell="A2" activePane="bottomLeft" state="frozen"/>
      <selection pane="bottomLeft"/>
    </sheetView>
  </sheetViews>
  <sheetFormatPr defaultColWidth="9.125" defaultRowHeight="14.25" customHeight="1"/>
  <cols>
    <col min="1" max="2" width="32.875" customWidth="1"/>
    <col min="3" max="3" width="20.75" customWidth="1"/>
    <col min="4" max="4" width="31.25" customWidth="1"/>
    <col min="5" max="5" width="10.125" customWidth="1"/>
    <col min="6" max="6" width="27.25" bestFit="1" customWidth="1"/>
    <col min="7" max="7" width="10.25" customWidth="1"/>
    <col min="8" max="8" width="23.875" bestFit="1" customWidth="1"/>
    <col min="9" max="24" width="18.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B2" s="28"/>
      <c r="C2" s="42"/>
      <c r="E2" s="43"/>
      <c r="F2" s="43"/>
      <c r="G2" s="43"/>
      <c r="H2" s="43"/>
      <c r="I2" s="44"/>
      <c r="J2" s="44"/>
      <c r="K2" s="44"/>
      <c r="L2" s="44"/>
      <c r="M2" s="44"/>
      <c r="N2" s="44"/>
      <c r="R2" s="44"/>
      <c r="V2" s="42"/>
      <c r="X2" s="45" t="s">
        <v>189</v>
      </c>
    </row>
    <row r="3" spans="1:24" ht="45.75" customHeight="1">
      <c r="A3" s="150" t="str">
        <f>"2025"&amp;"年部门基本支出预算表"</f>
        <v>2025年部门基本支出预算表</v>
      </c>
      <c r="B3" s="151"/>
      <c r="C3" s="150"/>
      <c r="D3" s="150"/>
      <c r="E3" s="150"/>
      <c r="F3" s="150"/>
      <c r="G3" s="150"/>
      <c r="H3" s="150"/>
      <c r="I3" s="150"/>
      <c r="J3" s="150"/>
      <c r="K3" s="150"/>
      <c r="L3" s="150"/>
      <c r="M3" s="150"/>
      <c r="N3" s="150"/>
      <c r="O3" s="151"/>
      <c r="P3" s="151"/>
      <c r="Q3" s="151"/>
      <c r="R3" s="150"/>
      <c r="S3" s="150"/>
      <c r="T3" s="150"/>
      <c r="U3" s="150"/>
      <c r="V3" s="150"/>
      <c r="W3" s="150"/>
      <c r="X3" s="150"/>
    </row>
    <row r="4" spans="1:24" ht="18.75" customHeight="1">
      <c r="A4" s="152" t="str">
        <f>"单位名称："&amp;"昆明市生态环境局盘龙分局"</f>
        <v>单位名称：昆明市生态环境局盘龙分局</v>
      </c>
      <c r="B4" s="153"/>
      <c r="C4" s="154"/>
      <c r="D4" s="154"/>
      <c r="E4" s="154"/>
      <c r="F4" s="154"/>
      <c r="G4" s="154"/>
      <c r="H4" s="154"/>
      <c r="I4" s="46"/>
      <c r="J4" s="46"/>
      <c r="K4" s="46"/>
      <c r="L4" s="46"/>
      <c r="M4" s="46"/>
      <c r="N4" s="46"/>
      <c r="O4" s="47"/>
      <c r="P4" s="47"/>
      <c r="Q4" s="47"/>
      <c r="R4" s="46"/>
      <c r="V4" s="42"/>
      <c r="X4" s="45" t="s">
        <v>1</v>
      </c>
    </row>
    <row r="5" spans="1:24" ht="18" customHeight="1">
      <c r="A5" s="155" t="s">
        <v>190</v>
      </c>
      <c r="B5" s="155" t="s">
        <v>191</v>
      </c>
      <c r="C5" s="155" t="s">
        <v>192</v>
      </c>
      <c r="D5" s="155" t="s">
        <v>193</v>
      </c>
      <c r="E5" s="155" t="s">
        <v>194</v>
      </c>
      <c r="F5" s="155" t="s">
        <v>195</v>
      </c>
      <c r="G5" s="155" t="s">
        <v>196</v>
      </c>
      <c r="H5" s="155" t="s">
        <v>197</v>
      </c>
      <c r="I5" s="135" t="s">
        <v>198</v>
      </c>
      <c r="J5" s="160" t="s">
        <v>198</v>
      </c>
      <c r="K5" s="160"/>
      <c r="L5" s="160"/>
      <c r="M5" s="160"/>
      <c r="N5" s="160"/>
      <c r="O5" s="136"/>
      <c r="P5" s="136"/>
      <c r="Q5" s="136"/>
      <c r="R5" s="163" t="s">
        <v>61</v>
      </c>
      <c r="S5" s="160" t="s">
        <v>62</v>
      </c>
      <c r="T5" s="160"/>
      <c r="U5" s="160"/>
      <c r="V5" s="160"/>
      <c r="W5" s="160"/>
      <c r="X5" s="161"/>
    </row>
    <row r="6" spans="1:24" ht="18" customHeight="1">
      <c r="A6" s="156"/>
      <c r="B6" s="157"/>
      <c r="C6" s="159"/>
      <c r="D6" s="156"/>
      <c r="E6" s="156"/>
      <c r="F6" s="156"/>
      <c r="G6" s="156"/>
      <c r="H6" s="156"/>
      <c r="I6" s="138" t="s">
        <v>199</v>
      </c>
      <c r="J6" s="135" t="s">
        <v>58</v>
      </c>
      <c r="K6" s="160"/>
      <c r="L6" s="160"/>
      <c r="M6" s="160"/>
      <c r="N6" s="161"/>
      <c r="O6" s="165" t="s">
        <v>200</v>
      </c>
      <c r="P6" s="136"/>
      <c r="Q6" s="137"/>
      <c r="R6" s="155" t="s">
        <v>61</v>
      </c>
      <c r="S6" s="135" t="s">
        <v>62</v>
      </c>
      <c r="T6" s="163" t="s">
        <v>64</v>
      </c>
      <c r="U6" s="160" t="s">
        <v>62</v>
      </c>
      <c r="V6" s="163" t="s">
        <v>66</v>
      </c>
      <c r="W6" s="163" t="s">
        <v>67</v>
      </c>
      <c r="X6" s="164" t="s">
        <v>68</v>
      </c>
    </row>
    <row r="7" spans="1:24" ht="19.5" customHeight="1">
      <c r="A7" s="157"/>
      <c r="B7" s="157"/>
      <c r="C7" s="157"/>
      <c r="D7" s="157"/>
      <c r="E7" s="157"/>
      <c r="F7" s="157"/>
      <c r="G7" s="157"/>
      <c r="H7" s="157"/>
      <c r="I7" s="157"/>
      <c r="J7" s="166" t="s">
        <v>201</v>
      </c>
      <c r="K7" s="155" t="s">
        <v>202</v>
      </c>
      <c r="L7" s="155" t="s">
        <v>203</v>
      </c>
      <c r="M7" s="155" t="s">
        <v>204</v>
      </c>
      <c r="N7" s="155" t="s">
        <v>205</v>
      </c>
      <c r="O7" s="155" t="s">
        <v>58</v>
      </c>
      <c r="P7" s="155" t="s">
        <v>59</v>
      </c>
      <c r="Q7" s="155" t="s">
        <v>60</v>
      </c>
      <c r="R7" s="157"/>
      <c r="S7" s="155" t="s">
        <v>57</v>
      </c>
      <c r="T7" s="155" t="s">
        <v>64</v>
      </c>
      <c r="U7" s="155" t="s">
        <v>206</v>
      </c>
      <c r="V7" s="155" t="s">
        <v>66</v>
      </c>
      <c r="W7" s="155" t="s">
        <v>67</v>
      </c>
      <c r="X7" s="155" t="s">
        <v>68</v>
      </c>
    </row>
    <row r="8" spans="1:24" ht="37.5" customHeight="1">
      <c r="A8" s="158"/>
      <c r="B8" s="139"/>
      <c r="C8" s="158"/>
      <c r="D8" s="158"/>
      <c r="E8" s="158"/>
      <c r="F8" s="158"/>
      <c r="G8" s="158"/>
      <c r="H8" s="158"/>
      <c r="I8" s="158"/>
      <c r="J8" s="167" t="s">
        <v>57</v>
      </c>
      <c r="K8" s="162" t="s">
        <v>207</v>
      </c>
      <c r="L8" s="162" t="s">
        <v>203</v>
      </c>
      <c r="M8" s="162" t="s">
        <v>204</v>
      </c>
      <c r="N8" s="162" t="s">
        <v>205</v>
      </c>
      <c r="O8" s="162" t="s">
        <v>203</v>
      </c>
      <c r="P8" s="162" t="s">
        <v>204</v>
      </c>
      <c r="Q8" s="162" t="s">
        <v>205</v>
      </c>
      <c r="R8" s="162" t="s">
        <v>61</v>
      </c>
      <c r="S8" s="162" t="s">
        <v>57</v>
      </c>
      <c r="T8" s="162" t="s">
        <v>64</v>
      </c>
      <c r="U8" s="162" t="s">
        <v>206</v>
      </c>
      <c r="V8" s="162" t="s">
        <v>66</v>
      </c>
      <c r="W8" s="162" t="s">
        <v>67</v>
      </c>
      <c r="X8" s="162" t="s">
        <v>68</v>
      </c>
    </row>
    <row r="9" spans="1:24" ht="14.25" customHeight="1">
      <c r="A9" s="50">
        <v>1</v>
      </c>
      <c r="B9" s="50">
        <v>2</v>
      </c>
      <c r="C9" s="50">
        <v>3</v>
      </c>
      <c r="D9" s="50">
        <v>4</v>
      </c>
      <c r="E9" s="50">
        <v>5</v>
      </c>
      <c r="F9" s="50">
        <v>6</v>
      </c>
      <c r="G9" s="50">
        <v>7</v>
      </c>
      <c r="H9" s="50">
        <v>8</v>
      </c>
      <c r="I9" s="50">
        <v>9</v>
      </c>
      <c r="J9" s="50">
        <v>10</v>
      </c>
      <c r="K9" s="50">
        <v>11</v>
      </c>
      <c r="L9" s="50">
        <v>12</v>
      </c>
      <c r="M9" s="50">
        <v>13</v>
      </c>
      <c r="N9" s="50">
        <v>14</v>
      </c>
      <c r="O9" s="50">
        <v>15</v>
      </c>
      <c r="P9" s="50">
        <v>16</v>
      </c>
      <c r="Q9" s="50">
        <v>17</v>
      </c>
      <c r="R9" s="50">
        <v>18</v>
      </c>
      <c r="S9" s="50">
        <v>19</v>
      </c>
      <c r="T9" s="50">
        <v>20</v>
      </c>
      <c r="U9" s="50">
        <v>21</v>
      </c>
      <c r="V9" s="50">
        <v>22</v>
      </c>
      <c r="W9" s="50">
        <v>23</v>
      </c>
      <c r="X9" s="50">
        <v>24</v>
      </c>
    </row>
    <row r="10" spans="1:24" ht="20.25" customHeight="1">
      <c r="A10" s="10" t="s">
        <v>208</v>
      </c>
      <c r="B10" s="10" t="s">
        <v>70</v>
      </c>
      <c r="C10" s="10" t="s">
        <v>209</v>
      </c>
      <c r="D10" s="10" t="s">
        <v>210</v>
      </c>
      <c r="E10" s="10" t="s">
        <v>126</v>
      </c>
      <c r="F10" s="10" t="s">
        <v>127</v>
      </c>
      <c r="G10" s="10" t="s">
        <v>211</v>
      </c>
      <c r="H10" s="10" t="s">
        <v>212</v>
      </c>
      <c r="I10" s="7">
        <v>474192</v>
      </c>
      <c r="J10" s="7">
        <v>474192</v>
      </c>
      <c r="K10" s="7"/>
      <c r="L10" s="7"/>
      <c r="M10" s="7">
        <v>474192</v>
      </c>
      <c r="N10" s="7"/>
      <c r="O10" s="7"/>
      <c r="P10" s="7"/>
      <c r="Q10" s="7"/>
      <c r="R10" s="7"/>
      <c r="S10" s="7"/>
      <c r="T10" s="7"/>
      <c r="U10" s="7"/>
      <c r="V10" s="7"/>
      <c r="W10" s="7"/>
      <c r="X10" s="7"/>
    </row>
    <row r="11" spans="1:24" ht="20.25" customHeight="1">
      <c r="A11" s="10" t="s">
        <v>208</v>
      </c>
      <c r="B11" s="10" t="s">
        <v>70</v>
      </c>
      <c r="C11" s="10" t="s">
        <v>209</v>
      </c>
      <c r="D11" s="10" t="s">
        <v>210</v>
      </c>
      <c r="E11" s="10" t="s">
        <v>126</v>
      </c>
      <c r="F11" s="10" t="s">
        <v>127</v>
      </c>
      <c r="G11" s="10" t="s">
        <v>213</v>
      </c>
      <c r="H11" s="10" t="s">
        <v>214</v>
      </c>
      <c r="I11" s="7">
        <v>685704</v>
      </c>
      <c r="J11" s="7">
        <v>685704</v>
      </c>
      <c r="K11" s="51"/>
      <c r="L11" s="51"/>
      <c r="M11" s="7">
        <v>685704</v>
      </c>
      <c r="N11" s="51"/>
      <c r="O11" s="7"/>
      <c r="P11" s="7"/>
      <c r="Q11" s="7"/>
      <c r="R11" s="7"/>
      <c r="S11" s="7"/>
      <c r="T11" s="7"/>
      <c r="U11" s="7"/>
      <c r="V11" s="7"/>
      <c r="W11" s="7"/>
      <c r="X11" s="7"/>
    </row>
    <row r="12" spans="1:24" ht="20.25" customHeight="1">
      <c r="A12" s="10" t="s">
        <v>208</v>
      </c>
      <c r="B12" s="10" t="s">
        <v>70</v>
      </c>
      <c r="C12" s="10" t="s">
        <v>209</v>
      </c>
      <c r="D12" s="10" t="s">
        <v>210</v>
      </c>
      <c r="E12" s="10" t="s">
        <v>126</v>
      </c>
      <c r="F12" s="10" t="s">
        <v>127</v>
      </c>
      <c r="G12" s="10" t="s">
        <v>215</v>
      </c>
      <c r="H12" s="10" t="s">
        <v>216</v>
      </c>
      <c r="I12" s="7">
        <v>39516</v>
      </c>
      <c r="J12" s="7">
        <v>39516</v>
      </c>
      <c r="K12" s="51"/>
      <c r="L12" s="51"/>
      <c r="M12" s="7">
        <v>39516</v>
      </c>
      <c r="N12" s="51"/>
      <c r="O12" s="7"/>
      <c r="P12" s="7"/>
      <c r="Q12" s="7"/>
      <c r="R12" s="7"/>
      <c r="S12" s="7"/>
      <c r="T12" s="7"/>
      <c r="U12" s="7"/>
      <c r="V12" s="7"/>
      <c r="W12" s="7"/>
      <c r="X12" s="7"/>
    </row>
    <row r="13" spans="1:24" ht="20.25" customHeight="1">
      <c r="A13" s="10" t="s">
        <v>208</v>
      </c>
      <c r="B13" s="10" t="s">
        <v>70</v>
      </c>
      <c r="C13" s="10" t="s">
        <v>217</v>
      </c>
      <c r="D13" s="10" t="s">
        <v>218</v>
      </c>
      <c r="E13" s="10" t="s">
        <v>106</v>
      </c>
      <c r="F13" s="10" t="s">
        <v>107</v>
      </c>
      <c r="G13" s="10" t="s">
        <v>219</v>
      </c>
      <c r="H13" s="10" t="s">
        <v>220</v>
      </c>
      <c r="I13" s="7">
        <v>241087</v>
      </c>
      <c r="J13" s="7">
        <v>241087</v>
      </c>
      <c r="K13" s="51"/>
      <c r="L13" s="51"/>
      <c r="M13" s="7">
        <v>241087</v>
      </c>
      <c r="N13" s="51"/>
      <c r="O13" s="7"/>
      <c r="P13" s="7"/>
      <c r="Q13" s="7"/>
      <c r="R13" s="7"/>
      <c r="S13" s="7"/>
      <c r="T13" s="7"/>
      <c r="U13" s="7"/>
      <c r="V13" s="7"/>
      <c r="W13" s="7"/>
      <c r="X13" s="7"/>
    </row>
    <row r="14" spans="1:24" ht="20.25" customHeight="1">
      <c r="A14" s="10" t="s">
        <v>208</v>
      </c>
      <c r="B14" s="10" t="s">
        <v>70</v>
      </c>
      <c r="C14" s="10" t="s">
        <v>217</v>
      </c>
      <c r="D14" s="10" t="s">
        <v>218</v>
      </c>
      <c r="E14" s="10" t="s">
        <v>108</v>
      </c>
      <c r="F14" s="10" t="s">
        <v>109</v>
      </c>
      <c r="G14" s="10" t="s">
        <v>221</v>
      </c>
      <c r="H14" s="10" t="s">
        <v>222</v>
      </c>
      <c r="I14" s="7">
        <v>224000</v>
      </c>
      <c r="J14" s="7">
        <v>224000</v>
      </c>
      <c r="K14" s="51"/>
      <c r="L14" s="51"/>
      <c r="M14" s="7">
        <v>224000</v>
      </c>
      <c r="N14" s="51"/>
      <c r="O14" s="7"/>
      <c r="P14" s="7"/>
      <c r="Q14" s="7"/>
      <c r="R14" s="7"/>
      <c r="S14" s="7"/>
      <c r="T14" s="7"/>
      <c r="U14" s="7"/>
      <c r="V14" s="7"/>
      <c r="W14" s="7"/>
      <c r="X14" s="7"/>
    </row>
    <row r="15" spans="1:24" ht="20.25" customHeight="1">
      <c r="A15" s="10" t="s">
        <v>208</v>
      </c>
      <c r="B15" s="10" t="s">
        <v>70</v>
      </c>
      <c r="C15" s="10" t="s">
        <v>217</v>
      </c>
      <c r="D15" s="10" t="s">
        <v>218</v>
      </c>
      <c r="E15" s="10" t="s">
        <v>114</v>
      </c>
      <c r="F15" s="10" t="s">
        <v>115</v>
      </c>
      <c r="G15" s="10" t="s">
        <v>223</v>
      </c>
      <c r="H15" s="10" t="s">
        <v>224</v>
      </c>
      <c r="I15" s="7">
        <v>119020</v>
      </c>
      <c r="J15" s="7">
        <v>119020</v>
      </c>
      <c r="K15" s="51"/>
      <c r="L15" s="51"/>
      <c r="M15" s="7">
        <v>119020</v>
      </c>
      <c r="N15" s="51"/>
      <c r="O15" s="7"/>
      <c r="P15" s="7"/>
      <c r="Q15" s="7"/>
      <c r="R15" s="7"/>
      <c r="S15" s="7"/>
      <c r="T15" s="7"/>
      <c r="U15" s="7"/>
      <c r="V15" s="7"/>
      <c r="W15" s="7"/>
      <c r="X15" s="7"/>
    </row>
    <row r="16" spans="1:24" ht="20.25" customHeight="1">
      <c r="A16" s="10" t="s">
        <v>208</v>
      </c>
      <c r="B16" s="10" t="s">
        <v>70</v>
      </c>
      <c r="C16" s="10" t="s">
        <v>217</v>
      </c>
      <c r="D16" s="10" t="s">
        <v>218</v>
      </c>
      <c r="E16" s="10" t="s">
        <v>118</v>
      </c>
      <c r="F16" s="10" t="s">
        <v>119</v>
      </c>
      <c r="G16" s="10" t="s">
        <v>225</v>
      </c>
      <c r="H16" s="10" t="s">
        <v>226</v>
      </c>
      <c r="I16" s="7">
        <v>75240</v>
      </c>
      <c r="J16" s="7">
        <v>75240</v>
      </c>
      <c r="K16" s="51"/>
      <c r="L16" s="51"/>
      <c r="M16" s="7">
        <v>75240</v>
      </c>
      <c r="N16" s="51"/>
      <c r="O16" s="7"/>
      <c r="P16" s="7"/>
      <c r="Q16" s="7"/>
      <c r="R16" s="7"/>
      <c r="S16" s="7"/>
      <c r="T16" s="7"/>
      <c r="U16" s="7"/>
      <c r="V16" s="7"/>
      <c r="W16" s="7"/>
      <c r="X16" s="7"/>
    </row>
    <row r="17" spans="1:24" ht="20.25" customHeight="1">
      <c r="A17" s="10" t="s">
        <v>208</v>
      </c>
      <c r="B17" s="10" t="s">
        <v>70</v>
      </c>
      <c r="C17" s="10" t="s">
        <v>217</v>
      </c>
      <c r="D17" s="10" t="s">
        <v>218</v>
      </c>
      <c r="E17" s="10" t="s">
        <v>120</v>
      </c>
      <c r="F17" s="10" t="s">
        <v>121</v>
      </c>
      <c r="G17" s="10" t="s">
        <v>227</v>
      </c>
      <c r="H17" s="10" t="s">
        <v>228</v>
      </c>
      <c r="I17" s="7">
        <v>5687</v>
      </c>
      <c r="J17" s="7">
        <v>5687</v>
      </c>
      <c r="K17" s="51"/>
      <c r="L17" s="51"/>
      <c r="M17" s="7">
        <v>5687</v>
      </c>
      <c r="N17" s="51"/>
      <c r="O17" s="7"/>
      <c r="P17" s="7"/>
      <c r="Q17" s="7"/>
      <c r="R17" s="7"/>
      <c r="S17" s="7"/>
      <c r="T17" s="7"/>
      <c r="U17" s="7"/>
      <c r="V17" s="7"/>
      <c r="W17" s="7"/>
      <c r="X17" s="7"/>
    </row>
    <row r="18" spans="1:24" ht="20.25" customHeight="1">
      <c r="A18" s="10" t="s">
        <v>208</v>
      </c>
      <c r="B18" s="10" t="s">
        <v>70</v>
      </c>
      <c r="C18" s="10" t="s">
        <v>217</v>
      </c>
      <c r="D18" s="10" t="s">
        <v>218</v>
      </c>
      <c r="E18" s="10" t="s">
        <v>120</v>
      </c>
      <c r="F18" s="10" t="s">
        <v>121</v>
      </c>
      <c r="G18" s="10" t="s">
        <v>227</v>
      </c>
      <c r="H18" s="10" t="s">
        <v>228</v>
      </c>
      <c r="I18" s="7">
        <v>3014</v>
      </c>
      <c r="J18" s="7">
        <v>3014</v>
      </c>
      <c r="K18" s="51"/>
      <c r="L18" s="51"/>
      <c r="M18" s="7">
        <v>3014</v>
      </c>
      <c r="N18" s="51"/>
      <c r="O18" s="7"/>
      <c r="P18" s="7"/>
      <c r="Q18" s="7"/>
      <c r="R18" s="7"/>
      <c r="S18" s="7"/>
      <c r="T18" s="7"/>
      <c r="U18" s="7"/>
      <c r="V18" s="7"/>
      <c r="W18" s="7"/>
      <c r="X18" s="7"/>
    </row>
    <row r="19" spans="1:24" ht="20.25" customHeight="1">
      <c r="A19" s="10" t="s">
        <v>208</v>
      </c>
      <c r="B19" s="10" t="s">
        <v>70</v>
      </c>
      <c r="C19" s="10" t="s">
        <v>217</v>
      </c>
      <c r="D19" s="10" t="s">
        <v>218</v>
      </c>
      <c r="E19" s="10" t="s">
        <v>126</v>
      </c>
      <c r="F19" s="10" t="s">
        <v>127</v>
      </c>
      <c r="G19" s="10" t="s">
        <v>227</v>
      </c>
      <c r="H19" s="10" t="s">
        <v>228</v>
      </c>
      <c r="I19" s="7">
        <v>959</v>
      </c>
      <c r="J19" s="7">
        <v>959</v>
      </c>
      <c r="K19" s="51"/>
      <c r="L19" s="51"/>
      <c r="M19" s="7">
        <v>959</v>
      </c>
      <c r="N19" s="51"/>
      <c r="O19" s="7"/>
      <c r="P19" s="7"/>
      <c r="Q19" s="7"/>
      <c r="R19" s="7"/>
      <c r="S19" s="7"/>
      <c r="T19" s="7"/>
      <c r="U19" s="7"/>
      <c r="V19" s="7"/>
      <c r="W19" s="7"/>
      <c r="X19" s="7"/>
    </row>
    <row r="20" spans="1:24" ht="20.25" customHeight="1">
      <c r="A20" s="10" t="s">
        <v>208</v>
      </c>
      <c r="B20" s="10" t="s">
        <v>70</v>
      </c>
      <c r="C20" s="10" t="s">
        <v>229</v>
      </c>
      <c r="D20" s="10" t="s">
        <v>142</v>
      </c>
      <c r="E20" s="10" t="s">
        <v>141</v>
      </c>
      <c r="F20" s="10" t="s">
        <v>142</v>
      </c>
      <c r="G20" s="10" t="s">
        <v>230</v>
      </c>
      <c r="H20" s="10" t="s">
        <v>142</v>
      </c>
      <c r="I20" s="7">
        <v>280000</v>
      </c>
      <c r="J20" s="7">
        <v>280000</v>
      </c>
      <c r="K20" s="51"/>
      <c r="L20" s="51"/>
      <c r="M20" s="7">
        <v>280000</v>
      </c>
      <c r="N20" s="51"/>
      <c r="O20" s="7"/>
      <c r="P20" s="7"/>
      <c r="Q20" s="7"/>
      <c r="R20" s="7"/>
      <c r="S20" s="7"/>
      <c r="T20" s="7"/>
      <c r="U20" s="7"/>
      <c r="V20" s="7"/>
      <c r="W20" s="7"/>
      <c r="X20" s="7"/>
    </row>
    <row r="21" spans="1:24" ht="20.25" customHeight="1">
      <c r="A21" s="10" t="s">
        <v>208</v>
      </c>
      <c r="B21" s="10" t="s">
        <v>70</v>
      </c>
      <c r="C21" s="10" t="s">
        <v>231</v>
      </c>
      <c r="D21" s="10" t="s">
        <v>232</v>
      </c>
      <c r="E21" s="10" t="s">
        <v>126</v>
      </c>
      <c r="F21" s="10" t="s">
        <v>127</v>
      </c>
      <c r="G21" s="10" t="s">
        <v>233</v>
      </c>
      <c r="H21" s="10" t="s">
        <v>234</v>
      </c>
      <c r="I21" s="7">
        <v>54491.4</v>
      </c>
      <c r="J21" s="7">
        <v>54491.4</v>
      </c>
      <c r="K21" s="51"/>
      <c r="L21" s="51"/>
      <c r="M21" s="7">
        <v>54491.4</v>
      </c>
      <c r="N21" s="51"/>
      <c r="O21" s="7"/>
      <c r="P21" s="7"/>
      <c r="Q21" s="7"/>
      <c r="R21" s="7"/>
      <c r="S21" s="7"/>
      <c r="T21" s="7"/>
      <c r="U21" s="7"/>
      <c r="V21" s="7"/>
      <c r="W21" s="7"/>
      <c r="X21" s="7"/>
    </row>
    <row r="22" spans="1:24" ht="20.25" customHeight="1">
      <c r="A22" s="10" t="s">
        <v>208</v>
      </c>
      <c r="B22" s="10" t="s">
        <v>70</v>
      </c>
      <c r="C22" s="10" t="s">
        <v>231</v>
      </c>
      <c r="D22" s="10" t="s">
        <v>232</v>
      </c>
      <c r="E22" s="10" t="s">
        <v>126</v>
      </c>
      <c r="F22" s="10" t="s">
        <v>127</v>
      </c>
      <c r="G22" s="10" t="s">
        <v>233</v>
      </c>
      <c r="H22" s="10" t="s">
        <v>234</v>
      </c>
      <c r="I22" s="7">
        <v>10800</v>
      </c>
      <c r="J22" s="7">
        <v>10800</v>
      </c>
      <c r="K22" s="51"/>
      <c r="L22" s="51"/>
      <c r="M22" s="7">
        <v>10800</v>
      </c>
      <c r="N22" s="51"/>
      <c r="O22" s="7"/>
      <c r="P22" s="7"/>
      <c r="Q22" s="7"/>
      <c r="R22" s="7"/>
      <c r="S22" s="7"/>
      <c r="T22" s="7"/>
      <c r="U22" s="7"/>
      <c r="V22" s="7"/>
      <c r="W22" s="7"/>
      <c r="X22" s="7"/>
    </row>
    <row r="23" spans="1:24" ht="20.25" customHeight="1">
      <c r="A23" s="10" t="s">
        <v>208</v>
      </c>
      <c r="B23" s="10" t="s">
        <v>70</v>
      </c>
      <c r="C23" s="10" t="s">
        <v>235</v>
      </c>
      <c r="D23" s="10" t="s">
        <v>236</v>
      </c>
      <c r="E23" s="10" t="s">
        <v>126</v>
      </c>
      <c r="F23" s="10" t="s">
        <v>127</v>
      </c>
      <c r="G23" s="10" t="s">
        <v>237</v>
      </c>
      <c r="H23" s="10" t="s">
        <v>238</v>
      </c>
      <c r="I23" s="7">
        <v>97800</v>
      </c>
      <c r="J23" s="7">
        <v>97800</v>
      </c>
      <c r="K23" s="51"/>
      <c r="L23" s="51"/>
      <c r="M23" s="7">
        <v>97800</v>
      </c>
      <c r="N23" s="51"/>
      <c r="O23" s="7"/>
      <c r="P23" s="7"/>
      <c r="Q23" s="7"/>
      <c r="R23" s="7"/>
      <c r="S23" s="7"/>
      <c r="T23" s="7"/>
      <c r="U23" s="7"/>
      <c r="V23" s="7"/>
      <c r="W23" s="7"/>
      <c r="X23" s="7"/>
    </row>
    <row r="24" spans="1:24" ht="20.25" customHeight="1">
      <c r="A24" s="10" t="s">
        <v>208</v>
      </c>
      <c r="B24" s="10" t="s">
        <v>70</v>
      </c>
      <c r="C24" s="10" t="s">
        <v>239</v>
      </c>
      <c r="D24" s="10" t="s">
        <v>240</v>
      </c>
      <c r="E24" s="10" t="s">
        <v>126</v>
      </c>
      <c r="F24" s="10" t="s">
        <v>127</v>
      </c>
      <c r="G24" s="10" t="s">
        <v>241</v>
      </c>
      <c r="H24" s="10" t="s">
        <v>240</v>
      </c>
      <c r="I24" s="7">
        <v>9483.84</v>
      </c>
      <c r="J24" s="7">
        <v>9483.84</v>
      </c>
      <c r="K24" s="51"/>
      <c r="L24" s="51"/>
      <c r="M24" s="7">
        <v>9483.84</v>
      </c>
      <c r="N24" s="51"/>
      <c r="O24" s="7"/>
      <c r="P24" s="7"/>
      <c r="Q24" s="7"/>
      <c r="R24" s="7"/>
      <c r="S24" s="7"/>
      <c r="T24" s="7"/>
      <c r="U24" s="7"/>
      <c r="V24" s="7"/>
      <c r="W24" s="7"/>
      <c r="X24" s="7"/>
    </row>
    <row r="25" spans="1:24" ht="20.25" customHeight="1">
      <c r="A25" s="10" t="s">
        <v>208</v>
      </c>
      <c r="B25" s="10" t="s">
        <v>70</v>
      </c>
      <c r="C25" s="10" t="s">
        <v>242</v>
      </c>
      <c r="D25" s="10" t="s">
        <v>243</v>
      </c>
      <c r="E25" s="10" t="s">
        <v>126</v>
      </c>
      <c r="F25" s="10" t="s">
        <v>127</v>
      </c>
      <c r="G25" s="10" t="s">
        <v>244</v>
      </c>
      <c r="H25" s="10" t="s">
        <v>245</v>
      </c>
      <c r="I25" s="7">
        <v>31339</v>
      </c>
      <c r="J25" s="7">
        <v>31339</v>
      </c>
      <c r="K25" s="51"/>
      <c r="L25" s="51"/>
      <c r="M25" s="7">
        <v>31339</v>
      </c>
      <c r="N25" s="51"/>
      <c r="O25" s="7"/>
      <c r="P25" s="7"/>
      <c r="Q25" s="7"/>
      <c r="R25" s="7"/>
      <c r="S25" s="7"/>
      <c r="T25" s="7"/>
      <c r="U25" s="7"/>
      <c r="V25" s="7"/>
      <c r="W25" s="7"/>
      <c r="X25" s="7"/>
    </row>
    <row r="26" spans="1:24" ht="20.25" customHeight="1">
      <c r="A26" s="10" t="s">
        <v>208</v>
      </c>
      <c r="B26" s="10" t="s">
        <v>70</v>
      </c>
      <c r="C26" s="10" t="s">
        <v>242</v>
      </c>
      <c r="D26" s="10" t="s">
        <v>243</v>
      </c>
      <c r="E26" s="10" t="s">
        <v>126</v>
      </c>
      <c r="F26" s="10" t="s">
        <v>127</v>
      </c>
      <c r="G26" s="10" t="s">
        <v>246</v>
      </c>
      <c r="H26" s="10" t="s">
        <v>247</v>
      </c>
      <c r="I26" s="7">
        <v>4037</v>
      </c>
      <c r="J26" s="7">
        <v>4037</v>
      </c>
      <c r="K26" s="51"/>
      <c r="L26" s="51"/>
      <c r="M26" s="7">
        <v>4037</v>
      </c>
      <c r="N26" s="51"/>
      <c r="O26" s="7"/>
      <c r="P26" s="7"/>
      <c r="Q26" s="7"/>
      <c r="R26" s="7"/>
      <c r="S26" s="7"/>
      <c r="T26" s="7"/>
      <c r="U26" s="7"/>
      <c r="V26" s="7"/>
      <c r="W26" s="7"/>
      <c r="X26" s="7"/>
    </row>
    <row r="27" spans="1:24" ht="20.25" customHeight="1">
      <c r="A27" s="10" t="s">
        <v>208</v>
      </c>
      <c r="B27" s="10" t="s">
        <v>70</v>
      </c>
      <c r="C27" s="10" t="s">
        <v>242</v>
      </c>
      <c r="D27" s="10" t="s">
        <v>243</v>
      </c>
      <c r="E27" s="10" t="s">
        <v>126</v>
      </c>
      <c r="F27" s="10" t="s">
        <v>127</v>
      </c>
      <c r="G27" s="10" t="s">
        <v>248</v>
      </c>
      <c r="H27" s="10" t="s">
        <v>249</v>
      </c>
      <c r="I27" s="7">
        <v>6237</v>
      </c>
      <c r="J27" s="7">
        <v>6237</v>
      </c>
      <c r="K27" s="51"/>
      <c r="L27" s="51"/>
      <c r="M27" s="7">
        <v>6237</v>
      </c>
      <c r="N27" s="51"/>
      <c r="O27" s="7"/>
      <c r="P27" s="7"/>
      <c r="Q27" s="7"/>
      <c r="R27" s="7"/>
      <c r="S27" s="7"/>
      <c r="T27" s="7"/>
      <c r="U27" s="7"/>
      <c r="V27" s="7"/>
      <c r="W27" s="7"/>
      <c r="X27" s="7"/>
    </row>
    <row r="28" spans="1:24" ht="20.25" customHeight="1">
      <c r="A28" s="10" t="s">
        <v>208</v>
      </c>
      <c r="B28" s="10" t="s">
        <v>70</v>
      </c>
      <c r="C28" s="10" t="s">
        <v>242</v>
      </c>
      <c r="D28" s="10" t="s">
        <v>243</v>
      </c>
      <c r="E28" s="10" t="s">
        <v>126</v>
      </c>
      <c r="F28" s="10" t="s">
        <v>127</v>
      </c>
      <c r="G28" s="10" t="s">
        <v>250</v>
      </c>
      <c r="H28" s="10" t="s">
        <v>251</v>
      </c>
      <c r="I28" s="7">
        <v>11363</v>
      </c>
      <c r="J28" s="7">
        <v>11363</v>
      </c>
      <c r="K28" s="51"/>
      <c r="L28" s="51"/>
      <c r="M28" s="7">
        <v>11363</v>
      </c>
      <c r="N28" s="51"/>
      <c r="O28" s="7"/>
      <c r="P28" s="7"/>
      <c r="Q28" s="7"/>
      <c r="R28" s="7"/>
      <c r="S28" s="7"/>
      <c r="T28" s="7"/>
      <c r="U28" s="7"/>
      <c r="V28" s="7"/>
      <c r="W28" s="7"/>
      <c r="X28" s="7"/>
    </row>
    <row r="29" spans="1:24" ht="20.25" customHeight="1">
      <c r="A29" s="10" t="s">
        <v>208</v>
      </c>
      <c r="B29" s="10" t="s">
        <v>70</v>
      </c>
      <c r="C29" s="10" t="s">
        <v>242</v>
      </c>
      <c r="D29" s="10" t="s">
        <v>243</v>
      </c>
      <c r="E29" s="10" t="s">
        <v>126</v>
      </c>
      <c r="F29" s="10" t="s">
        <v>127</v>
      </c>
      <c r="G29" s="10" t="s">
        <v>252</v>
      </c>
      <c r="H29" s="10" t="s">
        <v>253</v>
      </c>
      <c r="I29" s="7">
        <v>13200</v>
      </c>
      <c r="J29" s="7">
        <v>13200</v>
      </c>
      <c r="K29" s="51"/>
      <c r="L29" s="51"/>
      <c r="M29" s="7">
        <v>13200</v>
      </c>
      <c r="N29" s="51"/>
      <c r="O29" s="7"/>
      <c r="P29" s="7"/>
      <c r="Q29" s="7"/>
      <c r="R29" s="7"/>
      <c r="S29" s="7"/>
      <c r="T29" s="7"/>
      <c r="U29" s="7"/>
      <c r="V29" s="7"/>
      <c r="W29" s="7"/>
      <c r="X29" s="7"/>
    </row>
    <row r="30" spans="1:24" ht="20.25" customHeight="1">
      <c r="A30" s="10" t="s">
        <v>208</v>
      </c>
      <c r="B30" s="10" t="s">
        <v>70</v>
      </c>
      <c r="C30" s="10" t="s">
        <v>242</v>
      </c>
      <c r="D30" s="10" t="s">
        <v>243</v>
      </c>
      <c r="E30" s="10" t="s">
        <v>126</v>
      </c>
      <c r="F30" s="10" t="s">
        <v>127</v>
      </c>
      <c r="G30" s="10" t="s">
        <v>254</v>
      </c>
      <c r="H30" s="10" t="s">
        <v>255</v>
      </c>
      <c r="I30" s="7">
        <v>23100</v>
      </c>
      <c r="J30" s="7">
        <v>23100</v>
      </c>
      <c r="K30" s="51"/>
      <c r="L30" s="51"/>
      <c r="M30" s="7">
        <v>23100</v>
      </c>
      <c r="N30" s="51"/>
      <c r="O30" s="7"/>
      <c r="P30" s="7"/>
      <c r="Q30" s="7"/>
      <c r="R30" s="7"/>
      <c r="S30" s="7"/>
      <c r="T30" s="7"/>
      <c r="U30" s="7"/>
      <c r="V30" s="7"/>
      <c r="W30" s="7"/>
      <c r="X30" s="7"/>
    </row>
    <row r="31" spans="1:24" ht="20.25" customHeight="1">
      <c r="A31" s="10" t="s">
        <v>208</v>
      </c>
      <c r="B31" s="10" t="s">
        <v>70</v>
      </c>
      <c r="C31" s="10" t="s">
        <v>242</v>
      </c>
      <c r="D31" s="10" t="s">
        <v>243</v>
      </c>
      <c r="E31" s="10" t="s">
        <v>126</v>
      </c>
      <c r="F31" s="10" t="s">
        <v>127</v>
      </c>
      <c r="G31" s="10" t="s">
        <v>256</v>
      </c>
      <c r="H31" s="10" t="s">
        <v>257</v>
      </c>
      <c r="I31" s="7">
        <v>17600</v>
      </c>
      <c r="J31" s="7">
        <v>17600</v>
      </c>
      <c r="K31" s="51"/>
      <c r="L31" s="51"/>
      <c r="M31" s="7">
        <v>17600</v>
      </c>
      <c r="N31" s="51"/>
      <c r="O31" s="7"/>
      <c r="P31" s="7"/>
      <c r="Q31" s="7"/>
      <c r="R31" s="7"/>
      <c r="S31" s="7"/>
      <c r="T31" s="7"/>
      <c r="U31" s="7"/>
      <c r="V31" s="7"/>
      <c r="W31" s="7"/>
      <c r="X31" s="7"/>
    </row>
    <row r="32" spans="1:24" ht="20.25" customHeight="1">
      <c r="A32" s="10" t="s">
        <v>208</v>
      </c>
      <c r="B32" s="10" t="s">
        <v>70</v>
      </c>
      <c r="C32" s="10" t="s">
        <v>242</v>
      </c>
      <c r="D32" s="10" t="s">
        <v>243</v>
      </c>
      <c r="E32" s="10" t="s">
        <v>126</v>
      </c>
      <c r="F32" s="10" t="s">
        <v>127</v>
      </c>
      <c r="G32" s="10" t="s">
        <v>258</v>
      </c>
      <c r="H32" s="10" t="s">
        <v>259</v>
      </c>
      <c r="I32" s="7">
        <v>4400</v>
      </c>
      <c r="J32" s="7">
        <v>4400</v>
      </c>
      <c r="K32" s="51"/>
      <c r="L32" s="51"/>
      <c r="M32" s="7">
        <v>4400</v>
      </c>
      <c r="N32" s="51"/>
      <c r="O32" s="7"/>
      <c r="P32" s="7"/>
      <c r="Q32" s="7"/>
      <c r="R32" s="7"/>
      <c r="S32" s="7"/>
      <c r="T32" s="7"/>
      <c r="U32" s="7"/>
      <c r="V32" s="7"/>
      <c r="W32" s="7"/>
      <c r="X32" s="7"/>
    </row>
    <row r="33" spans="1:24" ht="20.25" customHeight="1">
      <c r="A33" s="10" t="s">
        <v>208</v>
      </c>
      <c r="B33" s="10" t="s">
        <v>70</v>
      </c>
      <c r="C33" s="10" t="s">
        <v>242</v>
      </c>
      <c r="D33" s="10" t="s">
        <v>243</v>
      </c>
      <c r="E33" s="10" t="s">
        <v>126</v>
      </c>
      <c r="F33" s="10" t="s">
        <v>127</v>
      </c>
      <c r="G33" s="10" t="s">
        <v>260</v>
      </c>
      <c r="H33" s="10" t="s">
        <v>261</v>
      </c>
      <c r="I33" s="7">
        <v>33000</v>
      </c>
      <c r="J33" s="7">
        <v>33000</v>
      </c>
      <c r="K33" s="51"/>
      <c r="L33" s="51"/>
      <c r="M33" s="7">
        <v>33000</v>
      </c>
      <c r="N33" s="51"/>
      <c r="O33" s="7"/>
      <c r="P33" s="7"/>
      <c r="Q33" s="7"/>
      <c r="R33" s="7"/>
      <c r="S33" s="7"/>
      <c r="T33" s="7"/>
      <c r="U33" s="7"/>
      <c r="V33" s="7"/>
      <c r="W33" s="7"/>
      <c r="X33" s="7"/>
    </row>
    <row r="34" spans="1:24" ht="20.25" customHeight="1">
      <c r="A34" s="10" t="s">
        <v>208</v>
      </c>
      <c r="B34" s="10" t="s">
        <v>70</v>
      </c>
      <c r="C34" s="10" t="s">
        <v>242</v>
      </c>
      <c r="D34" s="10" t="s">
        <v>243</v>
      </c>
      <c r="E34" s="10" t="s">
        <v>126</v>
      </c>
      <c r="F34" s="10" t="s">
        <v>127</v>
      </c>
      <c r="G34" s="10" t="s">
        <v>237</v>
      </c>
      <c r="H34" s="10" t="s">
        <v>238</v>
      </c>
      <c r="I34" s="7">
        <v>9780</v>
      </c>
      <c r="J34" s="7">
        <v>9780</v>
      </c>
      <c r="K34" s="51"/>
      <c r="L34" s="51"/>
      <c r="M34" s="7">
        <v>9780</v>
      </c>
      <c r="N34" s="51"/>
      <c r="O34" s="7"/>
      <c r="P34" s="7"/>
      <c r="Q34" s="7"/>
      <c r="R34" s="7"/>
      <c r="S34" s="7"/>
      <c r="T34" s="7"/>
      <c r="U34" s="7"/>
      <c r="V34" s="7"/>
      <c r="W34" s="7"/>
      <c r="X34" s="7"/>
    </row>
    <row r="35" spans="1:24" ht="20.25" customHeight="1">
      <c r="A35" s="10" t="s">
        <v>208</v>
      </c>
      <c r="B35" s="10" t="s">
        <v>70</v>
      </c>
      <c r="C35" s="10" t="s">
        <v>262</v>
      </c>
      <c r="D35" s="10" t="s">
        <v>263</v>
      </c>
      <c r="E35" s="10" t="s">
        <v>126</v>
      </c>
      <c r="F35" s="10" t="s">
        <v>127</v>
      </c>
      <c r="G35" s="10" t="s">
        <v>215</v>
      </c>
      <c r="H35" s="10" t="s">
        <v>216</v>
      </c>
      <c r="I35" s="7">
        <v>220000</v>
      </c>
      <c r="J35" s="7">
        <v>220000</v>
      </c>
      <c r="K35" s="51"/>
      <c r="L35" s="51"/>
      <c r="M35" s="7">
        <v>220000</v>
      </c>
      <c r="N35" s="51"/>
      <c r="O35" s="7"/>
      <c r="P35" s="7"/>
      <c r="Q35" s="7"/>
      <c r="R35" s="7"/>
      <c r="S35" s="7"/>
      <c r="T35" s="7"/>
      <c r="U35" s="7"/>
      <c r="V35" s="7"/>
      <c r="W35" s="7"/>
      <c r="X35" s="7"/>
    </row>
    <row r="36" spans="1:24" ht="20.25" customHeight="1">
      <c r="A36" s="10" t="s">
        <v>208</v>
      </c>
      <c r="B36" s="10" t="s">
        <v>70</v>
      </c>
      <c r="C36" s="10" t="s">
        <v>262</v>
      </c>
      <c r="D36" s="10" t="s">
        <v>263</v>
      </c>
      <c r="E36" s="10" t="s">
        <v>126</v>
      </c>
      <c r="F36" s="10" t="s">
        <v>127</v>
      </c>
      <c r="G36" s="10" t="s">
        <v>215</v>
      </c>
      <c r="H36" s="10" t="s">
        <v>216</v>
      </c>
      <c r="I36" s="7">
        <v>277200</v>
      </c>
      <c r="J36" s="7">
        <v>277200</v>
      </c>
      <c r="K36" s="51"/>
      <c r="L36" s="51"/>
      <c r="M36" s="7">
        <v>277200</v>
      </c>
      <c r="N36" s="51"/>
      <c r="O36" s="7"/>
      <c r="P36" s="7"/>
      <c r="Q36" s="7"/>
      <c r="R36" s="7"/>
      <c r="S36" s="7"/>
      <c r="T36" s="7"/>
      <c r="U36" s="7"/>
      <c r="V36" s="7"/>
      <c r="W36" s="7"/>
      <c r="X36" s="7"/>
    </row>
    <row r="37" spans="1:24" ht="20.25" customHeight="1">
      <c r="A37" s="10" t="s">
        <v>208</v>
      </c>
      <c r="B37" s="10" t="s">
        <v>73</v>
      </c>
      <c r="C37" s="10" t="s">
        <v>264</v>
      </c>
      <c r="D37" s="10" t="s">
        <v>210</v>
      </c>
      <c r="E37" s="10" t="s">
        <v>132</v>
      </c>
      <c r="F37" s="10" t="s">
        <v>133</v>
      </c>
      <c r="G37" s="10" t="s">
        <v>211</v>
      </c>
      <c r="H37" s="10" t="s">
        <v>212</v>
      </c>
      <c r="I37" s="7">
        <v>731496</v>
      </c>
      <c r="J37" s="7">
        <v>731496</v>
      </c>
      <c r="K37" s="51"/>
      <c r="L37" s="51"/>
      <c r="M37" s="7">
        <v>731496</v>
      </c>
      <c r="N37" s="51"/>
      <c r="O37" s="7"/>
      <c r="P37" s="7"/>
      <c r="Q37" s="7"/>
      <c r="R37" s="7"/>
      <c r="S37" s="7"/>
      <c r="T37" s="7"/>
      <c r="U37" s="7"/>
      <c r="V37" s="7"/>
      <c r="W37" s="7"/>
      <c r="X37" s="7"/>
    </row>
    <row r="38" spans="1:24" ht="20.25" customHeight="1">
      <c r="A38" s="10" t="s">
        <v>208</v>
      </c>
      <c r="B38" s="10" t="s">
        <v>73</v>
      </c>
      <c r="C38" s="10" t="s">
        <v>264</v>
      </c>
      <c r="D38" s="10" t="s">
        <v>210</v>
      </c>
      <c r="E38" s="10" t="s">
        <v>132</v>
      </c>
      <c r="F38" s="10" t="s">
        <v>133</v>
      </c>
      <c r="G38" s="10" t="s">
        <v>213</v>
      </c>
      <c r="H38" s="10" t="s">
        <v>214</v>
      </c>
      <c r="I38" s="7">
        <v>1092972</v>
      </c>
      <c r="J38" s="7">
        <v>1092972</v>
      </c>
      <c r="K38" s="51"/>
      <c r="L38" s="51"/>
      <c r="M38" s="7">
        <v>1092972</v>
      </c>
      <c r="N38" s="51"/>
      <c r="O38" s="7"/>
      <c r="P38" s="7"/>
      <c r="Q38" s="7"/>
      <c r="R38" s="7"/>
      <c r="S38" s="7"/>
      <c r="T38" s="7"/>
      <c r="U38" s="7"/>
      <c r="V38" s="7"/>
      <c r="W38" s="7"/>
      <c r="X38" s="7"/>
    </row>
    <row r="39" spans="1:24" ht="20.25" customHeight="1">
      <c r="A39" s="10" t="s">
        <v>208</v>
      </c>
      <c r="B39" s="10" t="s">
        <v>73</v>
      </c>
      <c r="C39" s="10" t="s">
        <v>264</v>
      </c>
      <c r="D39" s="10" t="s">
        <v>210</v>
      </c>
      <c r="E39" s="10" t="s">
        <v>132</v>
      </c>
      <c r="F39" s="10" t="s">
        <v>133</v>
      </c>
      <c r="G39" s="10" t="s">
        <v>215</v>
      </c>
      <c r="H39" s="10" t="s">
        <v>216</v>
      </c>
      <c r="I39" s="7">
        <v>60958</v>
      </c>
      <c r="J39" s="7">
        <v>60958</v>
      </c>
      <c r="K39" s="51"/>
      <c r="L39" s="51"/>
      <c r="M39" s="7">
        <v>60958</v>
      </c>
      <c r="N39" s="51"/>
      <c r="O39" s="7"/>
      <c r="P39" s="7"/>
      <c r="Q39" s="7"/>
      <c r="R39" s="7"/>
      <c r="S39" s="7"/>
      <c r="T39" s="7"/>
      <c r="U39" s="7"/>
      <c r="V39" s="7"/>
      <c r="W39" s="7"/>
      <c r="X39" s="7"/>
    </row>
    <row r="40" spans="1:24" ht="20.25" customHeight="1">
      <c r="A40" s="10" t="s">
        <v>208</v>
      </c>
      <c r="B40" s="10" t="s">
        <v>73</v>
      </c>
      <c r="C40" s="10" t="s">
        <v>265</v>
      </c>
      <c r="D40" s="10" t="s">
        <v>218</v>
      </c>
      <c r="E40" s="10" t="s">
        <v>106</v>
      </c>
      <c r="F40" s="10" t="s">
        <v>107</v>
      </c>
      <c r="G40" s="10" t="s">
        <v>219</v>
      </c>
      <c r="H40" s="10" t="s">
        <v>220</v>
      </c>
      <c r="I40" s="7">
        <v>394506</v>
      </c>
      <c r="J40" s="7">
        <v>394506</v>
      </c>
      <c r="K40" s="51"/>
      <c r="L40" s="51"/>
      <c r="M40" s="7">
        <v>394506</v>
      </c>
      <c r="N40" s="51"/>
      <c r="O40" s="7"/>
      <c r="P40" s="7"/>
      <c r="Q40" s="7"/>
      <c r="R40" s="7"/>
      <c r="S40" s="7"/>
      <c r="T40" s="7"/>
      <c r="U40" s="7"/>
      <c r="V40" s="7"/>
      <c r="W40" s="7"/>
      <c r="X40" s="7"/>
    </row>
    <row r="41" spans="1:24" ht="20.25" customHeight="1">
      <c r="A41" s="10" t="s">
        <v>208</v>
      </c>
      <c r="B41" s="10" t="s">
        <v>73</v>
      </c>
      <c r="C41" s="10" t="s">
        <v>265</v>
      </c>
      <c r="D41" s="10" t="s">
        <v>218</v>
      </c>
      <c r="E41" s="10" t="s">
        <v>108</v>
      </c>
      <c r="F41" s="10" t="s">
        <v>109</v>
      </c>
      <c r="G41" s="10" t="s">
        <v>221</v>
      </c>
      <c r="H41" s="10" t="s">
        <v>222</v>
      </c>
      <c r="I41" s="7">
        <v>224000</v>
      </c>
      <c r="J41" s="7">
        <v>224000</v>
      </c>
      <c r="K41" s="51"/>
      <c r="L41" s="51"/>
      <c r="M41" s="7">
        <v>224000</v>
      </c>
      <c r="N41" s="51"/>
      <c r="O41" s="7"/>
      <c r="P41" s="7"/>
      <c r="Q41" s="7"/>
      <c r="R41" s="7"/>
      <c r="S41" s="7"/>
      <c r="T41" s="7"/>
      <c r="U41" s="7"/>
      <c r="V41" s="7"/>
      <c r="W41" s="7"/>
      <c r="X41" s="7"/>
    </row>
    <row r="42" spans="1:24" ht="20.25" customHeight="1">
      <c r="A42" s="10" t="s">
        <v>208</v>
      </c>
      <c r="B42" s="10" t="s">
        <v>73</v>
      </c>
      <c r="C42" s="10" t="s">
        <v>265</v>
      </c>
      <c r="D42" s="10" t="s">
        <v>218</v>
      </c>
      <c r="E42" s="10" t="s">
        <v>114</v>
      </c>
      <c r="F42" s="10" t="s">
        <v>115</v>
      </c>
      <c r="G42" s="10" t="s">
        <v>223</v>
      </c>
      <c r="H42" s="10" t="s">
        <v>224</v>
      </c>
      <c r="I42" s="7">
        <v>194760</v>
      </c>
      <c r="J42" s="7">
        <v>194760</v>
      </c>
      <c r="K42" s="51"/>
      <c r="L42" s="51"/>
      <c r="M42" s="7">
        <v>194760</v>
      </c>
      <c r="N42" s="51"/>
      <c r="O42" s="7"/>
      <c r="P42" s="7"/>
      <c r="Q42" s="7"/>
      <c r="R42" s="7"/>
      <c r="S42" s="7"/>
      <c r="T42" s="7"/>
      <c r="U42" s="7"/>
      <c r="V42" s="7"/>
      <c r="W42" s="7"/>
      <c r="X42" s="7"/>
    </row>
    <row r="43" spans="1:24" ht="20.25" customHeight="1">
      <c r="A43" s="10" t="s">
        <v>208</v>
      </c>
      <c r="B43" s="10" t="s">
        <v>73</v>
      </c>
      <c r="C43" s="10" t="s">
        <v>265</v>
      </c>
      <c r="D43" s="10" t="s">
        <v>218</v>
      </c>
      <c r="E43" s="10" t="s">
        <v>118</v>
      </c>
      <c r="F43" s="10" t="s">
        <v>119</v>
      </c>
      <c r="G43" s="10" t="s">
        <v>225</v>
      </c>
      <c r="H43" s="10" t="s">
        <v>226</v>
      </c>
      <c r="I43" s="7">
        <v>123120</v>
      </c>
      <c r="J43" s="7">
        <v>123120</v>
      </c>
      <c r="K43" s="51"/>
      <c r="L43" s="51"/>
      <c r="M43" s="7">
        <v>123120</v>
      </c>
      <c r="N43" s="51"/>
      <c r="O43" s="7"/>
      <c r="P43" s="7"/>
      <c r="Q43" s="7"/>
      <c r="R43" s="7"/>
      <c r="S43" s="7"/>
      <c r="T43" s="7"/>
      <c r="U43" s="7"/>
      <c r="V43" s="7"/>
      <c r="W43" s="7"/>
      <c r="X43" s="7"/>
    </row>
    <row r="44" spans="1:24" ht="20.25" customHeight="1">
      <c r="A44" s="10" t="s">
        <v>208</v>
      </c>
      <c r="B44" s="10" t="s">
        <v>73</v>
      </c>
      <c r="C44" s="10" t="s">
        <v>265</v>
      </c>
      <c r="D44" s="10" t="s">
        <v>218</v>
      </c>
      <c r="E44" s="10" t="s">
        <v>120</v>
      </c>
      <c r="F44" s="10" t="s">
        <v>121</v>
      </c>
      <c r="G44" s="10" t="s">
        <v>227</v>
      </c>
      <c r="H44" s="10" t="s">
        <v>228</v>
      </c>
      <c r="I44" s="7">
        <v>9306</v>
      </c>
      <c r="J44" s="7">
        <v>9306</v>
      </c>
      <c r="K44" s="51"/>
      <c r="L44" s="51"/>
      <c r="M44" s="7">
        <v>9306</v>
      </c>
      <c r="N44" s="51"/>
      <c r="O44" s="7"/>
      <c r="P44" s="7"/>
      <c r="Q44" s="7"/>
      <c r="R44" s="7"/>
      <c r="S44" s="7"/>
      <c r="T44" s="7"/>
      <c r="U44" s="7"/>
      <c r="V44" s="7"/>
      <c r="W44" s="7"/>
      <c r="X44" s="7"/>
    </row>
    <row r="45" spans="1:24" ht="20.25" customHeight="1">
      <c r="A45" s="10" t="s">
        <v>208</v>
      </c>
      <c r="B45" s="10" t="s">
        <v>73</v>
      </c>
      <c r="C45" s="10" t="s">
        <v>265</v>
      </c>
      <c r="D45" s="10" t="s">
        <v>218</v>
      </c>
      <c r="E45" s="10" t="s">
        <v>120</v>
      </c>
      <c r="F45" s="10" t="s">
        <v>121</v>
      </c>
      <c r="G45" s="10" t="s">
        <v>227</v>
      </c>
      <c r="H45" s="10" t="s">
        <v>228</v>
      </c>
      <c r="I45" s="7">
        <v>4932</v>
      </c>
      <c r="J45" s="7">
        <v>4932</v>
      </c>
      <c r="K45" s="51"/>
      <c r="L45" s="51"/>
      <c r="M45" s="7">
        <v>4932</v>
      </c>
      <c r="N45" s="51"/>
      <c r="O45" s="7"/>
      <c r="P45" s="7"/>
      <c r="Q45" s="7"/>
      <c r="R45" s="7"/>
      <c r="S45" s="7"/>
      <c r="T45" s="7"/>
      <c r="U45" s="7"/>
      <c r="V45" s="7"/>
      <c r="W45" s="7"/>
      <c r="X45" s="7"/>
    </row>
    <row r="46" spans="1:24" ht="20.25" customHeight="1">
      <c r="A46" s="10" t="s">
        <v>208</v>
      </c>
      <c r="B46" s="10" t="s">
        <v>73</v>
      </c>
      <c r="C46" s="10" t="s">
        <v>266</v>
      </c>
      <c r="D46" s="10" t="s">
        <v>142</v>
      </c>
      <c r="E46" s="10" t="s">
        <v>141</v>
      </c>
      <c r="F46" s="10" t="s">
        <v>142</v>
      </c>
      <c r="G46" s="10" t="s">
        <v>230</v>
      </c>
      <c r="H46" s="10" t="s">
        <v>142</v>
      </c>
      <c r="I46" s="7">
        <v>450000</v>
      </c>
      <c r="J46" s="7">
        <v>450000</v>
      </c>
      <c r="K46" s="51"/>
      <c r="L46" s="51"/>
      <c r="M46" s="7">
        <v>450000</v>
      </c>
      <c r="N46" s="51"/>
      <c r="O46" s="7"/>
      <c r="P46" s="7"/>
      <c r="Q46" s="7"/>
      <c r="R46" s="7"/>
      <c r="S46" s="7"/>
      <c r="T46" s="7"/>
      <c r="U46" s="7"/>
      <c r="V46" s="7"/>
      <c r="W46" s="7"/>
      <c r="X46" s="7"/>
    </row>
    <row r="47" spans="1:24" ht="20.25" customHeight="1">
      <c r="A47" s="10" t="s">
        <v>208</v>
      </c>
      <c r="B47" s="10" t="s">
        <v>73</v>
      </c>
      <c r="C47" s="10" t="s">
        <v>267</v>
      </c>
      <c r="D47" s="10" t="s">
        <v>236</v>
      </c>
      <c r="E47" s="10" t="s">
        <v>132</v>
      </c>
      <c r="F47" s="10" t="s">
        <v>133</v>
      </c>
      <c r="G47" s="10" t="s">
        <v>237</v>
      </c>
      <c r="H47" s="10" t="s">
        <v>238</v>
      </c>
      <c r="I47" s="7">
        <v>162000</v>
      </c>
      <c r="J47" s="7">
        <v>162000</v>
      </c>
      <c r="K47" s="51"/>
      <c r="L47" s="51"/>
      <c r="M47" s="7">
        <v>162000</v>
      </c>
      <c r="N47" s="51"/>
      <c r="O47" s="7"/>
      <c r="P47" s="7"/>
      <c r="Q47" s="7"/>
      <c r="R47" s="7"/>
      <c r="S47" s="7"/>
      <c r="T47" s="7"/>
      <c r="U47" s="7"/>
      <c r="V47" s="7"/>
      <c r="W47" s="7"/>
      <c r="X47" s="7"/>
    </row>
    <row r="48" spans="1:24" ht="20.25" customHeight="1">
      <c r="A48" s="10" t="s">
        <v>208</v>
      </c>
      <c r="B48" s="10" t="s">
        <v>73</v>
      </c>
      <c r="C48" s="10" t="s">
        <v>268</v>
      </c>
      <c r="D48" s="10" t="s">
        <v>240</v>
      </c>
      <c r="E48" s="10" t="s">
        <v>132</v>
      </c>
      <c r="F48" s="10" t="s">
        <v>133</v>
      </c>
      <c r="G48" s="10" t="s">
        <v>241</v>
      </c>
      <c r="H48" s="10" t="s">
        <v>240</v>
      </c>
      <c r="I48" s="7">
        <v>14629.92</v>
      </c>
      <c r="J48" s="7">
        <v>14629.92</v>
      </c>
      <c r="K48" s="51"/>
      <c r="L48" s="51"/>
      <c r="M48" s="7">
        <v>14629.92</v>
      </c>
      <c r="N48" s="51"/>
      <c r="O48" s="7"/>
      <c r="P48" s="7"/>
      <c r="Q48" s="7"/>
      <c r="R48" s="7"/>
      <c r="S48" s="7"/>
      <c r="T48" s="7"/>
      <c r="U48" s="7"/>
      <c r="V48" s="7"/>
      <c r="W48" s="7"/>
      <c r="X48" s="7"/>
    </row>
    <row r="49" spans="1:24" ht="20.25" customHeight="1">
      <c r="A49" s="10" t="s">
        <v>208</v>
      </c>
      <c r="B49" s="10" t="s">
        <v>73</v>
      </c>
      <c r="C49" s="10" t="s">
        <v>269</v>
      </c>
      <c r="D49" s="10" t="s">
        <v>243</v>
      </c>
      <c r="E49" s="10" t="s">
        <v>132</v>
      </c>
      <c r="F49" s="10" t="s">
        <v>133</v>
      </c>
      <c r="G49" s="10" t="s">
        <v>244</v>
      </c>
      <c r="H49" s="10" t="s">
        <v>245</v>
      </c>
      <c r="I49" s="7">
        <v>51282</v>
      </c>
      <c r="J49" s="7">
        <v>51282</v>
      </c>
      <c r="K49" s="51"/>
      <c r="L49" s="51"/>
      <c r="M49" s="7">
        <v>51282</v>
      </c>
      <c r="N49" s="51"/>
      <c r="O49" s="7"/>
      <c r="P49" s="7"/>
      <c r="Q49" s="7"/>
      <c r="R49" s="7"/>
      <c r="S49" s="7"/>
      <c r="T49" s="7"/>
      <c r="U49" s="7"/>
      <c r="V49" s="7"/>
      <c r="W49" s="7"/>
      <c r="X49" s="7"/>
    </row>
    <row r="50" spans="1:24" ht="20.25" customHeight="1">
      <c r="A50" s="10" t="s">
        <v>208</v>
      </c>
      <c r="B50" s="10" t="s">
        <v>73</v>
      </c>
      <c r="C50" s="10" t="s">
        <v>269</v>
      </c>
      <c r="D50" s="10" t="s">
        <v>243</v>
      </c>
      <c r="E50" s="10" t="s">
        <v>132</v>
      </c>
      <c r="F50" s="10" t="s">
        <v>133</v>
      </c>
      <c r="G50" s="10" t="s">
        <v>246</v>
      </c>
      <c r="H50" s="10" t="s">
        <v>247</v>
      </c>
      <c r="I50" s="7">
        <v>6606</v>
      </c>
      <c r="J50" s="7">
        <v>6606</v>
      </c>
      <c r="K50" s="51"/>
      <c r="L50" s="51"/>
      <c r="M50" s="7">
        <v>6606</v>
      </c>
      <c r="N50" s="51"/>
      <c r="O50" s="7"/>
      <c r="P50" s="7"/>
      <c r="Q50" s="7"/>
      <c r="R50" s="7"/>
      <c r="S50" s="7"/>
      <c r="T50" s="7"/>
      <c r="U50" s="7"/>
      <c r="V50" s="7"/>
      <c r="W50" s="7"/>
      <c r="X50" s="7"/>
    </row>
    <row r="51" spans="1:24" ht="20.25" customHeight="1">
      <c r="A51" s="10" t="s">
        <v>208</v>
      </c>
      <c r="B51" s="10" t="s">
        <v>73</v>
      </c>
      <c r="C51" s="10" t="s">
        <v>269</v>
      </c>
      <c r="D51" s="10" t="s">
        <v>243</v>
      </c>
      <c r="E51" s="10" t="s">
        <v>132</v>
      </c>
      <c r="F51" s="10" t="s">
        <v>133</v>
      </c>
      <c r="G51" s="10" t="s">
        <v>248</v>
      </c>
      <c r="H51" s="10" t="s">
        <v>249</v>
      </c>
      <c r="I51" s="7">
        <v>10206</v>
      </c>
      <c r="J51" s="7">
        <v>10206</v>
      </c>
      <c r="K51" s="51"/>
      <c r="L51" s="51"/>
      <c r="M51" s="7">
        <v>10206</v>
      </c>
      <c r="N51" s="51"/>
      <c r="O51" s="7"/>
      <c r="P51" s="7"/>
      <c r="Q51" s="7"/>
      <c r="R51" s="7"/>
      <c r="S51" s="7"/>
      <c r="T51" s="7"/>
      <c r="U51" s="7"/>
      <c r="V51" s="7"/>
      <c r="W51" s="7"/>
      <c r="X51" s="7"/>
    </row>
    <row r="52" spans="1:24" ht="20.25" customHeight="1">
      <c r="A52" s="10" t="s">
        <v>208</v>
      </c>
      <c r="B52" s="10" t="s">
        <v>73</v>
      </c>
      <c r="C52" s="10" t="s">
        <v>269</v>
      </c>
      <c r="D52" s="10" t="s">
        <v>243</v>
      </c>
      <c r="E52" s="10" t="s">
        <v>132</v>
      </c>
      <c r="F52" s="10" t="s">
        <v>133</v>
      </c>
      <c r="G52" s="10" t="s">
        <v>250</v>
      </c>
      <c r="H52" s="10" t="s">
        <v>251</v>
      </c>
      <c r="I52" s="7">
        <v>18594</v>
      </c>
      <c r="J52" s="7">
        <v>18594</v>
      </c>
      <c r="K52" s="51"/>
      <c r="L52" s="51"/>
      <c r="M52" s="7">
        <v>18594</v>
      </c>
      <c r="N52" s="51"/>
      <c r="O52" s="7"/>
      <c r="P52" s="7"/>
      <c r="Q52" s="7"/>
      <c r="R52" s="7"/>
      <c r="S52" s="7"/>
      <c r="T52" s="7"/>
      <c r="U52" s="7"/>
      <c r="V52" s="7"/>
      <c r="W52" s="7"/>
      <c r="X52" s="7"/>
    </row>
    <row r="53" spans="1:24" ht="20.25" customHeight="1">
      <c r="A53" s="10" t="s">
        <v>208</v>
      </c>
      <c r="B53" s="10" t="s">
        <v>73</v>
      </c>
      <c r="C53" s="10" t="s">
        <v>269</v>
      </c>
      <c r="D53" s="10" t="s">
        <v>243</v>
      </c>
      <c r="E53" s="10" t="s">
        <v>132</v>
      </c>
      <c r="F53" s="10" t="s">
        <v>133</v>
      </c>
      <c r="G53" s="10" t="s">
        <v>252</v>
      </c>
      <c r="H53" s="10" t="s">
        <v>253</v>
      </c>
      <c r="I53" s="7">
        <v>21600</v>
      </c>
      <c r="J53" s="7">
        <v>21600</v>
      </c>
      <c r="K53" s="51"/>
      <c r="L53" s="51"/>
      <c r="M53" s="7">
        <v>21600</v>
      </c>
      <c r="N53" s="51"/>
      <c r="O53" s="7"/>
      <c r="P53" s="7"/>
      <c r="Q53" s="7"/>
      <c r="R53" s="7"/>
      <c r="S53" s="7"/>
      <c r="T53" s="7"/>
      <c r="U53" s="7"/>
      <c r="V53" s="7"/>
      <c r="W53" s="7"/>
      <c r="X53" s="7"/>
    </row>
    <row r="54" spans="1:24" ht="20.25" customHeight="1">
      <c r="A54" s="10" t="s">
        <v>208</v>
      </c>
      <c r="B54" s="10" t="s">
        <v>73</v>
      </c>
      <c r="C54" s="10" t="s">
        <v>269</v>
      </c>
      <c r="D54" s="10" t="s">
        <v>243</v>
      </c>
      <c r="E54" s="10" t="s">
        <v>132</v>
      </c>
      <c r="F54" s="10" t="s">
        <v>133</v>
      </c>
      <c r="G54" s="10" t="s">
        <v>254</v>
      </c>
      <c r="H54" s="10" t="s">
        <v>255</v>
      </c>
      <c r="I54" s="7">
        <v>37800</v>
      </c>
      <c r="J54" s="7">
        <v>37800</v>
      </c>
      <c r="K54" s="51"/>
      <c r="L54" s="51"/>
      <c r="M54" s="7">
        <v>37800</v>
      </c>
      <c r="N54" s="51"/>
      <c r="O54" s="7"/>
      <c r="P54" s="7"/>
      <c r="Q54" s="7"/>
      <c r="R54" s="7"/>
      <c r="S54" s="7"/>
      <c r="T54" s="7"/>
      <c r="U54" s="7"/>
      <c r="V54" s="7"/>
      <c r="W54" s="7"/>
      <c r="X54" s="7"/>
    </row>
    <row r="55" spans="1:24" ht="20.25" customHeight="1">
      <c r="A55" s="10" t="s">
        <v>208</v>
      </c>
      <c r="B55" s="10" t="s">
        <v>73</v>
      </c>
      <c r="C55" s="10" t="s">
        <v>269</v>
      </c>
      <c r="D55" s="10" t="s">
        <v>243</v>
      </c>
      <c r="E55" s="10" t="s">
        <v>132</v>
      </c>
      <c r="F55" s="10" t="s">
        <v>133</v>
      </c>
      <c r="G55" s="10" t="s">
        <v>256</v>
      </c>
      <c r="H55" s="10" t="s">
        <v>257</v>
      </c>
      <c r="I55" s="7">
        <v>28800</v>
      </c>
      <c r="J55" s="7">
        <v>28800</v>
      </c>
      <c r="K55" s="51"/>
      <c r="L55" s="51"/>
      <c r="M55" s="7">
        <v>28800</v>
      </c>
      <c r="N55" s="51"/>
      <c r="O55" s="7"/>
      <c r="P55" s="7"/>
      <c r="Q55" s="7"/>
      <c r="R55" s="7"/>
      <c r="S55" s="7"/>
      <c r="T55" s="7"/>
      <c r="U55" s="7"/>
      <c r="V55" s="7"/>
      <c r="W55" s="7"/>
      <c r="X55" s="7"/>
    </row>
    <row r="56" spans="1:24" ht="20.25" customHeight="1">
      <c r="A56" s="10" t="s">
        <v>208</v>
      </c>
      <c r="B56" s="10" t="s">
        <v>73</v>
      </c>
      <c r="C56" s="10" t="s">
        <v>269</v>
      </c>
      <c r="D56" s="10" t="s">
        <v>243</v>
      </c>
      <c r="E56" s="10" t="s">
        <v>132</v>
      </c>
      <c r="F56" s="10" t="s">
        <v>133</v>
      </c>
      <c r="G56" s="10" t="s">
        <v>258</v>
      </c>
      <c r="H56" s="10" t="s">
        <v>259</v>
      </c>
      <c r="I56" s="7">
        <v>7200</v>
      </c>
      <c r="J56" s="7">
        <v>7200</v>
      </c>
      <c r="K56" s="51"/>
      <c r="L56" s="51"/>
      <c r="M56" s="7">
        <v>7200</v>
      </c>
      <c r="N56" s="51"/>
      <c r="O56" s="7"/>
      <c r="P56" s="7"/>
      <c r="Q56" s="7"/>
      <c r="R56" s="7"/>
      <c r="S56" s="7"/>
      <c r="T56" s="7"/>
      <c r="U56" s="7"/>
      <c r="V56" s="7"/>
      <c r="W56" s="7"/>
      <c r="X56" s="7"/>
    </row>
    <row r="57" spans="1:24" ht="20.25" customHeight="1">
      <c r="A57" s="10" t="s">
        <v>208</v>
      </c>
      <c r="B57" s="10" t="s">
        <v>73</v>
      </c>
      <c r="C57" s="10" t="s">
        <v>269</v>
      </c>
      <c r="D57" s="10" t="s">
        <v>243</v>
      </c>
      <c r="E57" s="10" t="s">
        <v>132</v>
      </c>
      <c r="F57" s="10" t="s">
        <v>133</v>
      </c>
      <c r="G57" s="10" t="s">
        <v>260</v>
      </c>
      <c r="H57" s="10" t="s">
        <v>261</v>
      </c>
      <c r="I57" s="7">
        <v>54000</v>
      </c>
      <c r="J57" s="7">
        <v>54000</v>
      </c>
      <c r="K57" s="51"/>
      <c r="L57" s="51"/>
      <c r="M57" s="7">
        <v>54000</v>
      </c>
      <c r="N57" s="51"/>
      <c r="O57" s="7"/>
      <c r="P57" s="7"/>
      <c r="Q57" s="7"/>
      <c r="R57" s="7"/>
      <c r="S57" s="7"/>
      <c r="T57" s="7"/>
      <c r="U57" s="7"/>
      <c r="V57" s="7"/>
      <c r="W57" s="7"/>
      <c r="X57" s="7"/>
    </row>
    <row r="58" spans="1:24" ht="20.25" customHeight="1">
      <c r="A58" s="10" t="s">
        <v>208</v>
      </c>
      <c r="B58" s="10" t="s">
        <v>73</v>
      </c>
      <c r="C58" s="10" t="s">
        <v>269</v>
      </c>
      <c r="D58" s="10" t="s">
        <v>243</v>
      </c>
      <c r="E58" s="10" t="s">
        <v>132</v>
      </c>
      <c r="F58" s="10" t="s">
        <v>133</v>
      </c>
      <c r="G58" s="10" t="s">
        <v>237</v>
      </c>
      <c r="H58" s="10" t="s">
        <v>238</v>
      </c>
      <c r="I58" s="7">
        <v>16200</v>
      </c>
      <c r="J58" s="7">
        <v>16200</v>
      </c>
      <c r="K58" s="51"/>
      <c r="L58" s="51"/>
      <c r="M58" s="7">
        <v>16200</v>
      </c>
      <c r="N58" s="51"/>
      <c r="O58" s="7"/>
      <c r="P58" s="7"/>
      <c r="Q58" s="7"/>
      <c r="R58" s="7"/>
      <c r="S58" s="7"/>
      <c r="T58" s="7"/>
      <c r="U58" s="7"/>
      <c r="V58" s="7"/>
      <c r="W58" s="7"/>
      <c r="X58" s="7"/>
    </row>
    <row r="59" spans="1:24" ht="20.25" customHeight="1">
      <c r="A59" s="10" t="s">
        <v>208</v>
      </c>
      <c r="B59" s="10" t="s">
        <v>73</v>
      </c>
      <c r="C59" s="10" t="s">
        <v>270</v>
      </c>
      <c r="D59" s="10" t="s">
        <v>263</v>
      </c>
      <c r="E59" s="10" t="s">
        <v>132</v>
      </c>
      <c r="F59" s="10" t="s">
        <v>133</v>
      </c>
      <c r="G59" s="10" t="s">
        <v>215</v>
      </c>
      <c r="H59" s="10" t="s">
        <v>216</v>
      </c>
      <c r="I59" s="7">
        <v>360000</v>
      </c>
      <c r="J59" s="7">
        <v>360000</v>
      </c>
      <c r="K59" s="51"/>
      <c r="L59" s="51"/>
      <c r="M59" s="7">
        <v>360000</v>
      </c>
      <c r="N59" s="51"/>
      <c r="O59" s="7"/>
      <c r="P59" s="7"/>
      <c r="Q59" s="7"/>
      <c r="R59" s="7"/>
      <c r="S59" s="7"/>
      <c r="T59" s="7"/>
      <c r="U59" s="7"/>
      <c r="V59" s="7"/>
      <c r="W59" s="7"/>
      <c r="X59" s="7"/>
    </row>
    <row r="60" spans="1:24" ht="20.25" customHeight="1">
      <c r="A60" s="10" t="s">
        <v>208</v>
      </c>
      <c r="B60" s="10" t="s">
        <v>73</v>
      </c>
      <c r="C60" s="10" t="s">
        <v>270</v>
      </c>
      <c r="D60" s="10" t="s">
        <v>263</v>
      </c>
      <c r="E60" s="10" t="s">
        <v>132</v>
      </c>
      <c r="F60" s="10" t="s">
        <v>133</v>
      </c>
      <c r="G60" s="10" t="s">
        <v>215</v>
      </c>
      <c r="H60" s="10" t="s">
        <v>216</v>
      </c>
      <c r="I60" s="7">
        <v>445680</v>
      </c>
      <c r="J60" s="7">
        <v>445680</v>
      </c>
      <c r="K60" s="51"/>
      <c r="L60" s="51"/>
      <c r="M60" s="7">
        <v>445680</v>
      </c>
      <c r="N60" s="51"/>
      <c r="O60" s="7"/>
      <c r="P60" s="7"/>
      <c r="Q60" s="7"/>
      <c r="R60" s="7"/>
      <c r="S60" s="7"/>
      <c r="T60" s="7"/>
      <c r="U60" s="7"/>
      <c r="V60" s="7"/>
      <c r="W60" s="7"/>
      <c r="X60" s="7"/>
    </row>
    <row r="61" spans="1:24" ht="20.25" customHeight="1">
      <c r="A61" s="10" t="s">
        <v>208</v>
      </c>
      <c r="B61" s="10" t="s">
        <v>75</v>
      </c>
      <c r="C61" s="10" t="s">
        <v>271</v>
      </c>
      <c r="D61" s="10" t="s">
        <v>272</v>
      </c>
      <c r="E61" s="10" t="s">
        <v>128</v>
      </c>
      <c r="F61" s="10" t="s">
        <v>129</v>
      </c>
      <c r="G61" s="10" t="s">
        <v>211</v>
      </c>
      <c r="H61" s="10" t="s">
        <v>212</v>
      </c>
      <c r="I61" s="7">
        <v>632484</v>
      </c>
      <c r="J61" s="7">
        <v>632484</v>
      </c>
      <c r="K61" s="51"/>
      <c r="L61" s="51"/>
      <c r="M61" s="7">
        <v>632484</v>
      </c>
      <c r="N61" s="51"/>
      <c r="O61" s="7"/>
      <c r="P61" s="7"/>
      <c r="Q61" s="7"/>
      <c r="R61" s="7"/>
      <c r="S61" s="7"/>
      <c r="T61" s="7"/>
      <c r="U61" s="7"/>
      <c r="V61" s="7"/>
      <c r="W61" s="7"/>
      <c r="X61" s="7"/>
    </row>
    <row r="62" spans="1:24" ht="20.25" customHeight="1">
      <c r="A62" s="10" t="s">
        <v>208</v>
      </c>
      <c r="B62" s="10" t="s">
        <v>75</v>
      </c>
      <c r="C62" s="10" t="s">
        <v>271</v>
      </c>
      <c r="D62" s="10" t="s">
        <v>272</v>
      </c>
      <c r="E62" s="10" t="s">
        <v>128</v>
      </c>
      <c r="F62" s="10" t="s">
        <v>129</v>
      </c>
      <c r="G62" s="10" t="s">
        <v>213</v>
      </c>
      <c r="H62" s="10" t="s">
        <v>214</v>
      </c>
      <c r="I62" s="7">
        <v>68040</v>
      </c>
      <c r="J62" s="7">
        <v>68040</v>
      </c>
      <c r="K62" s="51"/>
      <c r="L62" s="51"/>
      <c r="M62" s="7">
        <v>68040</v>
      </c>
      <c r="N62" s="51"/>
      <c r="O62" s="7"/>
      <c r="P62" s="7"/>
      <c r="Q62" s="7"/>
      <c r="R62" s="7"/>
      <c r="S62" s="7"/>
      <c r="T62" s="7"/>
      <c r="U62" s="7"/>
      <c r="V62" s="7"/>
      <c r="W62" s="7"/>
      <c r="X62" s="7"/>
    </row>
    <row r="63" spans="1:24" ht="20.25" customHeight="1">
      <c r="A63" s="10" t="s">
        <v>208</v>
      </c>
      <c r="B63" s="10" t="s">
        <v>75</v>
      </c>
      <c r="C63" s="10" t="s">
        <v>271</v>
      </c>
      <c r="D63" s="10" t="s">
        <v>272</v>
      </c>
      <c r="E63" s="10" t="s">
        <v>128</v>
      </c>
      <c r="F63" s="10" t="s">
        <v>129</v>
      </c>
      <c r="G63" s="10" t="s">
        <v>215</v>
      </c>
      <c r="H63" s="10" t="s">
        <v>216</v>
      </c>
      <c r="I63" s="7">
        <v>52707</v>
      </c>
      <c r="J63" s="7">
        <v>52707</v>
      </c>
      <c r="K63" s="51"/>
      <c r="L63" s="51"/>
      <c r="M63" s="7">
        <v>52707</v>
      </c>
      <c r="N63" s="51"/>
      <c r="O63" s="7"/>
      <c r="P63" s="7"/>
      <c r="Q63" s="7"/>
      <c r="R63" s="7"/>
      <c r="S63" s="7"/>
      <c r="T63" s="7"/>
      <c r="U63" s="7"/>
      <c r="V63" s="7"/>
      <c r="W63" s="7"/>
      <c r="X63" s="7"/>
    </row>
    <row r="64" spans="1:24" ht="20.25" customHeight="1">
      <c r="A64" s="10" t="s">
        <v>208</v>
      </c>
      <c r="B64" s="10" t="s">
        <v>75</v>
      </c>
      <c r="C64" s="10" t="s">
        <v>271</v>
      </c>
      <c r="D64" s="10" t="s">
        <v>272</v>
      </c>
      <c r="E64" s="10" t="s">
        <v>128</v>
      </c>
      <c r="F64" s="10" t="s">
        <v>129</v>
      </c>
      <c r="G64" s="10" t="s">
        <v>273</v>
      </c>
      <c r="H64" s="10" t="s">
        <v>274</v>
      </c>
      <c r="I64" s="7">
        <v>535500</v>
      </c>
      <c r="J64" s="7">
        <v>535500</v>
      </c>
      <c r="K64" s="51"/>
      <c r="L64" s="51"/>
      <c r="M64" s="7">
        <v>535500</v>
      </c>
      <c r="N64" s="51"/>
      <c r="O64" s="7"/>
      <c r="P64" s="7"/>
      <c r="Q64" s="7"/>
      <c r="R64" s="7"/>
      <c r="S64" s="7"/>
      <c r="T64" s="7"/>
      <c r="U64" s="7"/>
      <c r="V64" s="7"/>
      <c r="W64" s="7"/>
      <c r="X64" s="7"/>
    </row>
    <row r="65" spans="1:24" ht="20.25" customHeight="1">
      <c r="A65" s="10" t="s">
        <v>208</v>
      </c>
      <c r="B65" s="10" t="s">
        <v>75</v>
      </c>
      <c r="C65" s="10" t="s">
        <v>271</v>
      </c>
      <c r="D65" s="10" t="s">
        <v>272</v>
      </c>
      <c r="E65" s="10" t="s">
        <v>128</v>
      </c>
      <c r="F65" s="10" t="s">
        <v>129</v>
      </c>
      <c r="G65" s="10" t="s">
        <v>273</v>
      </c>
      <c r="H65" s="10" t="s">
        <v>274</v>
      </c>
      <c r="I65" s="7">
        <v>510852</v>
      </c>
      <c r="J65" s="7">
        <v>510852</v>
      </c>
      <c r="K65" s="51"/>
      <c r="L65" s="51"/>
      <c r="M65" s="7">
        <v>510852</v>
      </c>
      <c r="N65" s="51"/>
      <c r="O65" s="7"/>
      <c r="P65" s="7"/>
      <c r="Q65" s="7"/>
      <c r="R65" s="7"/>
      <c r="S65" s="7"/>
      <c r="T65" s="7"/>
      <c r="U65" s="7"/>
      <c r="V65" s="7"/>
      <c r="W65" s="7"/>
      <c r="X65" s="7"/>
    </row>
    <row r="66" spans="1:24" ht="20.25" customHeight="1">
      <c r="A66" s="10" t="s">
        <v>208</v>
      </c>
      <c r="B66" s="10" t="s">
        <v>75</v>
      </c>
      <c r="C66" s="10" t="s">
        <v>275</v>
      </c>
      <c r="D66" s="10" t="s">
        <v>218</v>
      </c>
      <c r="E66" s="10" t="s">
        <v>106</v>
      </c>
      <c r="F66" s="10" t="s">
        <v>107</v>
      </c>
      <c r="G66" s="10" t="s">
        <v>219</v>
      </c>
      <c r="H66" s="10" t="s">
        <v>220</v>
      </c>
      <c r="I66" s="7">
        <v>261560</v>
      </c>
      <c r="J66" s="7">
        <v>261560</v>
      </c>
      <c r="K66" s="51"/>
      <c r="L66" s="51"/>
      <c r="M66" s="7">
        <v>261560</v>
      </c>
      <c r="N66" s="51"/>
      <c r="O66" s="7"/>
      <c r="P66" s="7"/>
      <c r="Q66" s="7"/>
      <c r="R66" s="7"/>
      <c r="S66" s="7"/>
      <c r="T66" s="7"/>
      <c r="U66" s="7"/>
      <c r="V66" s="7"/>
      <c r="W66" s="7"/>
      <c r="X66" s="7"/>
    </row>
    <row r="67" spans="1:24" ht="20.25" customHeight="1">
      <c r="A67" s="10" t="s">
        <v>208</v>
      </c>
      <c r="B67" s="10" t="s">
        <v>75</v>
      </c>
      <c r="C67" s="10" t="s">
        <v>275</v>
      </c>
      <c r="D67" s="10" t="s">
        <v>218</v>
      </c>
      <c r="E67" s="10" t="s">
        <v>108</v>
      </c>
      <c r="F67" s="10" t="s">
        <v>109</v>
      </c>
      <c r="G67" s="10" t="s">
        <v>221</v>
      </c>
      <c r="H67" s="10" t="s">
        <v>222</v>
      </c>
      <c r="I67" s="7">
        <v>224000</v>
      </c>
      <c r="J67" s="7">
        <v>224000</v>
      </c>
      <c r="K67" s="51"/>
      <c r="L67" s="51"/>
      <c r="M67" s="7">
        <v>224000</v>
      </c>
      <c r="N67" s="51"/>
      <c r="O67" s="7"/>
      <c r="P67" s="7"/>
      <c r="Q67" s="7"/>
      <c r="R67" s="7"/>
      <c r="S67" s="7"/>
      <c r="T67" s="7"/>
      <c r="U67" s="7"/>
      <c r="V67" s="7"/>
      <c r="W67" s="7"/>
      <c r="X67" s="7"/>
    </row>
    <row r="68" spans="1:24" ht="20.25" customHeight="1">
      <c r="A68" s="10" t="s">
        <v>208</v>
      </c>
      <c r="B68" s="10" t="s">
        <v>75</v>
      </c>
      <c r="C68" s="10" t="s">
        <v>275</v>
      </c>
      <c r="D68" s="10" t="s">
        <v>218</v>
      </c>
      <c r="E68" s="10" t="s">
        <v>116</v>
      </c>
      <c r="F68" s="10" t="s">
        <v>117</v>
      </c>
      <c r="G68" s="10" t="s">
        <v>223</v>
      </c>
      <c r="H68" s="10" t="s">
        <v>224</v>
      </c>
      <c r="I68" s="7">
        <v>129090</v>
      </c>
      <c r="J68" s="7">
        <v>129090</v>
      </c>
      <c r="K68" s="51"/>
      <c r="L68" s="51"/>
      <c r="M68" s="7">
        <v>129090</v>
      </c>
      <c r="N68" s="51"/>
      <c r="O68" s="7"/>
      <c r="P68" s="7"/>
      <c r="Q68" s="7"/>
      <c r="R68" s="7"/>
      <c r="S68" s="7"/>
      <c r="T68" s="7"/>
      <c r="U68" s="7"/>
      <c r="V68" s="7"/>
      <c r="W68" s="7"/>
      <c r="X68" s="7"/>
    </row>
    <row r="69" spans="1:24" ht="20.25" customHeight="1">
      <c r="A69" s="10" t="s">
        <v>208</v>
      </c>
      <c r="B69" s="10" t="s">
        <v>75</v>
      </c>
      <c r="C69" s="10" t="s">
        <v>275</v>
      </c>
      <c r="D69" s="10" t="s">
        <v>218</v>
      </c>
      <c r="E69" s="10" t="s">
        <v>118</v>
      </c>
      <c r="F69" s="10" t="s">
        <v>119</v>
      </c>
      <c r="G69" s="10" t="s">
        <v>225</v>
      </c>
      <c r="H69" s="10" t="s">
        <v>226</v>
      </c>
      <c r="I69" s="7">
        <v>81770</v>
      </c>
      <c r="J69" s="7">
        <v>81770</v>
      </c>
      <c r="K69" s="51"/>
      <c r="L69" s="51"/>
      <c r="M69" s="7">
        <v>81770</v>
      </c>
      <c r="N69" s="51"/>
      <c r="O69" s="7"/>
      <c r="P69" s="7"/>
      <c r="Q69" s="7"/>
      <c r="R69" s="7"/>
      <c r="S69" s="7"/>
      <c r="T69" s="7"/>
      <c r="U69" s="7"/>
      <c r="V69" s="7"/>
      <c r="W69" s="7"/>
      <c r="X69" s="7"/>
    </row>
    <row r="70" spans="1:24" ht="20.25" customHeight="1">
      <c r="A70" s="10" t="s">
        <v>208</v>
      </c>
      <c r="B70" s="10" t="s">
        <v>75</v>
      </c>
      <c r="C70" s="10" t="s">
        <v>275</v>
      </c>
      <c r="D70" s="10" t="s">
        <v>218</v>
      </c>
      <c r="E70" s="10" t="s">
        <v>120</v>
      </c>
      <c r="F70" s="10" t="s">
        <v>121</v>
      </c>
      <c r="G70" s="10" t="s">
        <v>227</v>
      </c>
      <c r="H70" s="10" t="s">
        <v>228</v>
      </c>
      <c r="I70" s="7">
        <v>6721</v>
      </c>
      <c r="J70" s="7">
        <v>6721</v>
      </c>
      <c r="K70" s="51"/>
      <c r="L70" s="51"/>
      <c r="M70" s="7">
        <v>6721</v>
      </c>
      <c r="N70" s="51"/>
      <c r="O70" s="7"/>
      <c r="P70" s="7"/>
      <c r="Q70" s="7"/>
      <c r="R70" s="7"/>
      <c r="S70" s="7"/>
      <c r="T70" s="7"/>
      <c r="U70" s="7"/>
      <c r="V70" s="7"/>
      <c r="W70" s="7"/>
      <c r="X70" s="7"/>
    </row>
    <row r="71" spans="1:24" ht="20.25" customHeight="1">
      <c r="A71" s="10" t="s">
        <v>208</v>
      </c>
      <c r="B71" s="10" t="s">
        <v>75</v>
      </c>
      <c r="C71" s="10" t="s">
        <v>275</v>
      </c>
      <c r="D71" s="10" t="s">
        <v>218</v>
      </c>
      <c r="E71" s="10" t="s">
        <v>120</v>
      </c>
      <c r="F71" s="10" t="s">
        <v>121</v>
      </c>
      <c r="G71" s="10" t="s">
        <v>227</v>
      </c>
      <c r="H71" s="10" t="s">
        <v>228</v>
      </c>
      <c r="I71" s="7">
        <v>5928</v>
      </c>
      <c r="J71" s="7">
        <v>5928</v>
      </c>
      <c r="K71" s="51"/>
      <c r="L71" s="51"/>
      <c r="M71" s="7">
        <v>5928</v>
      </c>
      <c r="N71" s="51"/>
      <c r="O71" s="7"/>
      <c r="P71" s="7"/>
      <c r="Q71" s="7"/>
      <c r="R71" s="7"/>
      <c r="S71" s="7"/>
      <c r="T71" s="7"/>
      <c r="U71" s="7"/>
      <c r="V71" s="7"/>
      <c r="W71" s="7"/>
      <c r="X71" s="7"/>
    </row>
    <row r="72" spans="1:24" ht="20.25" customHeight="1">
      <c r="A72" s="10" t="s">
        <v>208</v>
      </c>
      <c r="B72" s="10" t="s">
        <v>75</v>
      </c>
      <c r="C72" s="10" t="s">
        <v>275</v>
      </c>
      <c r="D72" s="10" t="s">
        <v>218</v>
      </c>
      <c r="E72" s="10" t="s">
        <v>128</v>
      </c>
      <c r="F72" s="10" t="s">
        <v>129</v>
      </c>
      <c r="G72" s="10" t="s">
        <v>227</v>
      </c>
      <c r="H72" s="10" t="s">
        <v>228</v>
      </c>
      <c r="I72" s="7">
        <v>11440</v>
      </c>
      <c r="J72" s="7">
        <v>11440</v>
      </c>
      <c r="K72" s="51"/>
      <c r="L72" s="51"/>
      <c r="M72" s="7">
        <v>11440</v>
      </c>
      <c r="N72" s="51"/>
      <c r="O72" s="7"/>
      <c r="P72" s="7"/>
      <c r="Q72" s="7"/>
      <c r="R72" s="7"/>
      <c r="S72" s="7"/>
      <c r="T72" s="7"/>
      <c r="U72" s="7"/>
      <c r="V72" s="7"/>
      <c r="W72" s="7"/>
      <c r="X72" s="7"/>
    </row>
    <row r="73" spans="1:24" ht="20.25" customHeight="1">
      <c r="A73" s="10" t="s">
        <v>208</v>
      </c>
      <c r="B73" s="10" t="s">
        <v>75</v>
      </c>
      <c r="C73" s="10" t="s">
        <v>276</v>
      </c>
      <c r="D73" s="10" t="s">
        <v>142</v>
      </c>
      <c r="E73" s="10" t="s">
        <v>141</v>
      </c>
      <c r="F73" s="10" t="s">
        <v>142</v>
      </c>
      <c r="G73" s="10" t="s">
        <v>230</v>
      </c>
      <c r="H73" s="10" t="s">
        <v>142</v>
      </c>
      <c r="I73" s="7">
        <v>350000</v>
      </c>
      <c r="J73" s="7">
        <v>350000</v>
      </c>
      <c r="K73" s="51"/>
      <c r="L73" s="51"/>
      <c r="M73" s="7">
        <v>350000</v>
      </c>
      <c r="N73" s="51"/>
      <c r="O73" s="7"/>
      <c r="P73" s="7"/>
      <c r="Q73" s="7"/>
      <c r="R73" s="7"/>
      <c r="S73" s="7"/>
      <c r="T73" s="7"/>
      <c r="U73" s="7"/>
      <c r="V73" s="7"/>
      <c r="W73" s="7"/>
      <c r="X73" s="7"/>
    </row>
    <row r="74" spans="1:24" ht="20.25" customHeight="1">
      <c r="A74" s="10" t="s">
        <v>208</v>
      </c>
      <c r="B74" s="10" t="s">
        <v>75</v>
      </c>
      <c r="C74" s="10" t="s">
        <v>277</v>
      </c>
      <c r="D74" s="10" t="s">
        <v>240</v>
      </c>
      <c r="E74" s="10" t="s">
        <v>128</v>
      </c>
      <c r="F74" s="10" t="s">
        <v>129</v>
      </c>
      <c r="G74" s="10" t="s">
        <v>241</v>
      </c>
      <c r="H74" s="10" t="s">
        <v>240</v>
      </c>
      <c r="I74" s="7">
        <v>12649.68</v>
      </c>
      <c r="J74" s="7">
        <v>12649.68</v>
      </c>
      <c r="K74" s="51"/>
      <c r="L74" s="51"/>
      <c r="M74" s="7">
        <v>12649.68</v>
      </c>
      <c r="N74" s="51"/>
      <c r="O74" s="7"/>
      <c r="P74" s="7"/>
      <c r="Q74" s="7"/>
      <c r="R74" s="7"/>
      <c r="S74" s="7"/>
      <c r="T74" s="7"/>
      <c r="U74" s="7"/>
      <c r="V74" s="7"/>
      <c r="W74" s="7"/>
      <c r="X74" s="7"/>
    </row>
    <row r="75" spans="1:24" ht="20.25" customHeight="1">
      <c r="A75" s="10" t="s">
        <v>208</v>
      </c>
      <c r="B75" s="10" t="s">
        <v>75</v>
      </c>
      <c r="C75" s="10" t="s">
        <v>278</v>
      </c>
      <c r="D75" s="10" t="s">
        <v>243</v>
      </c>
      <c r="E75" s="10" t="s">
        <v>128</v>
      </c>
      <c r="F75" s="10" t="s">
        <v>129</v>
      </c>
      <c r="G75" s="10" t="s">
        <v>244</v>
      </c>
      <c r="H75" s="10" t="s">
        <v>245</v>
      </c>
      <c r="I75" s="7">
        <v>37037</v>
      </c>
      <c r="J75" s="7">
        <v>37037</v>
      </c>
      <c r="K75" s="51"/>
      <c r="L75" s="51"/>
      <c r="M75" s="7">
        <v>37037</v>
      </c>
      <c r="N75" s="51"/>
      <c r="O75" s="7"/>
      <c r="P75" s="7"/>
      <c r="Q75" s="7"/>
      <c r="R75" s="7"/>
      <c r="S75" s="7"/>
      <c r="T75" s="7"/>
      <c r="U75" s="7"/>
      <c r="V75" s="7"/>
      <c r="W75" s="7"/>
      <c r="X75" s="7"/>
    </row>
    <row r="76" spans="1:24" ht="20.25" customHeight="1">
      <c r="A76" s="10" t="s">
        <v>208</v>
      </c>
      <c r="B76" s="10" t="s">
        <v>75</v>
      </c>
      <c r="C76" s="10" t="s">
        <v>278</v>
      </c>
      <c r="D76" s="10" t="s">
        <v>243</v>
      </c>
      <c r="E76" s="10" t="s">
        <v>128</v>
      </c>
      <c r="F76" s="10" t="s">
        <v>129</v>
      </c>
      <c r="G76" s="10" t="s">
        <v>246</v>
      </c>
      <c r="H76" s="10" t="s">
        <v>247</v>
      </c>
      <c r="I76" s="7">
        <v>4771</v>
      </c>
      <c r="J76" s="7">
        <v>4771</v>
      </c>
      <c r="K76" s="51"/>
      <c r="L76" s="51"/>
      <c r="M76" s="7">
        <v>4771</v>
      </c>
      <c r="N76" s="51"/>
      <c r="O76" s="7"/>
      <c r="P76" s="7"/>
      <c r="Q76" s="7"/>
      <c r="R76" s="7"/>
      <c r="S76" s="7"/>
      <c r="T76" s="7"/>
      <c r="U76" s="7"/>
      <c r="V76" s="7"/>
      <c r="W76" s="7"/>
      <c r="X76" s="7"/>
    </row>
    <row r="77" spans="1:24" ht="20.25" customHeight="1">
      <c r="A77" s="10" t="s">
        <v>208</v>
      </c>
      <c r="B77" s="10" t="s">
        <v>75</v>
      </c>
      <c r="C77" s="10" t="s">
        <v>278</v>
      </c>
      <c r="D77" s="10" t="s">
        <v>243</v>
      </c>
      <c r="E77" s="10" t="s">
        <v>128</v>
      </c>
      <c r="F77" s="10" t="s">
        <v>129</v>
      </c>
      <c r="G77" s="10" t="s">
        <v>248</v>
      </c>
      <c r="H77" s="10" t="s">
        <v>249</v>
      </c>
      <c r="I77" s="7">
        <v>7371</v>
      </c>
      <c r="J77" s="7">
        <v>7371</v>
      </c>
      <c r="K77" s="51"/>
      <c r="L77" s="51"/>
      <c r="M77" s="7">
        <v>7371</v>
      </c>
      <c r="N77" s="51"/>
      <c r="O77" s="7"/>
      <c r="P77" s="7"/>
      <c r="Q77" s="7"/>
      <c r="R77" s="7"/>
      <c r="S77" s="7"/>
      <c r="T77" s="7"/>
      <c r="U77" s="7"/>
      <c r="V77" s="7"/>
      <c r="W77" s="7"/>
      <c r="X77" s="7"/>
    </row>
    <row r="78" spans="1:24" ht="20.25" customHeight="1">
      <c r="A78" s="10" t="s">
        <v>208</v>
      </c>
      <c r="B78" s="10" t="s">
        <v>75</v>
      </c>
      <c r="C78" s="10" t="s">
        <v>278</v>
      </c>
      <c r="D78" s="10" t="s">
        <v>243</v>
      </c>
      <c r="E78" s="10" t="s">
        <v>128</v>
      </c>
      <c r="F78" s="10" t="s">
        <v>129</v>
      </c>
      <c r="G78" s="10" t="s">
        <v>250</v>
      </c>
      <c r="H78" s="10" t="s">
        <v>251</v>
      </c>
      <c r="I78" s="7">
        <v>13130</v>
      </c>
      <c r="J78" s="7">
        <v>13130</v>
      </c>
      <c r="K78" s="51"/>
      <c r="L78" s="51"/>
      <c r="M78" s="7">
        <v>13130</v>
      </c>
      <c r="N78" s="51"/>
      <c r="O78" s="7"/>
      <c r="P78" s="7"/>
      <c r="Q78" s="7"/>
      <c r="R78" s="7"/>
      <c r="S78" s="7"/>
      <c r="T78" s="7"/>
      <c r="U78" s="7"/>
      <c r="V78" s="7"/>
      <c r="W78" s="7"/>
      <c r="X78" s="7"/>
    </row>
    <row r="79" spans="1:24" ht="20.25" customHeight="1">
      <c r="A79" s="10" t="s">
        <v>208</v>
      </c>
      <c r="B79" s="10" t="s">
        <v>75</v>
      </c>
      <c r="C79" s="10" t="s">
        <v>278</v>
      </c>
      <c r="D79" s="10" t="s">
        <v>243</v>
      </c>
      <c r="E79" s="10" t="s">
        <v>128</v>
      </c>
      <c r="F79" s="10" t="s">
        <v>129</v>
      </c>
      <c r="G79" s="10" t="s">
        <v>252</v>
      </c>
      <c r="H79" s="10" t="s">
        <v>253</v>
      </c>
      <c r="I79" s="7">
        <v>15600</v>
      </c>
      <c r="J79" s="7">
        <v>15600</v>
      </c>
      <c r="K79" s="51"/>
      <c r="L79" s="51"/>
      <c r="M79" s="7">
        <v>15600</v>
      </c>
      <c r="N79" s="51"/>
      <c r="O79" s="7"/>
      <c r="P79" s="7"/>
      <c r="Q79" s="7"/>
      <c r="R79" s="7"/>
      <c r="S79" s="7"/>
      <c r="T79" s="7"/>
      <c r="U79" s="7"/>
      <c r="V79" s="7"/>
      <c r="W79" s="7"/>
      <c r="X79" s="7"/>
    </row>
    <row r="80" spans="1:24" ht="20.25" customHeight="1">
      <c r="A80" s="10" t="s">
        <v>208</v>
      </c>
      <c r="B80" s="10" t="s">
        <v>75</v>
      </c>
      <c r="C80" s="10" t="s">
        <v>278</v>
      </c>
      <c r="D80" s="10" t="s">
        <v>243</v>
      </c>
      <c r="E80" s="10" t="s">
        <v>128</v>
      </c>
      <c r="F80" s="10" t="s">
        <v>129</v>
      </c>
      <c r="G80" s="10" t="s">
        <v>254</v>
      </c>
      <c r="H80" s="10" t="s">
        <v>255</v>
      </c>
      <c r="I80" s="7">
        <v>26000</v>
      </c>
      <c r="J80" s="7">
        <v>26000</v>
      </c>
      <c r="K80" s="51"/>
      <c r="L80" s="51"/>
      <c r="M80" s="7">
        <v>26000</v>
      </c>
      <c r="N80" s="51"/>
      <c r="O80" s="7"/>
      <c r="P80" s="7"/>
      <c r="Q80" s="7"/>
      <c r="R80" s="7"/>
      <c r="S80" s="7"/>
      <c r="T80" s="7"/>
      <c r="U80" s="7"/>
      <c r="V80" s="7"/>
      <c r="W80" s="7"/>
      <c r="X80" s="7"/>
    </row>
    <row r="81" spans="1:24" ht="20.25" customHeight="1">
      <c r="A81" s="10" t="s">
        <v>208</v>
      </c>
      <c r="B81" s="10" t="s">
        <v>75</v>
      </c>
      <c r="C81" s="10" t="s">
        <v>278</v>
      </c>
      <c r="D81" s="10" t="s">
        <v>243</v>
      </c>
      <c r="E81" s="10" t="s">
        <v>128</v>
      </c>
      <c r="F81" s="10" t="s">
        <v>129</v>
      </c>
      <c r="G81" s="10" t="s">
        <v>256</v>
      </c>
      <c r="H81" s="10" t="s">
        <v>257</v>
      </c>
      <c r="I81" s="7">
        <v>20800</v>
      </c>
      <c r="J81" s="7">
        <v>20800</v>
      </c>
      <c r="K81" s="51"/>
      <c r="L81" s="51"/>
      <c r="M81" s="7">
        <v>20800</v>
      </c>
      <c r="N81" s="51"/>
      <c r="O81" s="7"/>
      <c r="P81" s="7"/>
      <c r="Q81" s="7"/>
      <c r="R81" s="7"/>
      <c r="S81" s="7"/>
      <c r="T81" s="7"/>
      <c r="U81" s="7"/>
      <c r="V81" s="7"/>
      <c r="W81" s="7"/>
      <c r="X81" s="7"/>
    </row>
    <row r="82" spans="1:24" ht="20.25" customHeight="1">
      <c r="A82" s="10" t="s">
        <v>208</v>
      </c>
      <c r="B82" s="10" t="s">
        <v>75</v>
      </c>
      <c r="C82" s="10" t="s">
        <v>278</v>
      </c>
      <c r="D82" s="10" t="s">
        <v>243</v>
      </c>
      <c r="E82" s="10" t="s">
        <v>128</v>
      </c>
      <c r="F82" s="10" t="s">
        <v>129</v>
      </c>
      <c r="G82" s="10" t="s">
        <v>258</v>
      </c>
      <c r="H82" s="10" t="s">
        <v>259</v>
      </c>
      <c r="I82" s="7">
        <v>5200</v>
      </c>
      <c r="J82" s="7">
        <v>5200</v>
      </c>
      <c r="K82" s="51"/>
      <c r="L82" s="51"/>
      <c r="M82" s="7">
        <v>5200</v>
      </c>
      <c r="N82" s="51"/>
      <c r="O82" s="7"/>
      <c r="P82" s="7"/>
      <c r="Q82" s="7"/>
      <c r="R82" s="7"/>
      <c r="S82" s="7"/>
      <c r="T82" s="7"/>
      <c r="U82" s="7"/>
      <c r="V82" s="7"/>
      <c r="W82" s="7"/>
      <c r="X82" s="7"/>
    </row>
    <row r="83" spans="1:24" ht="20.25" customHeight="1">
      <c r="A83" s="10" t="s">
        <v>208</v>
      </c>
      <c r="B83" s="10" t="s">
        <v>75</v>
      </c>
      <c r="C83" s="10" t="s">
        <v>278</v>
      </c>
      <c r="D83" s="10" t="s">
        <v>243</v>
      </c>
      <c r="E83" s="10" t="s">
        <v>128</v>
      </c>
      <c r="F83" s="10" t="s">
        <v>129</v>
      </c>
      <c r="G83" s="10" t="s">
        <v>260</v>
      </c>
      <c r="H83" s="10" t="s">
        <v>261</v>
      </c>
      <c r="I83" s="7">
        <v>39000</v>
      </c>
      <c r="J83" s="7">
        <v>39000</v>
      </c>
      <c r="K83" s="51"/>
      <c r="L83" s="51"/>
      <c r="M83" s="7">
        <v>39000</v>
      </c>
      <c r="N83" s="51"/>
      <c r="O83" s="7"/>
      <c r="P83" s="7"/>
      <c r="Q83" s="7"/>
      <c r="R83" s="7"/>
      <c r="S83" s="7"/>
      <c r="T83" s="7"/>
      <c r="U83" s="7"/>
      <c r="V83" s="7"/>
      <c r="W83" s="7"/>
      <c r="X83" s="7"/>
    </row>
    <row r="84" spans="1:24" ht="17.25" customHeight="1">
      <c r="A84" s="168" t="s">
        <v>181</v>
      </c>
      <c r="B84" s="169"/>
      <c r="C84" s="170"/>
      <c r="D84" s="170"/>
      <c r="E84" s="170"/>
      <c r="F84" s="170"/>
      <c r="G84" s="170"/>
      <c r="H84" s="171"/>
      <c r="I84" s="7">
        <v>10544548.84</v>
      </c>
      <c r="J84" s="7">
        <v>10544548.84</v>
      </c>
      <c r="K84" s="7"/>
      <c r="L84" s="7"/>
      <c r="M84" s="7">
        <v>10544548.84</v>
      </c>
      <c r="N84" s="7"/>
      <c r="O84" s="7"/>
      <c r="P84" s="7"/>
      <c r="Q84" s="7"/>
      <c r="R84" s="7"/>
      <c r="S84" s="7"/>
      <c r="T84" s="7"/>
      <c r="U84" s="7"/>
      <c r="V84" s="7"/>
      <c r="W84" s="7"/>
      <c r="X84" s="7"/>
    </row>
  </sheetData>
  <mergeCells count="31">
    <mergeCell ref="A84:H84"/>
    <mergeCell ref="I5:X5"/>
    <mergeCell ref="I6:I8"/>
    <mergeCell ref="K7:K8"/>
    <mergeCell ref="L7:L8"/>
    <mergeCell ref="M7:M8"/>
    <mergeCell ref="N7:N8"/>
    <mergeCell ref="S7:S8"/>
    <mergeCell ref="T7:T8"/>
    <mergeCell ref="U7:U8"/>
    <mergeCell ref="V7:V8"/>
    <mergeCell ref="W7:W8"/>
    <mergeCell ref="X7:X8"/>
    <mergeCell ref="O7:O8"/>
    <mergeCell ref="P7:P8"/>
    <mergeCell ref="A3:X3"/>
    <mergeCell ref="A4:H4"/>
    <mergeCell ref="A5:A8"/>
    <mergeCell ref="C5:C8"/>
    <mergeCell ref="D5:D8"/>
    <mergeCell ref="E5:E8"/>
    <mergeCell ref="F5:F8"/>
    <mergeCell ref="G5:G8"/>
    <mergeCell ref="H5:H8"/>
    <mergeCell ref="J6:N6"/>
    <mergeCell ref="R6:R8"/>
    <mergeCell ref="S6:X6"/>
    <mergeCell ref="Q7:Q8"/>
    <mergeCell ref="O6:Q6"/>
    <mergeCell ref="B5:B8"/>
    <mergeCell ref="J7:J8"/>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15"/>
  <sheetViews>
    <sheetView showZeros="0" workbookViewId="0">
      <pane ySplit="1" topLeftCell="A2" activePane="bottomLeft" state="frozen"/>
      <selection pane="bottomLeft"/>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B2" s="28"/>
      <c r="E2" s="52"/>
      <c r="F2" s="52"/>
      <c r="G2" s="52"/>
      <c r="H2" s="52"/>
      <c r="U2" s="28"/>
      <c r="W2" s="4" t="s">
        <v>279</v>
      </c>
    </row>
    <row r="3" spans="1:23" ht="46.5" customHeight="1">
      <c r="A3" s="151" t="str">
        <f>"2025"&amp;"年部门项目支出预算表"</f>
        <v>2025年部门项目支出预算表</v>
      </c>
      <c r="B3" s="151"/>
      <c r="C3" s="151"/>
      <c r="D3" s="151"/>
      <c r="E3" s="151"/>
      <c r="F3" s="151"/>
      <c r="G3" s="151"/>
      <c r="H3" s="151"/>
      <c r="I3" s="151"/>
      <c r="J3" s="151"/>
      <c r="K3" s="151"/>
      <c r="L3" s="151"/>
      <c r="M3" s="151"/>
      <c r="N3" s="151"/>
      <c r="O3" s="151"/>
      <c r="P3" s="151"/>
      <c r="Q3" s="151"/>
      <c r="R3" s="151"/>
      <c r="S3" s="151"/>
      <c r="T3" s="151"/>
      <c r="U3" s="151"/>
      <c r="V3" s="151"/>
      <c r="W3" s="151"/>
    </row>
    <row r="4" spans="1:23" ht="13.5" customHeight="1">
      <c r="A4" s="152" t="str">
        <f>"单位名称："&amp;"昆明市生态环境局盘龙分局"</f>
        <v>单位名称：昆明市生态环境局盘龙分局</v>
      </c>
      <c r="B4" s="153"/>
      <c r="C4" s="153"/>
      <c r="D4" s="153"/>
      <c r="E4" s="153"/>
      <c r="F4" s="153"/>
      <c r="G4" s="153"/>
      <c r="H4" s="153"/>
      <c r="I4" s="47"/>
      <c r="J4" s="47"/>
      <c r="K4" s="47"/>
      <c r="L4" s="47"/>
      <c r="M4" s="47"/>
      <c r="N4" s="47"/>
      <c r="O4" s="47"/>
      <c r="P4" s="47"/>
      <c r="Q4" s="47"/>
      <c r="U4" s="28"/>
      <c r="W4" s="53" t="s">
        <v>1</v>
      </c>
    </row>
    <row r="5" spans="1:23" ht="21.75" customHeight="1">
      <c r="A5" s="155" t="s">
        <v>280</v>
      </c>
      <c r="B5" s="172" t="s">
        <v>192</v>
      </c>
      <c r="C5" s="155" t="s">
        <v>193</v>
      </c>
      <c r="D5" s="155" t="s">
        <v>281</v>
      </c>
      <c r="E5" s="172" t="s">
        <v>194</v>
      </c>
      <c r="F5" s="172" t="s">
        <v>195</v>
      </c>
      <c r="G5" s="172" t="s">
        <v>282</v>
      </c>
      <c r="H5" s="172" t="s">
        <v>283</v>
      </c>
      <c r="I5" s="177" t="s">
        <v>55</v>
      </c>
      <c r="J5" s="165" t="s">
        <v>284</v>
      </c>
      <c r="K5" s="136"/>
      <c r="L5" s="136"/>
      <c r="M5" s="137"/>
      <c r="N5" s="165" t="s">
        <v>200</v>
      </c>
      <c r="O5" s="136"/>
      <c r="P5" s="137"/>
      <c r="Q5" s="172" t="s">
        <v>61</v>
      </c>
      <c r="R5" s="165" t="s">
        <v>62</v>
      </c>
      <c r="S5" s="136"/>
      <c r="T5" s="136"/>
      <c r="U5" s="136"/>
      <c r="V5" s="136"/>
      <c r="W5" s="137"/>
    </row>
    <row r="6" spans="1:23" ht="21.75" customHeight="1">
      <c r="A6" s="156"/>
      <c r="B6" s="157"/>
      <c r="C6" s="156"/>
      <c r="D6" s="156"/>
      <c r="E6" s="173"/>
      <c r="F6" s="173"/>
      <c r="G6" s="173"/>
      <c r="H6" s="173"/>
      <c r="I6" s="157"/>
      <c r="J6" s="175" t="s">
        <v>58</v>
      </c>
      <c r="K6" s="133"/>
      <c r="L6" s="172" t="s">
        <v>59</v>
      </c>
      <c r="M6" s="172" t="s">
        <v>60</v>
      </c>
      <c r="N6" s="172" t="s">
        <v>58</v>
      </c>
      <c r="O6" s="172" t="s">
        <v>59</v>
      </c>
      <c r="P6" s="172" t="s">
        <v>60</v>
      </c>
      <c r="Q6" s="173"/>
      <c r="R6" s="172" t="s">
        <v>57</v>
      </c>
      <c r="S6" s="172" t="s">
        <v>64</v>
      </c>
      <c r="T6" s="172" t="s">
        <v>206</v>
      </c>
      <c r="U6" s="172" t="s">
        <v>66</v>
      </c>
      <c r="V6" s="172" t="s">
        <v>67</v>
      </c>
      <c r="W6" s="172" t="s">
        <v>68</v>
      </c>
    </row>
    <row r="7" spans="1:23" ht="21" customHeight="1">
      <c r="A7" s="157"/>
      <c r="B7" s="157"/>
      <c r="C7" s="157"/>
      <c r="D7" s="157"/>
      <c r="E7" s="157"/>
      <c r="F7" s="157"/>
      <c r="G7" s="157"/>
      <c r="H7" s="157"/>
      <c r="I7" s="157"/>
      <c r="J7" s="176" t="s">
        <v>57</v>
      </c>
      <c r="K7" s="134"/>
      <c r="L7" s="157"/>
      <c r="M7" s="157"/>
      <c r="N7" s="157"/>
      <c r="O7" s="157"/>
      <c r="P7" s="157"/>
      <c r="Q7" s="157"/>
      <c r="R7" s="157"/>
      <c r="S7" s="157"/>
      <c r="T7" s="157"/>
      <c r="U7" s="157"/>
      <c r="V7" s="157"/>
      <c r="W7" s="157"/>
    </row>
    <row r="8" spans="1:23" ht="39.75" customHeight="1">
      <c r="A8" s="162"/>
      <c r="B8" s="139"/>
      <c r="C8" s="162"/>
      <c r="D8" s="162"/>
      <c r="E8" s="174"/>
      <c r="F8" s="174"/>
      <c r="G8" s="174"/>
      <c r="H8" s="174"/>
      <c r="I8" s="139"/>
      <c r="J8" s="55" t="s">
        <v>57</v>
      </c>
      <c r="K8" s="55" t="s">
        <v>285</v>
      </c>
      <c r="L8" s="174"/>
      <c r="M8" s="174"/>
      <c r="N8" s="174"/>
      <c r="O8" s="174"/>
      <c r="P8" s="174"/>
      <c r="Q8" s="174"/>
      <c r="R8" s="174"/>
      <c r="S8" s="174"/>
      <c r="T8" s="174"/>
      <c r="U8" s="139"/>
      <c r="V8" s="174"/>
      <c r="W8" s="174"/>
    </row>
    <row r="9" spans="1:23" ht="15" customHeight="1">
      <c r="A9" s="56">
        <v>1</v>
      </c>
      <c r="B9" s="56">
        <v>2</v>
      </c>
      <c r="C9" s="56">
        <v>3</v>
      </c>
      <c r="D9" s="56">
        <v>4</v>
      </c>
      <c r="E9" s="56">
        <v>5</v>
      </c>
      <c r="F9" s="56">
        <v>6</v>
      </c>
      <c r="G9" s="56">
        <v>7</v>
      </c>
      <c r="H9" s="56">
        <v>8</v>
      </c>
      <c r="I9" s="56">
        <v>9</v>
      </c>
      <c r="J9" s="56">
        <v>10</v>
      </c>
      <c r="K9" s="56">
        <v>11</v>
      </c>
      <c r="L9" s="50">
        <v>12</v>
      </c>
      <c r="M9" s="50">
        <v>13</v>
      </c>
      <c r="N9" s="50">
        <v>14</v>
      </c>
      <c r="O9" s="50">
        <v>15</v>
      </c>
      <c r="P9" s="50">
        <v>16</v>
      </c>
      <c r="Q9" s="50">
        <v>17</v>
      </c>
      <c r="R9" s="50">
        <v>18</v>
      </c>
      <c r="S9" s="50">
        <v>19</v>
      </c>
      <c r="T9" s="50">
        <v>20</v>
      </c>
      <c r="U9" s="56">
        <v>21</v>
      </c>
      <c r="V9" s="50">
        <v>22</v>
      </c>
      <c r="W9" s="56">
        <v>23</v>
      </c>
    </row>
    <row r="10" spans="1:23" ht="21.75" customHeight="1">
      <c r="A10" s="25" t="s">
        <v>286</v>
      </c>
      <c r="B10" s="25" t="s">
        <v>287</v>
      </c>
      <c r="C10" s="25" t="s">
        <v>288</v>
      </c>
      <c r="D10" s="25" t="s">
        <v>70</v>
      </c>
      <c r="E10" s="25" t="s">
        <v>128</v>
      </c>
      <c r="F10" s="25" t="s">
        <v>129</v>
      </c>
      <c r="G10" s="25" t="s">
        <v>289</v>
      </c>
      <c r="H10" s="25" t="s">
        <v>290</v>
      </c>
      <c r="I10" s="7">
        <v>5176200.4000000004</v>
      </c>
      <c r="J10" s="7"/>
      <c r="K10" s="7"/>
      <c r="L10" s="7"/>
      <c r="M10" s="7"/>
      <c r="N10" s="7"/>
      <c r="O10" s="7"/>
      <c r="P10" s="7"/>
      <c r="Q10" s="7"/>
      <c r="R10" s="7">
        <v>5176200.4000000004</v>
      </c>
      <c r="S10" s="7"/>
      <c r="T10" s="7"/>
      <c r="U10" s="7"/>
      <c r="V10" s="7"/>
      <c r="W10" s="7">
        <v>5176200.4000000004</v>
      </c>
    </row>
    <row r="11" spans="1:23" ht="21.75" customHeight="1">
      <c r="A11" s="25" t="s">
        <v>286</v>
      </c>
      <c r="B11" s="25" t="s">
        <v>287</v>
      </c>
      <c r="C11" s="25" t="s">
        <v>288</v>
      </c>
      <c r="D11" s="25" t="s">
        <v>70</v>
      </c>
      <c r="E11" s="25" t="s">
        <v>136</v>
      </c>
      <c r="F11" s="25" t="s">
        <v>135</v>
      </c>
      <c r="G11" s="25" t="s">
        <v>289</v>
      </c>
      <c r="H11" s="25" t="s">
        <v>290</v>
      </c>
      <c r="I11" s="7">
        <v>110000</v>
      </c>
      <c r="J11" s="7"/>
      <c r="K11" s="7"/>
      <c r="L11" s="7"/>
      <c r="M11" s="7"/>
      <c r="N11" s="7"/>
      <c r="O11" s="7"/>
      <c r="P11" s="7"/>
      <c r="Q11" s="7"/>
      <c r="R11" s="7">
        <v>110000</v>
      </c>
      <c r="S11" s="7"/>
      <c r="T11" s="7"/>
      <c r="U11" s="7"/>
      <c r="V11" s="7"/>
      <c r="W11" s="7">
        <v>110000</v>
      </c>
    </row>
    <row r="12" spans="1:23" ht="21.75" customHeight="1">
      <c r="A12" s="25" t="s">
        <v>286</v>
      </c>
      <c r="B12" s="25" t="s">
        <v>291</v>
      </c>
      <c r="C12" s="25" t="s">
        <v>292</v>
      </c>
      <c r="D12" s="25" t="s">
        <v>70</v>
      </c>
      <c r="E12" s="25" t="s">
        <v>128</v>
      </c>
      <c r="F12" s="25" t="s">
        <v>129</v>
      </c>
      <c r="G12" s="25" t="s">
        <v>244</v>
      </c>
      <c r="H12" s="25" t="s">
        <v>245</v>
      </c>
      <c r="I12" s="7">
        <v>550000</v>
      </c>
      <c r="J12" s="7">
        <v>550000</v>
      </c>
      <c r="K12" s="7">
        <v>550000</v>
      </c>
      <c r="L12" s="7"/>
      <c r="M12" s="7"/>
      <c r="N12" s="7"/>
      <c r="O12" s="7"/>
      <c r="P12" s="7"/>
      <c r="Q12" s="7"/>
      <c r="R12" s="7"/>
      <c r="S12" s="7"/>
      <c r="T12" s="7"/>
      <c r="U12" s="7"/>
      <c r="V12" s="7"/>
      <c r="W12" s="7"/>
    </row>
    <row r="13" spans="1:23" ht="21.75" customHeight="1">
      <c r="A13" s="25" t="s">
        <v>286</v>
      </c>
      <c r="B13" s="25" t="s">
        <v>291</v>
      </c>
      <c r="C13" s="25" t="s">
        <v>292</v>
      </c>
      <c r="D13" s="25" t="s">
        <v>70</v>
      </c>
      <c r="E13" s="25" t="s">
        <v>128</v>
      </c>
      <c r="F13" s="25" t="s">
        <v>129</v>
      </c>
      <c r="G13" s="25" t="s">
        <v>289</v>
      </c>
      <c r="H13" s="25" t="s">
        <v>290</v>
      </c>
      <c r="I13" s="7">
        <v>60000</v>
      </c>
      <c r="J13" s="7">
        <v>60000</v>
      </c>
      <c r="K13" s="7">
        <v>60000</v>
      </c>
      <c r="L13" s="7"/>
      <c r="M13" s="7"/>
      <c r="N13" s="7"/>
      <c r="O13" s="7"/>
      <c r="P13" s="7"/>
      <c r="Q13" s="7"/>
      <c r="R13" s="7"/>
      <c r="S13" s="7"/>
      <c r="T13" s="7"/>
      <c r="U13" s="7"/>
      <c r="V13" s="7"/>
      <c r="W13" s="7"/>
    </row>
    <row r="14" spans="1:23" ht="21.75" customHeight="1">
      <c r="A14" s="25" t="s">
        <v>286</v>
      </c>
      <c r="B14" s="25" t="s">
        <v>291</v>
      </c>
      <c r="C14" s="25" t="s">
        <v>292</v>
      </c>
      <c r="D14" s="25" t="s">
        <v>70</v>
      </c>
      <c r="E14" s="25" t="s">
        <v>128</v>
      </c>
      <c r="F14" s="25" t="s">
        <v>129</v>
      </c>
      <c r="G14" s="25" t="s">
        <v>237</v>
      </c>
      <c r="H14" s="25" t="s">
        <v>238</v>
      </c>
      <c r="I14" s="7">
        <v>100000</v>
      </c>
      <c r="J14" s="7">
        <v>100000</v>
      </c>
      <c r="K14" s="7">
        <v>100000</v>
      </c>
      <c r="L14" s="7"/>
      <c r="M14" s="7"/>
      <c r="N14" s="7"/>
      <c r="O14" s="7"/>
      <c r="P14" s="7"/>
      <c r="Q14" s="7"/>
      <c r="R14" s="7"/>
      <c r="S14" s="7"/>
      <c r="T14" s="7"/>
      <c r="U14" s="7"/>
      <c r="V14" s="7"/>
      <c r="W14" s="7"/>
    </row>
    <row r="15" spans="1:23" ht="18.75" customHeight="1">
      <c r="A15" s="168" t="s">
        <v>181</v>
      </c>
      <c r="B15" s="169"/>
      <c r="C15" s="169"/>
      <c r="D15" s="169"/>
      <c r="E15" s="169"/>
      <c r="F15" s="169"/>
      <c r="G15" s="169"/>
      <c r="H15" s="117"/>
      <c r="I15" s="7">
        <v>5996200.4000000004</v>
      </c>
      <c r="J15" s="7">
        <v>710000</v>
      </c>
      <c r="K15" s="7">
        <v>710000</v>
      </c>
      <c r="L15" s="7"/>
      <c r="M15" s="7"/>
      <c r="N15" s="7"/>
      <c r="O15" s="7"/>
      <c r="P15" s="7"/>
      <c r="Q15" s="7"/>
      <c r="R15" s="7">
        <v>5286200.4000000004</v>
      </c>
      <c r="S15" s="7"/>
      <c r="T15" s="7"/>
      <c r="U15" s="7"/>
      <c r="V15" s="7"/>
      <c r="W15" s="7">
        <v>5286200.4000000004</v>
      </c>
    </row>
  </sheetData>
  <mergeCells count="28">
    <mergeCell ref="A15:H15"/>
    <mergeCell ref="U6:U8"/>
    <mergeCell ref="B5:B8"/>
    <mergeCell ref="J6:K7"/>
    <mergeCell ref="A3:W3"/>
    <mergeCell ref="F5:F8"/>
    <mergeCell ref="A5:A8"/>
    <mergeCell ref="C5:C8"/>
    <mergeCell ref="A4:H4"/>
    <mergeCell ref="D5:D8"/>
    <mergeCell ref="G5:G8"/>
    <mergeCell ref="H5:H8"/>
    <mergeCell ref="I5:I8"/>
    <mergeCell ref="L6:L8"/>
    <mergeCell ref="E5:E8"/>
    <mergeCell ref="M6:M8"/>
    <mergeCell ref="J5:M5"/>
    <mergeCell ref="N5:P5"/>
    <mergeCell ref="N6:N8"/>
    <mergeCell ref="O6:O8"/>
    <mergeCell ref="P6:P8"/>
    <mergeCell ref="Q5:Q8"/>
    <mergeCell ref="R5:W5"/>
    <mergeCell ref="R6:R8"/>
    <mergeCell ref="S6:S8"/>
    <mergeCell ref="T6:T8"/>
    <mergeCell ref="V6:V8"/>
    <mergeCell ref="W6:W8"/>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73"/>
  <sheetViews>
    <sheetView showZeros="0" workbookViewId="0">
      <pane ySplit="1" topLeftCell="A2" activePane="bottomLeft" state="frozen"/>
      <selection pane="bottomLeft" activeCell="G63" sqref="G63"/>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8" customHeight="1">
      <c r="J2" s="45" t="s">
        <v>293</v>
      </c>
    </row>
    <row r="3" spans="1:10" ht="39.75" customHeight="1">
      <c r="A3" s="178" t="str">
        <f>"2025"&amp;"年部门项目支出绩效目标表"</f>
        <v>2025年部门项目支出绩效目标表</v>
      </c>
      <c r="B3" s="151"/>
      <c r="C3" s="151"/>
      <c r="D3" s="151"/>
      <c r="E3" s="151"/>
      <c r="F3" s="150"/>
      <c r="G3" s="151"/>
      <c r="H3" s="150"/>
      <c r="I3" s="150"/>
      <c r="J3" s="151"/>
    </row>
    <row r="4" spans="1:10" ht="17.25" customHeight="1">
      <c r="A4" s="152" t="str">
        <f>"单位名称："&amp;"昆明市生态环境局盘龙分局"</f>
        <v>单位名称：昆明市生态环境局盘龙分局</v>
      </c>
      <c r="B4" s="92"/>
      <c r="C4" s="92"/>
      <c r="D4" s="92"/>
      <c r="E4" s="92"/>
      <c r="F4" s="92"/>
      <c r="G4" s="92"/>
      <c r="H4" s="92"/>
    </row>
    <row r="5" spans="1:10" ht="44.25" customHeight="1">
      <c r="A5" s="55" t="s">
        <v>193</v>
      </c>
      <c r="B5" s="55" t="s">
        <v>294</v>
      </c>
      <c r="C5" s="55" t="s">
        <v>295</v>
      </c>
      <c r="D5" s="55" t="s">
        <v>296</v>
      </c>
      <c r="E5" s="55" t="s">
        <v>297</v>
      </c>
      <c r="F5" s="57" t="s">
        <v>298</v>
      </c>
      <c r="G5" s="55" t="s">
        <v>299</v>
      </c>
      <c r="H5" s="57" t="s">
        <v>300</v>
      </c>
      <c r="I5" s="57" t="s">
        <v>301</v>
      </c>
      <c r="J5" s="55" t="s">
        <v>302</v>
      </c>
    </row>
    <row r="6" spans="1:10" ht="18.75" customHeight="1">
      <c r="A6" s="58">
        <v>1</v>
      </c>
      <c r="B6" s="58">
        <v>2</v>
      </c>
      <c r="C6" s="58">
        <v>3</v>
      </c>
      <c r="D6" s="58">
        <v>4</v>
      </c>
      <c r="E6" s="58">
        <v>5</v>
      </c>
      <c r="F6" s="50">
        <v>6</v>
      </c>
      <c r="G6" s="58">
        <v>7</v>
      </c>
      <c r="H6" s="50">
        <v>8</v>
      </c>
      <c r="I6" s="50">
        <v>9</v>
      </c>
      <c r="J6" s="58">
        <v>10</v>
      </c>
    </row>
    <row r="7" spans="1:10" ht="42" customHeight="1">
      <c r="A7" s="26" t="s">
        <v>70</v>
      </c>
      <c r="B7" s="25"/>
      <c r="C7" s="25"/>
      <c r="D7" s="25"/>
      <c r="E7" s="59"/>
      <c r="F7" s="14"/>
      <c r="G7" s="59"/>
      <c r="H7" s="14"/>
      <c r="I7" s="14"/>
      <c r="J7" s="59"/>
    </row>
    <row r="8" spans="1:10" ht="42" customHeight="1">
      <c r="A8" s="36" t="s">
        <v>70</v>
      </c>
      <c r="B8" s="16"/>
      <c r="C8" s="16"/>
      <c r="D8" s="16"/>
      <c r="E8" s="26"/>
      <c r="F8" s="16"/>
      <c r="G8" s="26"/>
      <c r="H8" s="16"/>
      <c r="I8" s="16"/>
      <c r="J8" s="26"/>
    </row>
    <row r="9" spans="1:10" ht="42" customHeight="1">
      <c r="A9" s="179" t="s">
        <v>288</v>
      </c>
      <c r="B9" s="180" t="s">
        <v>303</v>
      </c>
      <c r="C9" s="16" t="s">
        <v>304</v>
      </c>
      <c r="D9" s="16" t="s">
        <v>305</v>
      </c>
      <c r="E9" s="26" t="s">
        <v>306</v>
      </c>
      <c r="F9" s="16" t="s">
        <v>307</v>
      </c>
      <c r="G9" s="26" t="s">
        <v>308</v>
      </c>
      <c r="H9" s="16" t="s">
        <v>309</v>
      </c>
      <c r="I9" s="16" t="s">
        <v>310</v>
      </c>
      <c r="J9" s="26" t="s">
        <v>311</v>
      </c>
    </row>
    <row r="10" spans="1:10" ht="42" customHeight="1">
      <c r="A10" s="179" t="s">
        <v>288</v>
      </c>
      <c r="B10" s="180" t="s">
        <v>303</v>
      </c>
      <c r="C10" s="16" t="s">
        <v>304</v>
      </c>
      <c r="D10" s="16" t="s">
        <v>305</v>
      </c>
      <c r="E10" s="26" t="s">
        <v>312</v>
      </c>
      <c r="F10" s="16" t="s">
        <v>307</v>
      </c>
      <c r="G10" s="26" t="s">
        <v>98</v>
      </c>
      <c r="H10" s="16" t="s">
        <v>313</v>
      </c>
      <c r="I10" s="16" t="s">
        <v>310</v>
      </c>
      <c r="J10" s="26" t="s">
        <v>314</v>
      </c>
    </row>
    <row r="11" spans="1:10" ht="42" customHeight="1">
      <c r="A11" s="179" t="s">
        <v>288</v>
      </c>
      <c r="B11" s="180" t="s">
        <v>303</v>
      </c>
      <c r="C11" s="16" t="s">
        <v>304</v>
      </c>
      <c r="D11" s="16" t="s">
        <v>305</v>
      </c>
      <c r="E11" s="26" t="s">
        <v>315</v>
      </c>
      <c r="F11" s="16" t="s">
        <v>307</v>
      </c>
      <c r="G11" s="26" t="s">
        <v>316</v>
      </c>
      <c r="H11" s="16" t="s">
        <v>313</v>
      </c>
      <c r="I11" s="16" t="s">
        <v>310</v>
      </c>
      <c r="J11" s="26" t="s">
        <v>317</v>
      </c>
    </row>
    <row r="12" spans="1:10" ht="42" customHeight="1">
      <c r="A12" s="179" t="s">
        <v>288</v>
      </c>
      <c r="B12" s="180" t="s">
        <v>303</v>
      </c>
      <c r="C12" s="16" t="s">
        <v>304</v>
      </c>
      <c r="D12" s="16" t="s">
        <v>318</v>
      </c>
      <c r="E12" s="26" t="s">
        <v>319</v>
      </c>
      <c r="F12" s="16" t="s">
        <v>320</v>
      </c>
      <c r="G12" s="26" t="s">
        <v>321</v>
      </c>
      <c r="H12" s="16" t="s">
        <v>322</v>
      </c>
      <c r="I12" s="16" t="s">
        <v>310</v>
      </c>
      <c r="J12" s="26" t="s">
        <v>323</v>
      </c>
    </row>
    <row r="13" spans="1:10" ht="42" customHeight="1">
      <c r="A13" s="179" t="s">
        <v>288</v>
      </c>
      <c r="B13" s="180" t="s">
        <v>303</v>
      </c>
      <c r="C13" s="16" t="s">
        <v>304</v>
      </c>
      <c r="D13" s="16" t="s">
        <v>318</v>
      </c>
      <c r="E13" s="26" t="s">
        <v>324</v>
      </c>
      <c r="F13" s="16" t="s">
        <v>320</v>
      </c>
      <c r="G13" s="26" t="s">
        <v>96</v>
      </c>
      <c r="H13" s="16" t="s">
        <v>322</v>
      </c>
      <c r="I13" s="16" t="s">
        <v>310</v>
      </c>
      <c r="J13" s="26" t="s">
        <v>325</v>
      </c>
    </row>
    <row r="14" spans="1:10" ht="42" customHeight="1">
      <c r="A14" s="179" t="s">
        <v>288</v>
      </c>
      <c r="B14" s="180" t="s">
        <v>303</v>
      </c>
      <c r="C14" s="16" t="s">
        <v>304</v>
      </c>
      <c r="D14" s="16" t="s">
        <v>326</v>
      </c>
      <c r="E14" s="26" t="s">
        <v>327</v>
      </c>
      <c r="F14" s="16" t="s">
        <v>307</v>
      </c>
      <c r="G14" s="26" t="s">
        <v>87</v>
      </c>
      <c r="H14" s="16" t="s">
        <v>328</v>
      </c>
      <c r="I14" s="16" t="s">
        <v>310</v>
      </c>
      <c r="J14" s="26" t="s">
        <v>329</v>
      </c>
    </row>
    <row r="15" spans="1:10" ht="42" customHeight="1">
      <c r="A15" s="179" t="s">
        <v>288</v>
      </c>
      <c r="B15" s="180" t="s">
        <v>303</v>
      </c>
      <c r="C15" s="16" t="s">
        <v>330</v>
      </c>
      <c r="D15" s="16" t="s">
        <v>331</v>
      </c>
      <c r="E15" s="26" t="s">
        <v>332</v>
      </c>
      <c r="F15" s="16" t="s">
        <v>320</v>
      </c>
      <c r="G15" s="26" t="s">
        <v>87</v>
      </c>
      <c r="H15" s="16" t="s">
        <v>313</v>
      </c>
      <c r="I15" s="16" t="s">
        <v>310</v>
      </c>
      <c r="J15" s="26" t="s">
        <v>333</v>
      </c>
    </row>
    <row r="16" spans="1:10" ht="42" customHeight="1">
      <c r="A16" s="179" t="s">
        <v>288</v>
      </c>
      <c r="B16" s="180" t="s">
        <v>303</v>
      </c>
      <c r="C16" s="16" t="s">
        <v>334</v>
      </c>
      <c r="D16" s="16" t="s">
        <v>335</v>
      </c>
      <c r="E16" s="26" t="s">
        <v>335</v>
      </c>
      <c r="F16" s="16" t="s">
        <v>320</v>
      </c>
      <c r="G16" s="26" t="s">
        <v>321</v>
      </c>
      <c r="H16" s="16" t="s">
        <v>322</v>
      </c>
      <c r="I16" s="16" t="s">
        <v>336</v>
      </c>
      <c r="J16" s="26" t="s">
        <v>337</v>
      </c>
    </row>
    <row r="17" spans="1:10" ht="42" customHeight="1">
      <c r="A17" s="179" t="s">
        <v>292</v>
      </c>
      <c r="B17" s="180" t="s">
        <v>338</v>
      </c>
      <c r="C17" s="16" t="s">
        <v>304</v>
      </c>
      <c r="D17" s="16" t="s">
        <v>305</v>
      </c>
      <c r="E17" s="26" t="s">
        <v>339</v>
      </c>
      <c r="F17" s="16" t="s">
        <v>320</v>
      </c>
      <c r="G17" s="26" t="s">
        <v>89</v>
      </c>
      <c r="H17" s="16" t="s">
        <v>340</v>
      </c>
      <c r="I17" s="16" t="s">
        <v>310</v>
      </c>
      <c r="J17" s="26" t="s">
        <v>341</v>
      </c>
    </row>
    <row r="18" spans="1:10" ht="42" customHeight="1">
      <c r="A18" s="179" t="s">
        <v>292</v>
      </c>
      <c r="B18" s="180" t="s">
        <v>338</v>
      </c>
      <c r="C18" s="16" t="s">
        <v>304</v>
      </c>
      <c r="D18" s="16" t="s">
        <v>305</v>
      </c>
      <c r="E18" s="26" t="s">
        <v>342</v>
      </c>
      <c r="F18" s="16" t="s">
        <v>320</v>
      </c>
      <c r="G18" s="26" t="s">
        <v>343</v>
      </c>
      <c r="H18" s="16" t="s">
        <v>313</v>
      </c>
      <c r="I18" s="16" t="s">
        <v>310</v>
      </c>
      <c r="J18" s="26" t="s">
        <v>344</v>
      </c>
    </row>
    <row r="19" spans="1:10" ht="42" customHeight="1">
      <c r="A19" s="179" t="s">
        <v>292</v>
      </c>
      <c r="B19" s="180" t="s">
        <v>338</v>
      </c>
      <c r="C19" s="16" t="s">
        <v>304</v>
      </c>
      <c r="D19" s="16" t="s">
        <v>305</v>
      </c>
      <c r="E19" s="26" t="s">
        <v>345</v>
      </c>
      <c r="F19" s="16" t="s">
        <v>307</v>
      </c>
      <c r="G19" s="26" t="s">
        <v>343</v>
      </c>
      <c r="H19" s="16" t="s">
        <v>346</v>
      </c>
      <c r="I19" s="16" t="s">
        <v>310</v>
      </c>
      <c r="J19" s="26" t="s">
        <v>347</v>
      </c>
    </row>
    <row r="20" spans="1:10" ht="42" customHeight="1">
      <c r="A20" s="179" t="s">
        <v>292</v>
      </c>
      <c r="B20" s="180" t="s">
        <v>338</v>
      </c>
      <c r="C20" s="16" t="s">
        <v>304</v>
      </c>
      <c r="D20" s="16" t="s">
        <v>305</v>
      </c>
      <c r="E20" s="26" t="s">
        <v>348</v>
      </c>
      <c r="F20" s="16" t="s">
        <v>307</v>
      </c>
      <c r="G20" s="26" t="s">
        <v>349</v>
      </c>
      <c r="H20" s="16" t="s">
        <v>322</v>
      </c>
      <c r="I20" s="16" t="s">
        <v>336</v>
      </c>
      <c r="J20" s="26" t="s">
        <v>350</v>
      </c>
    </row>
    <row r="21" spans="1:10" ht="42" customHeight="1">
      <c r="A21" s="179" t="s">
        <v>292</v>
      </c>
      <c r="B21" s="180" t="s">
        <v>338</v>
      </c>
      <c r="C21" s="16" t="s">
        <v>304</v>
      </c>
      <c r="D21" s="16" t="s">
        <v>305</v>
      </c>
      <c r="E21" s="26" t="s">
        <v>348</v>
      </c>
      <c r="F21" s="16" t="s">
        <v>307</v>
      </c>
      <c r="G21" s="26" t="s">
        <v>349</v>
      </c>
      <c r="H21" s="16" t="s">
        <v>322</v>
      </c>
      <c r="I21" s="16" t="s">
        <v>336</v>
      </c>
      <c r="J21" s="26" t="s">
        <v>350</v>
      </c>
    </row>
    <row r="22" spans="1:10" ht="42" customHeight="1">
      <c r="A22" s="179" t="s">
        <v>292</v>
      </c>
      <c r="B22" s="180" t="s">
        <v>338</v>
      </c>
      <c r="C22" s="16" t="s">
        <v>304</v>
      </c>
      <c r="D22" s="16" t="s">
        <v>305</v>
      </c>
      <c r="E22" s="26" t="s">
        <v>351</v>
      </c>
      <c r="F22" s="16" t="s">
        <v>320</v>
      </c>
      <c r="G22" s="26" t="s">
        <v>343</v>
      </c>
      <c r="H22" s="16" t="s">
        <v>352</v>
      </c>
      <c r="I22" s="16" t="s">
        <v>310</v>
      </c>
      <c r="J22" s="26" t="s">
        <v>353</v>
      </c>
    </row>
    <row r="23" spans="1:10" ht="42" customHeight="1">
      <c r="A23" s="179" t="s">
        <v>292</v>
      </c>
      <c r="B23" s="180" t="s">
        <v>338</v>
      </c>
      <c r="C23" s="16" t="s">
        <v>304</v>
      </c>
      <c r="D23" s="16" t="s">
        <v>305</v>
      </c>
      <c r="E23" s="26" t="s">
        <v>354</v>
      </c>
      <c r="F23" s="16" t="s">
        <v>320</v>
      </c>
      <c r="G23" s="26" t="s">
        <v>355</v>
      </c>
      <c r="H23" s="16" t="s">
        <v>352</v>
      </c>
      <c r="I23" s="16" t="s">
        <v>310</v>
      </c>
      <c r="J23" s="26" t="s">
        <v>356</v>
      </c>
    </row>
    <row r="24" spans="1:10" ht="42" customHeight="1">
      <c r="A24" s="179" t="s">
        <v>292</v>
      </c>
      <c r="B24" s="180" t="s">
        <v>338</v>
      </c>
      <c r="C24" s="16" t="s">
        <v>304</v>
      </c>
      <c r="D24" s="16" t="s">
        <v>305</v>
      </c>
      <c r="E24" s="26" t="s">
        <v>357</v>
      </c>
      <c r="F24" s="16" t="s">
        <v>320</v>
      </c>
      <c r="G24" s="26" t="s">
        <v>358</v>
      </c>
      <c r="H24" s="16" t="s">
        <v>322</v>
      </c>
      <c r="I24" s="16" t="s">
        <v>310</v>
      </c>
      <c r="J24" s="26" t="s">
        <v>359</v>
      </c>
    </row>
    <row r="25" spans="1:10" ht="45">
      <c r="A25" s="179" t="s">
        <v>292</v>
      </c>
      <c r="B25" s="180" t="s">
        <v>338</v>
      </c>
      <c r="C25" s="16" t="s">
        <v>304</v>
      </c>
      <c r="D25" s="16" t="s">
        <v>305</v>
      </c>
      <c r="E25" s="26" t="s">
        <v>360</v>
      </c>
      <c r="F25" s="16" t="s">
        <v>320</v>
      </c>
      <c r="G25" s="26" t="s">
        <v>361</v>
      </c>
      <c r="H25" s="16" t="s">
        <v>362</v>
      </c>
      <c r="I25" s="16" t="s">
        <v>310</v>
      </c>
      <c r="J25" s="26" t="s">
        <v>363</v>
      </c>
    </row>
    <row r="26" spans="1:10" ht="42" customHeight="1">
      <c r="A26" s="179" t="s">
        <v>292</v>
      </c>
      <c r="B26" s="180" t="s">
        <v>338</v>
      </c>
      <c r="C26" s="16" t="s">
        <v>304</v>
      </c>
      <c r="D26" s="16" t="s">
        <v>305</v>
      </c>
      <c r="E26" s="26" t="s">
        <v>342</v>
      </c>
      <c r="F26" s="16" t="s">
        <v>320</v>
      </c>
      <c r="G26" s="26" t="s">
        <v>343</v>
      </c>
      <c r="H26" s="16" t="s">
        <v>313</v>
      </c>
      <c r="I26" s="16" t="s">
        <v>310</v>
      </c>
      <c r="J26" s="26" t="s">
        <v>344</v>
      </c>
    </row>
    <row r="27" spans="1:10" ht="42" customHeight="1">
      <c r="A27" s="179" t="s">
        <v>292</v>
      </c>
      <c r="B27" s="180" t="s">
        <v>338</v>
      </c>
      <c r="C27" s="16" t="s">
        <v>304</v>
      </c>
      <c r="D27" s="16" t="s">
        <v>305</v>
      </c>
      <c r="E27" s="26" t="s">
        <v>351</v>
      </c>
      <c r="F27" s="16" t="s">
        <v>320</v>
      </c>
      <c r="G27" s="26" t="s">
        <v>343</v>
      </c>
      <c r="H27" s="16" t="s">
        <v>352</v>
      </c>
      <c r="I27" s="16" t="s">
        <v>310</v>
      </c>
      <c r="J27" s="26" t="s">
        <v>353</v>
      </c>
    </row>
    <row r="28" spans="1:10" ht="45">
      <c r="A28" s="179" t="s">
        <v>292</v>
      </c>
      <c r="B28" s="180" t="s">
        <v>338</v>
      </c>
      <c r="C28" s="16" t="s">
        <v>304</v>
      </c>
      <c r="D28" s="16" t="s">
        <v>305</v>
      </c>
      <c r="E28" s="26" t="s">
        <v>360</v>
      </c>
      <c r="F28" s="16" t="s">
        <v>320</v>
      </c>
      <c r="G28" s="26" t="s">
        <v>361</v>
      </c>
      <c r="H28" s="16" t="s">
        <v>362</v>
      </c>
      <c r="I28" s="16" t="s">
        <v>310</v>
      </c>
      <c r="J28" s="26" t="s">
        <v>363</v>
      </c>
    </row>
    <row r="29" spans="1:10" ht="42" customHeight="1">
      <c r="A29" s="179" t="s">
        <v>292</v>
      </c>
      <c r="B29" s="180" t="s">
        <v>338</v>
      </c>
      <c r="C29" s="16" t="s">
        <v>304</v>
      </c>
      <c r="D29" s="16" t="s">
        <v>305</v>
      </c>
      <c r="E29" s="26" t="s">
        <v>354</v>
      </c>
      <c r="F29" s="16" t="s">
        <v>320</v>
      </c>
      <c r="G29" s="26" t="s">
        <v>355</v>
      </c>
      <c r="H29" s="16" t="s">
        <v>352</v>
      </c>
      <c r="I29" s="16" t="s">
        <v>310</v>
      </c>
      <c r="J29" s="26" t="s">
        <v>356</v>
      </c>
    </row>
    <row r="30" spans="1:10" ht="42" customHeight="1">
      <c r="A30" s="179" t="s">
        <v>292</v>
      </c>
      <c r="B30" s="180" t="s">
        <v>338</v>
      </c>
      <c r="C30" s="16" t="s">
        <v>304</v>
      </c>
      <c r="D30" s="16" t="s">
        <v>305</v>
      </c>
      <c r="E30" s="26" t="s">
        <v>364</v>
      </c>
      <c r="F30" s="16" t="s">
        <v>365</v>
      </c>
      <c r="G30" s="26" t="s">
        <v>90</v>
      </c>
      <c r="H30" s="16" t="s">
        <v>366</v>
      </c>
      <c r="I30" s="16" t="s">
        <v>310</v>
      </c>
      <c r="J30" s="26" t="s">
        <v>367</v>
      </c>
    </row>
    <row r="31" spans="1:10" ht="42" customHeight="1">
      <c r="A31" s="179" t="s">
        <v>292</v>
      </c>
      <c r="B31" s="180" t="s">
        <v>338</v>
      </c>
      <c r="C31" s="16" t="s">
        <v>304</v>
      </c>
      <c r="D31" s="16" t="s">
        <v>305</v>
      </c>
      <c r="E31" s="26" t="s">
        <v>368</v>
      </c>
      <c r="F31" s="16" t="s">
        <v>307</v>
      </c>
      <c r="G31" s="26" t="s">
        <v>358</v>
      </c>
      <c r="H31" s="16" t="s">
        <v>322</v>
      </c>
      <c r="I31" s="16" t="s">
        <v>310</v>
      </c>
      <c r="J31" s="26" t="s">
        <v>369</v>
      </c>
    </row>
    <row r="32" spans="1:10" ht="42" customHeight="1">
      <c r="A32" s="179" t="s">
        <v>292</v>
      </c>
      <c r="B32" s="180" t="s">
        <v>338</v>
      </c>
      <c r="C32" s="16" t="s">
        <v>304</v>
      </c>
      <c r="D32" s="16" t="s">
        <v>305</v>
      </c>
      <c r="E32" s="26" t="s">
        <v>370</v>
      </c>
      <c r="F32" s="16" t="s">
        <v>320</v>
      </c>
      <c r="G32" s="26" t="s">
        <v>371</v>
      </c>
      <c r="H32" s="16" t="s">
        <v>313</v>
      </c>
      <c r="I32" s="16" t="s">
        <v>310</v>
      </c>
      <c r="J32" s="26" t="s">
        <v>372</v>
      </c>
    </row>
    <row r="33" spans="1:10" ht="42" customHeight="1">
      <c r="A33" s="179" t="s">
        <v>292</v>
      </c>
      <c r="B33" s="180" t="s">
        <v>338</v>
      </c>
      <c r="C33" s="16" t="s">
        <v>304</v>
      </c>
      <c r="D33" s="16" t="s">
        <v>305</v>
      </c>
      <c r="E33" s="26" t="s">
        <v>370</v>
      </c>
      <c r="F33" s="16" t="s">
        <v>320</v>
      </c>
      <c r="G33" s="26" t="s">
        <v>371</v>
      </c>
      <c r="H33" s="16" t="s">
        <v>313</v>
      </c>
      <c r="I33" s="16" t="s">
        <v>310</v>
      </c>
      <c r="J33" s="26" t="s">
        <v>372</v>
      </c>
    </row>
    <row r="34" spans="1:10" ht="42" customHeight="1">
      <c r="A34" s="179" t="s">
        <v>292</v>
      </c>
      <c r="B34" s="180" t="s">
        <v>338</v>
      </c>
      <c r="C34" s="16" t="s">
        <v>304</v>
      </c>
      <c r="D34" s="16" t="s">
        <v>318</v>
      </c>
      <c r="E34" s="26" t="s">
        <v>373</v>
      </c>
      <c r="F34" s="16" t="s">
        <v>307</v>
      </c>
      <c r="G34" s="26" t="s">
        <v>374</v>
      </c>
      <c r="H34" s="16" t="s">
        <v>322</v>
      </c>
      <c r="I34" s="16" t="s">
        <v>336</v>
      </c>
      <c r="J34" s="26" t="s">
        <v>375</v>
      </c>
    </row>
    <row r="35" spans="1:10" ht="42" customHeight="1">
      <c r="A35" s="179" t="s">
        <v>292</v>
      </c>
      <c r="B35" s="180" t="s">
        <v>338</v>
      </c>
      <c r="C35" s="16" t="s">
        <v>304</v>
      </c>
      <c r="D35" s="16" t="s">
        <v>318</v>
      </c>
      <c r="E35" s="26" t="s">
        <v>376</v>
      </c>
      <c r="F35" s="16" t="s">
        <v>307</v>
      </c>
      <c r="G35" s="26" t="s">
        <v>358</v>
      </c>
      <c r="H35" s="16" t="s">
        <v>322</v>
      </c>
      <c r="I35" s="16" t="s">
        <v>310</v>
      </c>
      <c r="J35" s="26" t="s">
        <v>377</v>
      </c>
    </row>
    <row r="36" spans="1:10" ht="42" customHeight="1">
      <c r="A36" s="179" t="s">
        <v>292</v>
      </c>
      <c r="B36" s="180" t="s">
        <v>338</v>
      </c>
      <c r="C36" s="16" t="s">
        <v>304</v>
      </c>
      <c r="D36" s="16" t="s">
        <v>318</v>
      </c>
      <c r="E36" s="26" t="s">
        <v>376</v>
      </c>
      <c r="F36" s="16" t="s">
        <v>307</v>
      </c>
      <c r="G36" s="26" t="s">
        <v>358</v>
      </c>
      <c r="H36" s="16" t="s">
        <v>322</v>
      </c>
      <c r="I36" s="16" t="s">
        <v>310</v>
      </c>
      <c r="J36" s="26" t="s">
        <v>377</v>
      </c>
    </row>
    <row r="37" spans="1:10" ht="42" customHeight="1">
      <c r="A37" s="179" t="s">
        <v>292</v>
      </c>
      <c r="B37" s="180" t="s">
        <v>338</v>
      </c>
      <c r="C37" s="16" t="s">
        <v>304</v>
      </c>
      <c r="D37" s="16" t="s">
        <v>318</v>
      </c>
      <c r="E37" s="26" t="s">
        <v>378</v>
      </c>
      <c r="F37" s="16" t="s">
        <v>320</v>
      </c>
      <c r="G37" s="26" t="s">
        <v>321</v>
      </c>
      <c r="H37" s="16" t="s">
        <v>322</v>
      </c>
      <c r="I37" s="16" t="s">
        <v>310</v>
      </c>
      <c r="J37" s="26" t="s">
        <v>379</v>
      </c>
    </row>
    <row r="38" spans="1:10" ht="42" customHeight="1">
      <c r="A38" s="179" t="s">
        <v>292</v>
      </c>
      <c r="B38" s="180" t="s">
        <v>338</v>
      </c>
      <c r="C38" s="16" t="s">
        <v>304</v>
      </c>
      <c r="D38" s="16" t="s">
        <v>318</v>
      </c>
      <c r="E38" s="26" t="s">
        <v>380</v>
      </c>
      <c r="F38" s="16" t="s">
        <v>320</v>
      </c>
      <c r="G38" s="26" t="s">
        <v>343</v>
      </c>
      <c r="H38" s="16" t="s">
        <v>313</v>
      </c>
      <c r="I38" s="16" t="s">
        <v>310</v>
      </c>
      <c r="J38" s="26" t="s">
        <v>381</v>
      </c>
    </row>
    <row r="39" spans="1:10" ht="42" customHeight="1">
      <c r="A39" s="179" t="s">
        <v>292</v>
      </c>
      <c r="B39" s="180" t="s">
        <v>338</v>
      </c>
      <c r="C39" s="16" t="s">
        <v>304</v>
      </c>
      <c r="D39" s="16" t="s">
        <v>318</v>
      </c>
      <c r="E39" s="26" t="s">
        <v>380</v>
      </c>
      <c r="F39" s="16" t="s">
        <v>320</v>
      </c>
      <c r="G39" s="26" t="s">
        <v>343</v>
      </c>
      <c r="H39" s="16" t="s">
        <v>313</v>
      </c>
      <c r="I39" s="16" t="s">
        <v>310</v>
      </c>
      <c r="J39" s="26" t="s">
        <v>381</v>
      </c>
    </row>
    <row r="40" spans="1:10" ht="42" customHeight="1">
      <c r="A40" s="179" t="s">
        <v>292</v>
      </c>
      <c r="B40" s="180" t="s">
        <v>338</v>
      </c>
      <c r="C40" s="16" t="s">
        <v>304</v>
      </c>
      <c r="D40" s="16" t="s">
        <v>318</v>
      </c>
      <c r="E40" s="26" t="s">
        <v>382</v>
      </c>
      <c r="F40" s="16" t="s">
        <v>320</v>
      </c>
      <c r="G40" s="26" t="s">
        <v>343</v>
      </c>
      <c r="H40" s="16" t="s">
        <v>352</v>
      </c>
      <c r="I40" s="16" t="s">
        <v>310</v>
      </c>
      <c r="J40" s="26" t="s">
        <v>383</v>
      </c>
    </row>
    <row r="41" spans="1:10" ht="42" customHeight="1">
      <c r="A41" s="179" t="s">
        <v>292</v>
      </c>
      <c r="B41" s="180" t="s">
        <v>338</v>
      </c>
      <c r="C41" s="16" t="s">
        <v>304</v>
      </c>
      <c r="D41" s="16" t="s">
        <v>318</v>
      </c>
      <c r="E41" s="26" t="s">
        <v>384</v>
      </c>
      <c r="F41" s="16" t="s">
        <v>320</v>
      </c>
      <c r="G41" s="26" t="s">
        <v>358</v>
      </c>
      <c r="H41" s="16" t="s">
        <v>322</v>
      </c>
      <c r="I41" s="16" t="s">
        <v>310</v>
      </c>
      <c r="J41" s="26" t="s">
        <v>385</v>
      </c>
    </row>
    <row r="42" spans="1:10" ht="42" customHeight="1">
      <c r="A42" s="179" t="s">
        <v>292</v>
      </c>
      <c r="B42" s="180" t="s">
        <v>338</v>
      </c>
      <c r="C42" s="16" t="s">
        <v>304</v>
      </c>
      <c r="D42" s="16" t="s">
        <v>318</v>
      </c>
      <c r="E42" s="26" t="s">
        <v>386</v>
      </c>
      <c r="F42" s="16" t="s">
        <v>320</v>
      </c>
      <c r="G42" s="26" t="s">
        <v>387</v>
      </c>
      <c r="H42" s="16" t="s">
        <v>322</v>
      </c>
      <c r="I42" s="16" t="s">
        <v>336</v>
      </c>
      <c r="J42" s="26" t="s">
        <v>388</v>
      </c>
    </row>
    <row r="43" spans="1:10" ht="45">
      <c r="A43" s="179" t="s">
        <v>292</v>
      </c>
      <c r="B43" s="180" t="s">
        <v>338</v>
      </c>
      <c r="C43" s="16" t="s">
        <v>304</v>
      </c>
      <c r="D43" s="16" t="s">
        <v>318</v>
      </c>
      <c r="E43" s="26" t="s">
        <v>389</v>
      </c>
      <c r="F43" s="16" t="s">
        <v>307</v>
      </c>
      <c r="G43" s="26" t="s">
        <v>358</v>
      </c>
      <c r="H43" s="16" t="s">
        <v>322</v>
      </c>
      <c r="I43" s="16" t="s">
        <v>310</v>
      </c>
      <c r="J43" s="26" t="s">
        <v>390</v>
      </c>
    </row>
    <row r="44" spans="1:10" ht="42" customHeight="1">
      <c r="A44" s="179" t="s">
        <v>292</v>
      </c>
      <c r="B44" s="180" t="s">
        <v>338</v>
      </c>
      <c r="C44" s="16" t="s">
        <v>304</v>
      </c>
      <c r="D44" s="16" t="s">
        <v>326</v>
      </c>
      <c r="E44" s="26" t="s">
        <v>391</v>
      </c>
      <c r="F44" s="16" t="s">
        <v>307</v>
      </c>
      <c r="G44" s="26" t="s">
        <v>392</v>
      </c>
      <c r="H44" s="16" t="s">
        <v>322</v>
      </c>
      <c r="I44" s="16" t="s">
        <v>336</v>
      </c>
      <c r="J44" s="26" t="s">
        <v>393</v>
      </c>
    </row>
    <row r="45" spans="1:10" ht="42" customHeight="1">
      <c r="A45" s="179" t="s">
        <v>292</v>
      </c>
      <c r="B45" s="180" t="s">
        <v>338</v>
      </c>
      <c r="C45" s="16" t="s">
        <v>304</v>
      </c>
      <c r="D45" s="16" t="s">
        <v>326</v>
      </c>
      <c r="E45" s="26" t="s">
        <v>394</v>
      </c>
      <c r="F45" s="16" t="s">
        <v>307</v>
      </c>
      <c r="G45" s="26" t="s">
        <v>395</v>
      </c>
      <c r="H45" s="16" t="s">
        <v>322</v>
      </c>
      <c r="I45" s="16" t="s">
        <v>336</v>
      </c>
      <c r="J45" s="26" t="s">
        <v>394</v>
      </c>
    </row>
    <row r="46" spans="1:10" ht="42" customHeight="1">
      <c r="A46" s="179" t="s">
        <v>292</v>
      </c>
      <c r="B46" s="180" t="s">
        <v>338</v>
      </c>
      <c r="C46" s="16" t="s">
        <v>304</v>
      </c>
      <c r="D46" s="16" t="s">
        <v>326</v>
      </c>
      <c r="E46" s="26" t="s">
        <v>391</v>
      </c>
      <c r="F46" s="16" t="s">
        <v>307</v>
      </c>
      <c r="G46" s="26" t="s">
        <v>392</v>
      </c>
      <c r="H46" s="16" t="s">
        <v>322</v>
      </c>
      <c r="I46" s="16" t="s">
        <v>336</v>
      </c>
      <c r="J46" s="26" t="s">
        <v>393</v>
      </c>
    </row>
    <row r="47" spans="1:10" ht="42" customHeight="1">
      <c r="A47" s="179" t="s">
        <v>292</v>
      </c>
      <c r="B47" s="180" t="s">
        <v>338</v>
      </c>
      <c r="C47" s="16" t="s">
        <v>304</v>
      </c>
      <c r="D47" s="16" t="s">
        <v>326</v>
      </c>
      <c r="E47" s="26" t="s">
        <v>394</v>
      </c>
      <c r="F47" s="16" t="s">
        <v>307</v>
      </c>
      <c r="G47" s="26" t="s">
        <v>395</v>
      </c>
      <c r="H47" s="16" t="s">
        <v>322</v>
      </c>
      <c r="I47" s="16" t="s">
        <v>336</v>
      </c>
      <c r="J47" s="26" t="s">
        <v>394</v>
      </c>
    </row>
    <row r="48" spans="1:10" ht="42" customHeight="1">
      <c r="A48" s="179" t="s">
        <v>292</v>
      </c>
      <c r="B48" s="180" t="s">
        <v>338</v>
      </c>
      <c r="C48" s="16" t="s">
        <v>304</v>
      </c>
      <c r="D48" s="16" t="s">
        <v>326</v>
      </c>
      <c r="E48" s="26" t="s">
        <v>396</v>
      </c>
      <c r="F48" s="16" t="s">
        <v>320</v>
      </c>
      <c r="G48" s="26" t="s">
        <v>397</v>
      </c>
      <c r="H48" s="16" t="s">
        <v>322</v>
      </c>
      <c r="I48" s="16" t="s">
        <v>310</v>
      </c>
      <c r="J48" s="26" t="s">
        <v>398</v>
      </c>
    </row>
    <row r="49" spans="1:10" ht="42" customHeight="1">
      <c r="A49" s="179" t="s">
        <v>292</v>
      </c>
      <c r="B49" s="180" t="s">
        <v>338</v>
      </c>
      <c r="C49" s="16" t="s">
        <v>304</v>
      </c>
      <c r="D49" s="16" t="s">
        <v>326</v>
      </c>
      <c r="E49" s="26" t="s">
        <v>399</v>
      </c>
      <c r="F49" s="16" t="s">
        <v>307</v>
      </c>
      <c r="G49" s="26" t="s">
        <v>358</v>
      </c>
      <c r="H49" s="16" t="s">
        <v>322</v>
      </c>
      <c r="I49" s="16" t="s">
        <v>310</v>
      </c>
      <c r="J49" s="26" t="s">
        <v>400</v>
      </c>
    </row>
    <row r="50" spans="1:10" ht="42" customHeight="1">
      <c r="A50" s="179" t="s">
        <v>292</v>
      </c>
      <c r="B50" s="180" t="s">
        <v>338</v>
      </c>
      <c r="C50" s="16" t="s">
        <v>304</v>
      </c>
      <c r="D50" s="16" t="s">
        <v>401</v>
      </c>
      <c r="E50" s="26" t="s">
        <v>402</v>
      </c>
      <c r="F50" s="16" t="s">
        <v>365</v>
      </c>
      <c r="G50" s="26" t="s">
        <v>403</v>
      </c>
      <c r="H50" s="16" t="s">
        <v>404</v>
      </c>
      <c r="I50" s="16" t="s">
        <v>310</v>
      </c>
      <c r="J50" s="26" t="s">
        <v>405</v>
      </c>
    </row>
    <row r="51" spans="1:10" ht="42" customHeight="1">
      <c r="A51" s="179" t="s">
        <v>292</v>
      </c>
      <c r="B51" s="180" t="s">
        <v>338</v>
      </c>
      <c r="C51" s="16" t="s">
        <v>304</v>
      </c>
      <c r="D51" s="16" t="s">
        <v>401</v>
      </c>
      <c r="E51" s="26" t="s">
        <v>402</v>
      </c>
      <c r="F51" s="16" t="s">
        <v>365</v>
      </c>
      <c r="G51" s="26" t="s">
        <v>403</v>
      </c>
      <c r="H51" s="16" t="s">
        <v>404</v>
      </c>
      <c r="I51" s="16" t="s">
        <v>310</v>
      </c>
      <c r="J51" s="26" t="s">
        <v>405</v>
      </c>
    </row>
    <row r="52" spans="1:10" ht="45">
      <c r="A52" s="179" t="s">
        <v>292</v>
      </c>
      <c r="B52" s="180" t="s">
        <v>338</v>
      </c>
      <c r="C52" s="16" t="s">
        <v>330</v>
      </c>
      <c r="D52" s="16" t="s">
        <v>331</v>
      </c>
      <c r="E52" s="26" t="s">
        <v>406</v>
      </c>
      <c r="F52" s="16" t="s">
        <v>307</v>
      </c>
      <c r="G52" s="26" t="s">
        <v>358</v>
      </c>
      <c r="H52" s="16" t="s">
        <v>322</v>
      </c>
      <c r="I52" s="16" t="s">
        <v>310</v>
      </c>
      <c r="J52" s="26" t="s">
        <v>407</v>
      </c>
    </row>
    <row r="53" spans="1:10" ht="42" customHeight="1">
      <c r="A53" s="179" t="s">
        <v>292</v>
      </c>
      <c r="B53" s="180" t="s">
        <v>338</v>
      </c>
      <c r="C53" s="16" t="s">
        <v>330</v>
      </c>
      <c r="D53" s="16" t="s">
        <v>331</v>
      </c>
      <c r="E53" s="26" t="s">
        <v>408</v>
      </c>
      <c r="F53" s="16" t="s">
        <v>320</v>
      </c>
      <c r="G53" s="26" t="s">
        <v>409</v>
      </c>
      <c r="H53" s="16" t="s">
        <v>322</v>
      </c>
      <c r="I53" s="16" t="s">
        <v>310</v>
      </c>
      <c r="J53" s="26" t="s">
        <v>410</v>
      </c>
    </row>
    <row r="54" spans="1:10" ht="42" customHeight="1">
      <c r="A54" s="179" t="s">
        <v>292</v>
      </c>
      <c r="B54" s="180" t="s">
        <v>338</v>
      </c>
      <c r="C54" s="16" t="s">
        <v>330</v>
      </c>
      <c r="D54" s="16" t="s">
        <v>331</v>
      </c>
      <c r="E54" s="26" t="s">
        <v>411</v>
      </c>
      <c r="F54" s="16" t="s">
        <v>320</v>
      </c>
      <c r="G54" s="26" t="s">
        <v>358</v>
      </c>
      <c r="H54" s="16" t="s">
        <v>322</v>
      </c>
      <c r="I54" s="16" t="s">
        <v>310</v>
      </c>
      <c r="J54" s="26" t="s">
        <v>412</v>
      </c>
    </row>
    <row r="55" spans="1:10" ht="42" customHeight="1">
      <c r="A55" s="179" t="s">
        <v>292</v>
      </c>
      <c r="B55" s="180" t="s">
        <v>338</v>
      </c>
      <c r="C55" s="16" t="s">
        <v>330</v>
      </c>
      <c r="D55" s="16" t="s">
        <v>331</v>
      </c>
      <c r="E55" s="26" t="s">
        <v>408</v>
      </c>
      <c r="F55" s="16" t="s">
        <v>320</v>
      </c>
      <c r="G55" s="26" t="s">
        <v>409</v>
      </c>
      <c r="H55" s="16" t="s">
        <v>322</v>
      </c>
      <c r="I55" s="16" t="s">
        <v>310</v>
      </c>
      <c r="J55" s="26" t="s">
        <v>410</v>
      </c>
    </row>
    <row r="56" spans="1:10" ht="42" customHeight="1">
      <c r="A56" s="179" t="s">
        <v>292</v>
      </c>
      <c r="B56" s="180" t="s">
        <v>338</v>
      </c>
      <c r="C56" s="16" t="s">
        <v>330</v>
      </c>
      <c r="D56" s="16" t="s">
        <v>331</v>
      </c>
      <c r="E56" s="26" t="s">
        <v>413</v>
      </c>
      <c r="F56" s="16" t="s">
        <v>320</v>
      </c>
      <c r="G56" s="26" t="s">
        <v>358</v>
      </c>
      <c r="H56" s="16" t="s">
        <v>322</v>
      </c>
      <c r="I56" s="16" t="s">
        <v>336</v>
      </c>
      <c r="J56" s="26" t="s">
        <v>414</v>
      </c>
    </row>
    <row r="57" spans="1:10" ht="42" customHeight="1">
      <c r="A57" s="179" t="s">
        <v>292</v>
      </c>
      <c r="B57" s="180" t="s">
        <v>338</v>
      </c>
      <c r="C57" s="16" t="s">
        <v>330</v>
      </c>
      <c r="D57" s="16" t="s">
        <v>331</v>
      </c>
      <c r="E57" s="26" t="s">
        <v>413</v>
      </c>
      <c r="F57" s="16" t="s">
        <v>320</v>
      </c>
      <c r="G57" s="26" t="s">
        <v>358</v>
      </c>
      <c r="H57" s="16" t="s">
        <v>322</v>
      </c>
      <c r="I57" s="16" t="s">
        <v>336</v>
      </c>
      <c r="J57" s="26" t="s">
        <v>414</v>
      </c>
    </row>
    <row r="58" spans="1:10" ht="42" customHeight="1">
      <c r="A58" s="179" t="s">
        <v>292</v>
      </c>
      <c r="B58" s="180" t="s">
        <v>338</v>
      </c>
      <c r="C58" s="16" t="s">
        <v>330</v>
      </c>
      <c r="D58" s="16" t="s">
        <v>331</v>
      </c>
      <c r="E58" s="26" t="s">
        <v>415</v>
      </c>
      <c r="F58" s="16" t="s">
        <v>320</v>
      </c>
      <c r="G58" s="26" t="s">
        <v>358</v>
      </c>
      <c r="H58" s="16" t="s">
        <v>322</v>
      </c>
      <c r="I58" s="16" t="s">
        <v>310</v>
      </c>
      <c r="J58" s="26" t="s">
        <v>416</v>
      </c>
    </row>
    <row r="59" spans="1:10" ht="45">
      <c r="A59" s="179" t="s">
        <v>292</v>
      </c>
      <c r="B59" s="180" t="s">
        <v>338</v>
      </c>
      <c r="C59" s="16" t="s">
        <v>330</v>
      </c>
      <c r="D59" s="16" t="s">
        <v>331</v>
      </c>
      <c r="E59" s="26" t="s">
        <v>417</v>
      </c>
      <c r="F59" s="16" t="s">
        <v>320</v>
      </c>
      <c r="G59" s="26" t="s">
        <v>418</v>
      </c>
      <c r="H59" s="16" t="s">
        <v>322</v>
      </c>
      <c r="I59" s="16" t="s">
        <v>310</v>
      </c>
      <c r="J59" s="26" t="s">
        <v>419</v>
      </c>
    </row>
    <row r="60" spans="1:10" ht="45">
      <c r="A60" s="179" t="s">
        <v>292</v>
      </c>
      <c r="B60" s="180" t="s">
        <v>338</v>
      </c>
      <c r="C60" s="16" t="s">
        <v>330</v>
      </c>
      <c r="D60" s="16" t="s">
        <v>420</v>
      </c>
      <c r="E60" s="26" t="s">
        <v>421</v>
      </c>
      <c r="F60" s="16" t="s">
        <v>307</v>
      </c>
      <c r="G60" s="26" t="s">
        <v>358</v>
      </c>
      <c r="H60" s="16" t="s">
        <v>322</v>
      </c>
      <c r="I60" s="16" t="s">
        <v>310</v>
      </c>
      <c r="J60" s="26" t="s">
        <v>422</v>
      </c>
    </row>
    <row r="61" spans="1:10" ht="45">
      <c r="A61" s="179" t="s">
        <v>292</v>
      </c>
      <c r="B61" s="180" t="s">
        <v>338</v>
      </c>
      <c r="C61" s="16" t="s">
        <v>330</v>
      </c>
      <c r="D61" s="16" t="s">
        <v>420</v>
      </c>
      <c r="E61" s="26" t="s">
        <v>421</v>
      </c>
      <c r="F61" s="16" t="s">
        <v>307</v>
      </c>
      <c r="G61" s="26" t="s">
        <v>358</v>
      </c>
      <c r="H61" s="16" t="s">
        <v>322</v>
      </c>
      <c r="I61" s="16" t="s">
        <v>310</v>
      </c>
      <c r="J61" s="26" t="s">
        <v>422</v>
      </c>
    </row>
    <row r="62" spans="1:10" ht="42" customHeight="1">
      <c r="A62" s="179" t="s">
        <v>292</v>
      </c>
      <c r="B62" s="180" t="s">
        <v>338</v>
      </c>
      <c r="C62" s="16" t="s">
        <v>330</v>
      </c>
      <c r="D62" s="16" t="s">
        <v>420</v>
      </c>
      <c r="E62" s="26" t="s">
        <v>423</v>
      </c>
      <c r="F62" s="16" t="s">
        <v>307</v>
      </c>
      <c r="G62" s="26" t="s">
        <v>358</v>
      </c>
      <c r="H62" s="16" t="s">
        <v>322</v>
      </c>
      <c r="I62" s="16" t="s">
        <v>310</v>
      </c>
      <c r="J62" s="26" t="s">
        <v>424</v>
      </c>
    </row>
    <row r="63" spans="1:10" ht="42" customHeight="1">
      <c r="A63" s="179" t="s">
        <v>292</v>
      </c>
      <c r="B63" s="180" t="s">
        <v>338</v>
      </c>
      <c r="C63" s="16" t="s">
        <v>330</v>
      </c>
      <c r="D63" s="16" t="s">
        <v>420</v>
      </c>
      <c r="E63" s="26" t="s">
        <v>423</v>
      </c>
      <c r="F63" s="16" t="s">
        <v>307</v>
      </c>
      <c r="G63" s="26" t="s">
        <v>358</v>
      </c>
      <c r="H63" s="16" t="s">
        <v>322</v>
      </c>
      <c r="I63" s="16" t="s">
        <v>310</v>
      </c>
      <c r="J63" s="26" t="s">
        <v>424</v>
      </c>
    </row>
    <row r="64" spans="1:10" ht="42" customHeight="1">
      <c r="A64" s="179" t="s">
        <v>292</v>
      </c>
      <c r="B64" s="180" t="s">
        <v>338</v>
      </c>
      <c r="C64" s="16" t="s">
        <v>330</v>
      </c>
      <c r="D64" s="16" t="s">
        <v>420</v>
      </c>
      <c r="E64" s="26" t="s">
        <v>425</v>
      </c>
      <c r="F64" s="16" t="s">
        <v>320</v>
      </c>
      <c r="G64" s="26" t="s">
        <v>358</v>
      </c>
      <c r="H64" s="16" t="s">
        <v>322</v>
      </c>
      <c r="I64" s="16" t="s">
        <v>310</v>
      </c>
      <c r="J64" s="26" t="s">
        <v>426</v>
      </c>
    </row>
    <row r="65" spans="1:10" ht="42" customHeight="1">
      <c r="A65" s="179" t="s">
        <v>292</v>
      </c>
      <c r="B65" s="180" t="s">
        <v>338</v>
      </c>
      <c r="C65" s="16" t="s">
        <v>330</v>
      </c>
      <c r="D65" s="16" t="s">
        <v>420</v>
      </c>
      <c r="E65" s="26" t="s">
        <v>425</v>
      </c>
      <c r="F65" s="16" t="s">
        <v>320</v>
      </c>
      <c r="G65" s="26" t="s">
        <v>358</v>
      </c>
      <c r="H65" s="16" t="s">
        <v>322</v>
      </c>
      <c r="I65" s="16" t="s">
        <v>310</v>
      </c>
      <c r="J65" s="26" t="s">
        <v>426</v>
      </c>
    </row>
    <row r="66" spans="1:10" ht="42" customHeight="1">
      <c r="A66" s="179" t="s">
        <v>292</v>
      </c>
      <c r="B66" s="180" t="s">
        <v>338</v>
      </c>
      <c r="C66" s="16" t="s">
        <v>330</v>
      </c>
      <c r="D66" s="16" t="s">
        <v>420</v>
      </c>
      <c r="E66" s="26" t="s">
        <v>427</v>
      </c>
      <c r="F66" s="16" t="s">
        <v>320</v>
      </c>
      <c r="G66" s="26" t="s">
        <v>358</v>
      </c>
      <c r="H66" s="16" t="s">
        <v>322</v>
      </c>
      <c r="I66" s="16" t="s">
        <v>336</v>
      </c>
      <c r="J66" s="26" t="s">
        <v>428</v>
      </c>
    </row>
    <row r="67" spans="1:10" ht="42" customHeight="1">
      <c r="A67" s="179" t="s">
        <v>292</v>
      </c>
      <c r="B67" s="180" t="s">
        <v>338</v>
      </c>
      <c r="C67" s="16" t="s">
        <v>330</v>
      </c>
      <c r="D67" s="16" t="s">
        <v>420</v>
      </c>
      <c r="E67" s="26" t="s">
        <v>427</v>
      </c>
      <c r="F67" s="16" t="s">
        <v>320</v>
      </c>
      <c r="G67" s="26" t="s">
        <v>358</v>
      </c>
      <c r="H67" s="16" t="s">
        <v>322</v>
      </c>
      <c r="I67" s="16" t="s">
        <v>336</v>
      </c>
      <c r="J67" s="26" t="s">
        <v>428</v>
      </c>
    </row>
    <row r="68" spans="1:10" ht="42" customHeight="1">
      <c r="A68" s="179" t="s">
        <v>292</v>
      </c>
      <c r="B68" s="180" t="s">
        <v>338</v>
      </c>
      <c r="C68" s="16" t="s">
        <v>330</v>
      </c>
      <c r="D68" s="16" t="s">
        <v>429</v>
      </c>
      <c r="E68" s="26" t="s">
        <v>430</v>
      </c>
      <c r="F68" s="16" t="s">
        <v>320</v>
      </c>
      <c r="G68" s="26" t="s">
        <v>358</v>
      </c>
      <c r="H68" s="16" t="s">
        <v>322</v>
      </c>
      <c r="I68" s="16" t="s">
        <v>310</v>
      </c>
      <c r="J68" s="26" t="s">
        <v>431</v>
      </c>
    </row>
    <row r="69" spans="1:10" ht="42" customHeight="1">
      <c r="A69" s="179" t="s">
        <v>292</v>
      </c>
      <c r="B69" s="180" t="s">
        <v>338</v>
      </c>
      <c r="C69" s="16" t="s">
        <v>330</v>
      </c>
      <c r="D69" s="16" t="s">
        <v>429</v>
      </c>
      <c r="E69" s="26" t="s">
        <v>432</v>
      </c>
      <c r="F69" s="16" t="s">
        <v>320</v>
      </c>
      <c r="G69" s="26" t="s">
        <v>433</v>
      </c>
      <c r="H69" s="16" t="s">
        <v>322</v>
      </c>
      <c r="I69" s="16" t="s">
        <v>336</v>
      </c>
      <c r="J69" s="26" t="s">
        <v>434</v>
      </c>
    </row>
    <row r="70" spans="1:10" ht="42" customHeight="1">
      <c r="A70" s="179" t="s">
        <v>292</v>
      </c>
      <c r="B70" s="180" t="s">
        <v>338</v>
      </c>
      <c r="C70" s="16" t="s">
        <v>330</v>
      </c>
      <c r="D70" s="16" t="s">
        <v>429</v>
      </c>
      <c r="E70" s="26" t="s">
        <v>432</v>
      </c>
      <c r="F70" s="16" t="s">
        <v>320</v>
      </c>
      <c r="G70" s="26" t="s">
        <v>433</v>
      </c>
      <c r="H70" s="16" t="s">
        <v>322</v>
      </c>
      <c r="I70" s="16" t="s">
        <v>336</v>
      </c>
      <c r="J70" s="26" t="s">
        <v>434</v>
      </c>
    </row>
    <row r="71" spans="1:10" ht="42" customHeight="1">
      <c r="A71" s="179" t="s">
        <v>292</v>
      </c>
      <c r="B71" s="180" t="s">
        <v>338</v>
      </c>
      <c r="C71" s="16" t="s">
        <v>334</v>
      </c>
      <c r="D71" s="16" t="s">
        <v>335</v>
      </c>
      <c r="E71" s="26" t="s">
        <v>435</v>
      </c>
      <c r="F71" s="16" t="s">
        <v>320</v>
      </c>
      <c r="G71" s="26" t="s">
        <v>321</v>
      </c>
      <c r="H71" s="16" t="s">
        <v>322</v>
      </c>
      <c r="I71" s="16" t="s">
        <v>336</v>
      </c>
      <c r="J71" s="26" t="s">
        <v>436</v>
      </c>
    </row>
    <row r="72" spans="1:10" ht="42" customHeight="1">
      <c r="A72" s="179" t="s">
        <v>292</v>
      </c>
      <c r="B72" s="180" t="s">
        <v>338</v>
      </c>
      <c r="C72" s="16" t="s">
        <v>334</v>
      </c>
      <c r="D72" s="16" t="s">
        <v>335</v>
      </c>
      <c r="E72" s="26" t="s">
        <v>435</v>
      </c>
      <c r="F72" s="16" t="s">
        <v>320</v>
      </c>
      <c r="G72" s="26" t="s">
        <v>321</v>
      </c>
      <c r="H72" s="16" t="s">
        <v>322</v>
      </c>
      <c r="I72" s="16" t="s">
        <v>336</v>
      </c>
      <c r="J72" s="26" t="s">
        <v>436</v>
      </c>
    </row>
    <row r="73" spans="1:10" ht="42" customHeight="1">
      <c r="A73" s="179" t="s">
        <v>292</v>
      </c>
      <c r="B73" s="180" t="s">
        <v>338</v>
      </c>
      <c r="C73" s="16" t="s">
        <v>334</v>
      </c>
      <c r="D73" s="16" t="s">
        <v>335</v>
      </c>
      <c r="E73" s="26" t="s">
        <v>437</v>
      </c>
      <c r="F73" s="16" t="s">
        <v>320</v>
      </c>
      <c r="G73" s="26" t="s">
        <v>321</v>
      </c>
      <c r="H73" s="16" t="s">
        <v>322</v>
      </c>
      <c r="I73" s="16" t="s">
        <v>336</v>
      </c>
      <c r="J73" s="26" t="s">
        <v>438</v>
      </c>
    </row>
  </sheetData>
  <mergeCells count="6">
    <mergeCell ref="A3:J3"/>
    <mergeCell ref="A4:H4"/>
    <mergeCell ref="A9:A16"/>
    <mergeCell ref="B9:B16"/>
    <mergeCell ref="A17:A73"/>
    <mergeCell ref="B17:B73"/>
  </mergeCells>
  <phoneticPr fontId="1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上级转移支付补助项目支出预算表11!Print_Titles</vt:lpstr>
      <vt:lpstr>'市对下转移支付绩效目标表09-2'!Print_Titles</vt:lpstr>
      <vt:lpstr>'市对下转移支付预算表09-1'!Print_Titles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2025-02-08T07:56:13Z</dcterms:modified>
</cp:coreProperties>
</file>