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一）" sheetId="15" r:id="rId15"/>
    <sheet name="附表15项目支出绩效自评表（二）" sheetId="16" r:id="rId16"/>
    <sheet name="附表15项目支出绩效自评表（三）" sheetId="17" r:id="rId17"/>
    <sheet name="附表15项目支出绩效自评表（四）" sheetId="18" r:id="rId18"/>
    <sheet name="附表15项目支出绩效自评表（五）" sheetId="19" r:id="rId19"/>
    <sheet name="附表15项目支出绩效自评表（六）" sheetId="20" r:id="rId20"/>
    <sheet name="附表15项目支出绩效自评表（七）" sheetId="21" r:id="rId21"/>
    <sheet name="附表15项目支出绩效自评表（八）" sheetId="22" r:id="rId22"/>
    <sheet name="附表15项目支出绩效自评表（九）" sheetId="28" r:id="rId23"/>
    <sheet name="附表15项目支出绩效自评表（十）" sheetId="29" r:id="rId24"/>
    <sheet name="附表15项目支出绩效自评表（十一）" sheetId="23" r:id="rId25"/>
    <sheet name="附表15项目支出绩效自评表（十二）" sheetId="24" r:id="rId26"/>
    <sheet name="附表15项目支出绩效自评表（十三）" sheetId="25" r:id="rId27"/>
    <sheet name="附表15项目支出绩效自评表（十四）" sheetId="26" r:id="rId28"/>
    <sheet name="附表15项目支出绩效自评表（十五）" sheetId="27"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<sst xmlns="http://schemas.openxmlformats.org/spreadsheetml/2006/main" count="2978" uniqueCount="937">
  <si>
    <t>收入支出决算表</t>
  </si>
  <si>
    <t>公开01表</t>
  </si>
  <si>
    <t>部门：昆明市盘龙区文化和旅游局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</si>
  <si>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</si>
  <si>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</si>
  <si>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</si>
  <si>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</si>
  <si>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</si>
  <si>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</si>
  <si>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</si>
  <si>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</si>
  <si>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</si>
  <si>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</si>
  <si>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</si>
  <si>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</si>
  <si>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</si>
  <si>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</si>
  <si>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</si>
  <si>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</si>
  <si>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</si>
  <si>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</si>
  <si>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</si>
  <si>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</si>
  <si>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</si>
  <si>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</si>
  <si>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</si>
  <si>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</si>
  <si>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</si>
  <si>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</si>
  <si>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</si>
  <si>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</si>
  <si>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</si>
  <si>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</si>
  <si>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</si>
  <si>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</si>
  <si>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</si>
  <si>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</si>
  <si>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</si>
  <si>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</si>
  <si>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</si>
  <si>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</si>
  <si>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</si>
  <si>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</si>
  <si>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</si>
  <si>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</si>
  <si>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</si>
  <si>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</si>
  <si>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</si>
  <si>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</si>
  <si>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</si>
  <si>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</si>
  <si>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</si>
  <si>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</si>
  <si>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</si>
  <si>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</si>
  <si>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</si>
  <si>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</si>
  <si>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</si>
  <si>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</si>
  <si>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</si>
  <si>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</si>
  <si>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</si>
  <si>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</si>
  <si>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</si>
  <si>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</si>
  <si>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</si>
  <si>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</si>
  <si>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</si>
  <si>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</si>
  <si>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</si>
  <si>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</si>
  <si>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</si>
  <si>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</si>
  <si>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</si>
  <si>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</si>
  <si>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</si>
  <si>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</si>
  <si>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</si>
  <si>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</si>
  <si>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</si>
  <si>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</si>
  <si>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</si>
  <si>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</si>
  <si>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</si>
  <si>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</si>
  <si>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</si>
  <si>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</si>
  <si>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</si>
  <si>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</si>
  <si>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</si>
  <si>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</si>
  <si>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</si>
  <si>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</si>
  <si>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</si>
  <si>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</si>
  <si>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</si>
  <si>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</si>
  <si>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</si>
  <si>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</si>
  <si>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</si>
  <si>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</si>
  <si>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</si>
  <si>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</si>
  <si>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</si>
  <si>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</si>
  <si>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</si>
  <si>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</si>
  <si>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</si>
  <si>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</si>
  <si>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</si>
  <si>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</si>
  <si>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</si>
  <si>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</si>
  <si>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</si>
  <si>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</si>
  <si>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</si>
  <si>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</si>
  <si>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</si>
  <si>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</si>
  <si>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</si>
  <si>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</si>
  <si>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</si>
  <si>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</si>
  <si>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</si>
  <si>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</si>
  <si>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</si>
  <si>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</si>
  <si>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</si>
  <si>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</si>
  <si>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</si>
  <si>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</si>
  <si>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</si>
  <si>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</si>
  <si>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</si>
  <si>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</si>
  <si>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207</t>
  </si>
  <si>
    <t>文化旅游体育与传媒支出</t>
  </si>
  <si>
    <t>20701</t>
  </si>
  <si>
    <t>文化和旅游</t>
  </si>
  <si>
    <t>2070101</t>
  </si>
  <si>
    <t>行政运行</t>
  </si>
  <si>
    <t>2070102</t>
  </si>
  <si>
    <t>一般行政管理事务</t>
  </si>
  <si>
    <t>2070104</t>
  </si>
  <si>
    <t>图书馆</t>
  </si>
  <si>
    <t>2070109</t>
  </si>
  <si>
    <t>群众文化</t>
  </si>
  <si>
    <t>2070111</t>
  </si>
  <si>
    <t>文化创作与保护</t>
  </si>
  <si>
    <t>2070112</t>
  </si>
  <si>
    <t>文化和旅游市场管理</t>
  </si>
  <si>
    <t>2070113</t>
  </si>
  <si>
    <t>旅游宣传</t>
  </si>
  <si>
    <t>2070199</t>
  </si>
  <si>
    <t>其他文化和旅游支出</t>
  </si>
  <si>
    <t>20702</t>
  </si>
  <si>
    <t>文物</t>
  </si>
  <si>
    <t>2070204</t>
  </si>
  <si>
    <t>文物保护</t>
  </si>
  <si>
    <t>2070205</t>
  </si>
  <si>
    <t>博物馆</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</si>
  <si>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</si>
  <si>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</si>
  <si>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</si>
  <si>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</si>
  <si>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</si>
  <si>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</si>
  <si>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</si>
  <si>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</si>
  <si>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</si>
  <si>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</si>
  <si>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</si>
  <si>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</si>
  <si>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</si>
  <si>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</si>
  <si>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</si>
  <si>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</si>
  <si>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</si>
  <si>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</si>
  <si>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</si>
  <si>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</si>
  <si>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</si>
  <si>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</si>
  <si>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</si>
  <si>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</si>
  <si>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</si>
  <si>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</si>
  <si>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</si>
  <si>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</si>
  <si>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</si>
  <si>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</si>
  <si>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</si>
  <si>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</si>
  <si>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</si>
  <si>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</si>
  <si>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</si>
  <si>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</si>
  <si>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</si>
  <si>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</si>
  <si>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</si>
  <si>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</si>
  <si>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</si>
  <si>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</si>
  <si>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</si>
  <si>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</si>
  <si>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</si>
  <si>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</si>
  <si>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</si>
  <si>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</si>
  <si>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</si>
  <si>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</si>
  <si>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</si>
  <si>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</si>
  <si>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</si>
  <si>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</si>
  <si>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</si>
  <si>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</si>
  <si>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</si>
  <si>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</si>
  <si>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</si>
  <si>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</si>
  <si>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</si>
  <si>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</si>
  <si>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</si>
  <si>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</si>
  <si>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</si>
  <si>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</si>
  <si>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</si>
  <si>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</si>
  <si>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</si>
  <si>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</si>
  <si>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</si>
  <si>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</si>
  <si>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</si>
  <si>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</si>
  <si>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</si>
  <si>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</si>
  <si>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</si>
  <si>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</si>
  <si>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</si>
  <si>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</si>
  <si>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</si>
  <si>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</si>
  <si>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</si>
  <si>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</si>
  <si>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</si>
  <si>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</si>
  <si>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</si>
  <si>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</si>
  <si>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</si>
  <si>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</si>
  <si>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</si>
  <si>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</si>
  <si>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</si>
  <si>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</si>
  <si>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</si>
  <si>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</si>
  <si>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</si>
  <si>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</si>
  <si>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</si>
  <si>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</si>
  <si>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</si>
  <si>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</si>
  <si>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</si>
  <si>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</si>
  <si>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</si>
  <si>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</si>
  <si>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</si>
  <si>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</si>
  <si>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</si>
  <si>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</si>
  <si>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</si>
  <si>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</si>
  <si>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</si>
  <si>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</si>
  <si>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</si>
  <si>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</si>
  <si>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</si>
  <si>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</si>
  <si>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</si>
  <si>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</si>
  <si>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</si>
  <si>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</si>
  <si>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</si>
  <si>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</si>
  <si>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</si>
  <si>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</si>
  <si>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</si>
  <si>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</si>
  <si>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</si>
  <si>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</si>
  <si>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</si>
  <si>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</si>
  <si>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</si>
  <si>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</si>
  <si>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</si>
  <si>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</si>
  <si>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</si>
  <si>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</si>
  <si>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</si>
  <si>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</si>
  <si>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</si>
  <si>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</si>
  <si>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</si>
  <si>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</si>
  <si>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</si>
  <si>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</si>
  <si>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</si>
  <si>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</si>
  <si>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</si>
  <si>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</si>
  <si>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</si>
  <si>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</si>
  <si>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</si>
  <si>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</si>
  <si>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</si>
  <si>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</si>
  <si>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</si>
  <si>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</si>
  <si>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</si>
  <si>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</si>
  <si>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</si>
  <si>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</si>
  <si>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</si>
  <si>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</si>
  <si>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</si>
  <si>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</si>
  <si>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</si>
  <si>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</si>
  <si>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</si>
  <si>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</si>
  <si>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</si>
  <si>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</si>
  <si>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</si>
  <si>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</si>
  <si>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</si>
  <si>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</si>
  <si>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</si>
  <si>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</si>
  <si>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</si>
  <si>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</si>
  <si>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</si>
  <si>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</si>
  <si>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</si>
  <si>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</si>
  <si>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</si>
  <si>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</si>
  <si>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</si>
  <si>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</si>
  <si>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</si>
  <si>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</si>
  <si>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</si>
  <si>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</si>
  <si>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</si>
  <si>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</si>
  <si>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</si>
  <si>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</si>
  <si>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</si>
  <si>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</si>
  <si>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</si>
  <si>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</si>
  <si>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</si>
  <si>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</si>
  <si>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</si>
  <si>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</si>
  <si>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</si>
  <si>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</si>
  <si>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</si>
  <si>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</si>
  <si>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</si>
  <si>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</si>
  <si>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</si>
  <si>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</si>
  <si>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</si>
  <si>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</si>
  <si>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</si>
  <si>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</si>
  <si>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</si>
  <si>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</si>
  <si>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</si>
  <si>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</si>
  <si>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</si>
  <si>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</si>
  <si>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</si>
  <si>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</si>
  <si>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</si>
  <si>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</si>
  <si>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</si>
  <si>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</si>
  <si>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</si>
  <si>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</si>
  <si>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</si>
  <si>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</si>
  <si>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</si>
  <si>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</si>
  <si>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</si>
  <si>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</si>
  <si>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</si>
  <si>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</si>
  <si>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</si>
  <si>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</si>
  <si>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</si>
  <si>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</si>
  <si>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</si>
  <si>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</si>
  <si>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</si>
  <si>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</si>
  <si>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</si>
  <si>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</si>
  <si>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</si>
  <si>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</si>
  <si>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</si>
  <si>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</si>
  <si>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</si>
  <si>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</si>
  <si>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</si>
  <si>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</si>
  <si>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</si>
  <si>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</si>
  <si>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</si>
  <si>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</si>
  <si>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</si>
  <si>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</si>
  <si>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</si>
  <si>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</si>
  <si>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</si>
  <si>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</si>
  <si>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</si>
  <si>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</si>
  <si>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</si>
  <si>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</si>
  <si>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</si>
  <si>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</si>
  <si>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</si>
  <si>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</si>
  <si>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</si>
  <si>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</si>
  <si>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</si>
  <si>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</si>
  <si>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</si>
  <si>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</si>
  <si>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</si>
  <si>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</si>
  <si>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</si>
  <si>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</si>
  <si>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</si>
  <si>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</si>
  <si>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</si>
  <si>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</si>
  <si>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</si>
  <si>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</si>
  <si>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</si>
  <si>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</si>
  <si>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</si>
  <si>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</si>
  <si>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</si>
  <si>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</si>
  <si>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</si>
  <si>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</si>
  <si>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</si>
  <si>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</si>
  <si>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</si>
  <si>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</si>
  <si>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</si>
  <si>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</si>
  <si>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</si>
  <si>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</si>
  <si>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</si>
  <si>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</si>
  <si>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</si>
  <si>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</si>
  <si>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</si>
  <si>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</si>
  <si>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</si>
  <si>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</si>
  <si>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</si>
  <si>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</si>
  <si>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</si>
  <si>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</si>
  <si>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</si>
  <si>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</si>
  <si>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</si>
  <si>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</si>
  <si>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</si>
  <si>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</si>
  <si>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</si>
  <si>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</si>
  <si>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</si>
  <si>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</si>
  <si>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</si>
  <si>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</si>
  <si>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</si>
  <si>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</si>
  <si>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</si>
  <si>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</si>
  <si>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</si>
  <si>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</si>
  <si>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</si>
  <si>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</si>
  <si>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</si>
  <si>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</si>
  <si>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</si>
  <si>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</si>
  <si>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</si>
  <si>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</si>
  <si>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</si>
  <si>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</si>
  <si>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</si>
  <si>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</si>
  <si>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</si>
  <si>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</si>
  <si>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</si>
  <si>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</si>
  <si>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</si>
  <si>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</si>
  <si>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</si>
  <si>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</si>
  <si>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</si>
  <si>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</si>
  <si>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</si>
  <si>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</si>
  <si>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</si>
  <si>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</si>
  <si>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</si>
  <si>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</si>
  <si>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</si>
  <si>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</si>
  <si>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</si>
  <si>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</si>
  <si>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</si>
  <si>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</si>
  <si>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</si>
  <si>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</si>
  <si>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</si>
  <si>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</si>
  <si>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</si>
  <si>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</si>
  <si>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</si>
  <si>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1.贯彻执行国家、省、市文化和旅游工作的方针政策，研究拟订全区文化和旅游政策措施。
2.统筹规划全区文化事业、文化产业和旅游业发展，拟订发展规划并组织实施，推进文化和旅游融合发旅游体制机制改革。
3.组织、协调全区性重大文化艺术活动，负责全区重点文化设施建设，组织全区旅游整体形象推广，促进全区文化产业和旅游产业对外合作和国际、国内市场推广，制定旅游市场开发战略并组织实施，推进全域旅游。
4.指导、管理文艺事业，指导艺术创作生产，扶持体现社会主义核心价值观、具有导向性代表性示范性的文艺作品，推动各类艺术、各艺术品种发展。
5.负责公共文化事业发展，推进全区公共文化服务体系建设和旅游公共服务建设，深入实施文化惠民工程，统筹推进基本公共文化服务标准化、均等化。
6.指导、推进文化和旅游科技创新发展，推进文化和旅游行业信息化、标准化建设，负责全区智慧旅游建设。
7.负责非物质文化遗产保护工作，推动非物质文化遗产的保护、传承、普及、弘扬和振兴。
8.拟订文物、博物馆事业发展规划并组织实施，管理、指导文物、博物工作。
9.统筹规划文化产业和旅游产业，组织实施文化和旅游资源普查、挖掘、保护和利用工作，促进文化产业和旅游产业发展。
10.指导文化和旅游市场发展，对文化和旅游市场经营进行行业监管，推进文化和旅游行业信用体系建设，依法规范文化和旅游市场。
11.指导全区文化和旅游综合行政执法工作，组织查处文化、文物、出版、电影、旅游等市场的违法行为，维护市场秩序，负责本行业领域的安全生产监管工作。
12.负责全区文化艺术和旅游人才队伍建设，加强中青年文化艺术人才和少数民族文化艺术人才培养,开展文化艺术及旅游人才技能培训。
13.完成区委、区政府和上级部门交办的其他任务。</t>
  </si>
  <si>
    <t>（二）部门绩效目标的设立情况</t>
  </si>
  <si>
    <t xml:space="preserve">
1.全面深化我区文旅融合发展，紧紧围绕建设区域性国际中心城市的发展战略，聚焦打造历史文化名城品牌、国际旅游目的地，建设区域性国际文化交流中心和深化推进“旅游革命”的中心工作，以问题为导向，掌握实情、顺时应势，立足文化资源优势和特色，从资源产品、产业业态、空间载体、服务管理等方面，多角度、多领域推动文化旅游的“真融合”、“深融合”。全力提升公共文化服务水平、全面深化我区文旅融合发展、推动全域旅游规划发展提质增效。
2.保障部门正常运行、职责履行；努力培育社会主义核心价值观、推动社会主义先进文化大发展大繁荣。不断促进城乡统筹、实现城乡一体化发展，维护社会稳定、建设和谐社会提供保障，形成持续有效、特色鲜明的公共文化体系运行机制建设制度体系。
3.保证大楼室内外安全、环境整洁，并保障图书馆大楼公共区域设施、场地的良好维护。
4.保障水源区文化活动开展，形成城乡兼顾、均衡的公共文化服务体系，切实开展盘龙江文化艺术节，基层公共文化特色活动，示范点打造，乡村数字影院的开放，站(室)日常工作。
5.加快文旅融合进程，展示盘龙美好形象，促进文旅产业全域发展，为盘龙区的经济社会发展注入新动力。根据上级要求，宣传党的方针政策，宣传文化，提高人民素质。
6.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</si>
  <si>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（三）部门整体收支情况</t>
  </si>
  <si>
    <t>2024年决算总支出34120538.58元，其中：基本支出15082185.44元(人员经费支出14202206.22元、日常公用经费支出879979.22元),项目支出19038353.14元；年末结转结余617433.14元。</t>
  </si>
  <si>
    <t>（四）部门预算管理制度建设情况</t>
  </si>
  <si>
    <t>确认当年度部门整体支出的绩效目标→梳理部门内容管理制度及存量资源→分析确定当年度部门整体支出的评价重点→构建绩效评价指标体系。</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</si>
  <si>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</si>
  <si>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2024年初，领导小组制定详细具体的工作计划，增强行政成本意识，细化经费预算编制，在保证机关正常工作需要的人员经费和公用经费的前提下，严格控制 “三公”经费支出和专项支出。各项支出遵照预算执行，确保支出与预算的对应衔接，着力提高预算执行力。</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</si>
  <si>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</si>
  <si>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</si>
  <si>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工作计划落实到位，积极推进项目实施进度。同时不断提高资金管理水平，加大资金使用管理力度，加强项目预算执行监控，减少资金沉淀，提高财政资金的使用效益。</t>
  </si>
  <si>
    <t>（二）组织实施</t>
  </si>
  <si>
    <t>梳理部门内容管理制度及存量资源→分析确定当年度部门整体支出的评价重点→构建绩效评价指标体系。</t>
  </si>
  <si>
    <t>三、评价情况分析及综合评价结论</t>
  </si>
  <si>
    <t>盘龙区文化和旅游局2023年度整体部门评价得分94.80分，评价结果为优。</t>
  </si>
  <si>
    <t>四、存在的问题和整改情况</t>
  </si>
  <si>
    <t>一、2024年基层公共文化工作中存在的主要困难与问题：1. 基层设施与资源统筹存在短板。设施建设仍有欠账，部分街道文化站和社区文化服务中心的设施设备陈旧老化，对照现行建设标准，在功能布局、空间面积、安全设施等方面仍存在达标率不高的问题，难以适配群众日益增长的文化需求。2. 服务供给精准度与创新性不足。供需匹配存在脱节，现有服务多为“大锅饭”式的普惠供给，对青少年、老年人、新市民等不同群体的个性化、差异化需求调研不够深入，导致部分活动“叫好不叫座”，未能真正“解渴”群众需求。3. 人才队伍支撑能力薄弱。专业人才缺口较大，基层文化站（室）的工作人员多为兼职，缺乏系统的专业培训，在活动策划、非遗传承、数字化服务运营等方面能力不足，难以满足高质量服务需求。人才引育机制不活，对高层次、复合型文旅人才的吸引力不足，同时缺乏常态化的人才交流和激励机制，导致队伍活力和创新能力受限，与“敦煌经验”背后强大的人才支撑形成差距。4. 资金保障与使用效能待提升。经费投入增长乏力，公共文化服务经费主要依赖财政拨款，增长幅度与设施维护、活动拓展、数字化建设的实际需求存在差距，尤其在支持群众文艺团队发展、打造特色文化品牌等方面资金不足。
二、下一步工作计划：1. 深化总分馆体系建设：以滇源街道、松华街道、茨坝街道文化站省级特级文化站为标杆，提炼可复制的建设与运营经验，在全区范围内推广。强化对基层分馆（服务点）的资源统筹、标准输出和业务指导，统一服务规范与活动策划标准，推动优质文化资源向基层下沉，解决部分站点活力不足、服务同质化问题，构建全域高效联动的服务网络。2. 打造特色服务品牌：深挖盘龙江文脉、北京路商脉、大世博绿脉资源，将公共文化服务与文旅融合深度结合。重点打造“研学游”品牌，串联黑龙潭、植物园、金殿等资源，开发自然生态、历史人文等主题的沉浸式体验项目。持续办好“盘龙江文化艺术节”“非遗生活节”等传统活动，丰富群众文化生活。3. 推动服务均等化发展：针对少儿、老年、残疾人等不同群体需求，开展精准化需求调研。深化“小小昆明人”等非遗进校园项目，扩大滇剧、泥塑等非遗项目在校园的覆盖面；为老年人、残疾人等群体提供适应性服务，如开设数字技术应用培训、配备无障碍设施等，提升服务的普惠性与均等性。4. 壮大群众文艺力量：规范业余文艺团队的登记与管理，完善遴选、扶持与考核机制。通过资金补助、业务指导、提供排练场地等方式，支持团队创作新剧目、参与公益演出，力争每支团队全年完成区级公益演出不少于4场、街道级巡演不少于12场，打造一支扎根基层、服务群众的生力军。</t>
  </si>
  <si>
    <t>五、绩效自评结果应用情况</t>
  </si>
  <si>
    <t>盘龙区文旅局通过开展绩效自评工作，加强财政资金支出管理、增强资金绩效理念、强化资金管理水平、提高资金使用效益。将绩效自评结果运用到下年度预算编制工作中，与预算绩效目标编制挂钩，对评价结果优秀的项目，在安排后续资金时给与充分保障，对绩效自评中存在的问题在下年工作中及时跟进，对能整改的及时整改。</t>
  </si>
  <si>
    <t>六、主要经验及做法</t>
  </si>
  <si>
    <t>盘龙区文化和旅游局在区委、区政府的坚强领导下，坚持以习近平新时代中国特色社会主义思想为指导，围绕区政府确定的各项目标任务，以及加快推进区域性国际中心城市核心城区建设和区政府对相关工作的安排部署，稳步推进各项工作任务落实。</t>
  </si>
  <si>
    <t>七、其他需说明的情况</t>
  </si>
  <si>
    <t>无。</t>
  </si>
  <si>
    <t>2024年度部门整体支出绩效自评表</t>
  </si>
  <si>
    <t>基本信息</t>
  </si>
  <si>
    <t>部门</t>
  </si>
  <si>
    <t>昆明市盘龙区文化和旅游局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</si>
  <si>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</si>
  <si>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</si>
  <si>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</si>
  <si>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</si>
  <si>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</si>
  <si>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</si>
  <si>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</si>
  <si>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</si>
  <si>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</si>
  <si>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</si>
  <si>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</si>
  <si>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</si>
  <si>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</si>
  <si>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</si>
  <si>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</si>
  <si>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</si>
  <si>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</si>
  <si>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</si>
  <si>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1.保障水源区文化活动开展，形成城乡兼顾、均衡的公共文化服务体系，切实开展盘龙江文化艺术节，基层公共文化特色活动，示范点打造，乡村数字影院的开放，站(室)日常工作。
2.加快文旅融合进程，展示盘龙美好形象，促进文旅产业全域发展，为盘龙区的经济社会发展注入新动力。根据上级要求，宣传党的方针政策，宣传文化，提高人民素质。
3.推进政府机关使用正版软件工作是建设创新型社会、加强依法行政、提高行政管理水平的客观要求，是引导全社会尊重知识、保护知识产权、鼓励自主创新，促进软件产业发展的必然要求，对于我区优化投资环境、树立良好的政府形象具有重要意义。各单位开展自查、区级复查及软件安装、正版软件宣传。</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</si>
  <si>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</si>
  <si>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</si>
  <si>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</si>
  <si>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</si>
  <si>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</si>
  <si>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</si>
  <si>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</si>
  <si>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</si>
  <si>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</si>
  <si>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</si>
  <si>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</si>
  <si>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</si>
  <si>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</si>
  <si>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</si>
  <si>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</si>
  <si>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</si>
  <si>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t>
  </si>
  <si>
    <t>数量指标</t>
  </si>
  <si>
    <t>配备保洁人员数</t>
  </si>
  <si>
    <t>人</t>
  </si>
  <si>
    <t>完成</t>
  </si>
  <si>
    <t>配备保安人员数</t>
  </si>
  <si>
    <t>配备水电维修工数</t>
  </si>
  <si>
    <t>日常物业管理工作数</t>
  </si>
  <si>
    <t>打造公共文化共享空间数</t>
  </si>
  <si>
    <t>个</t>
  </si>
  <si>
    <t>开展基层公共文化特色活动数</t>
  </si>
  <si>
    <t>惠民演出数</t>
  </si>
  <si>
    <t>场</t>
  </si>
  <si>
    <t>街道文化站免费开放数</t>
  </si>
  <si>
    <t>文化站（室）免费开放时长</t>
  </si>
  <si>
    <t>小时</t>
  </si>
  <si>
    <t>社区（村）文化站免费开放数</t>
  </si>
  <si>
    <t>盘龙江文化艺术节闭幕式</t>
  </si>
  <si>
    <t>参加各类全国性旅游交易会数</t>
  </si>
  <si>
    <t>次</t>
  </si>
  <si>
    <t>旅游宣传资料设计印制数</t>
  </si>
  <si>
    <t>与媒体合作宣传数</t>
  </si>
  <si>
    <t>质量指标</t>
  </si>
  <si>
    <t>卫生保洁合格率</t>
  </si>
  <si>
    <t>%</t>
  </si>
  <si>
    <t>物管人员在岗率</t>
  </si>
  <si>
    <t>各项工作任务完成率</t>
  </si>
  <si>
    <t>=</t>
  </si>
  <si>
    <t>各项工作完成质量达标率</t>
  </si>
  <si>
    <t>&gt;</t>
  </si>
  <si>
    <t>时效指标</t>
  </si>
  <si>
    <t>项目完成时限</t>
  </si>
  <si>
    <t>&lt;</t>
  </si>
  <si>
    <t>2023年12月中旬以前</t>
  </si>
  <si>
    <t>是/否</t>
  </si>
  <si>
    <t>成本指标</t>
  </si>
  <si>
    <t>预算执行率</t>
  </si>
  <si>
    <t>≥</t>
  </si>
  <si>
    <t>效益指标</t>
  </si>
  <si>
    <t>社会效益指标</t>
  </si>
  <si>
    <t>减少安全事故发生率，维护图书馆环境秩序</t>
  </si>
  <si>
    <t>安全事故发生率小于等于1%</t>
  </si>
  <si>
    <t>开展基层文化建设，丰富群众文化生活</t>
  </si>
  <si>
    <t>丰富群众文化生活</t>
  </si>
  <si>
    <t>开展丰富多彩的文化活动，不断满足全区人民群众日益增长的美好生活需要</t>
  </si>
  <si>
    <t>开展多种多样的文化活动</t>
  </si>
  <si>
    <t>文化四下乡，丰富乡下文化生活</t>
  </si>
  <si>
    <t>丰富文化生活</t>
  </si>
  <si>
    <t>举办各类精彩文艺表演丰富群众文化生活</t>
  </si>
  <si>
    <t>创造和谐文化环境促进经济发展，为社会提供艺术文化环境</t>
  </si>
  <si>
    <t>提高艺术文化环境质量</t>
  </si>
  <si>
    <t>提升昆明旅游的知名度、竞争力和影响力</t>
  </si>
  <si>
    <t>可持续影响指标</t>
  </si>
  <si>
    <t>持续免费对辖区群众开放文化站，形成长效机制，提供良好的基层公共文化服务</t>
  </si>
  <si>
    <t>形成长效机制</t>
  </si>
  <si>
    <t>加强基层文化建设、服务，推动当地文化创新发展，形成长效机制</t>
  </si>
  <si>
    <t>文化四下乡形成常态化工作，推进我区公共文化服务均等化、特色化、优质化发展</t>
  </si>
  <si>
    <t>形成常态化</t>
  </si>
  <si>
    <t>不断提高盘龙文旅美誉度，拓展文旅市场</t>
  </si>
  <si>
    <t>拓展文旅市场</t>
  </si>
  <si>
    <t>满意度指标</t>
  </si>
  <si>
    <t>服务对象满意度指标等</t>
  </si>
  <si>
    <t>工作人员满意度</t>
  </si>
  <si>
    <t>辖区群众满意度</t>
  </si>
  <si>
    <t>受益群众满意度</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</si>
  <si>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</si>
  <si>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</si>
  <si>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</si>
  <si>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</si>
  <si>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</si>
  <si>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</si>
  <si>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</si>
  <si>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</si>
  <si>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基层公共文化服务经费</t>
  </si>
  <si>
    <t>主管部门</t>
  </si>
  <si>
    <t>实施</t>
  </si>
  <si>
    <t>项目资金</t>
  </si>
  <si>
    <t>全年</t>
  </si>
  <si>
    <t>分值</t>
  </si>
  <si>
    <t>执行率</t>
  </si>
  <si>
    <t>得分</t>
  </si>
  <si>
    <t>执行数</t>
  </si>
  <si>
    <t xml:space="preserve"> 非财政拨款</t>
  </si>
  <si>
    <t>预期目标</t>
  </si>
  <si>
    <t>实际完成情况</t>
  </si>
  <si>
    <t>年度总体目标</t>
  </si>
  <si>
    <t>按照市级“两率”考核指标（公共文化服务指标完成率80％、公共文化服务资金到位率100％）要求，立足“资金项目化 项目目标化”、“保障基本 突出特色”，优先保障水源区文化活动开展，形成城乡兼顾、均衡的公共文化服务体系，切实开展盘龙江文化艺术节，基层公共文化特色活动，示范点打造，乡村数字影院的开放，站(室)日常免费开放；抓好学习培训，壮大志愿者队伍，加强检查指导，加大宣传力度，实行年度考核与扶持资金挂钩；特别是要抓实盘龙MoreLife信息平台线上运营、维护、更新和线上线下活动开展及推广等重点公共文化服务内容的打造和提升，形成影响大、品牌好的公共文化服务特色项目。</t>
  </si>
  <si>
    <t>由于财政资金紧张，我单位2024年度基层公共文化服务项目未能够全面有效开展，部门基层公共文化服务停办或部分开展。我单位立足“资金项目化 项目目标化”、“保障基本 突出特色”，优先保障水源区文化活动开展，形成城乡兼顾、均衡的公共文化服务体系，切实开展盘龙江文化艺术节，以及其他基层公共文化特色活动。</t>
  </si>
  <si>
    <t>年度指标值</t>
  </si>
  <si>
    <t>指标完成情况</t>
  </si>
  <si>
    <t>一级指标</t>
  </si>
  <si>
    <t>三级</t>
  </si>
  <si>
    <t>偏差原因分析及改进措施</t>
  </si>
  <si>
    <t>性质</t>
  </si>
  <si>
    <t>产出指标</t>
  </si>
  <si>
    <t>设置文化用房或多功能厅建设、创建社区（村）综合文化服务中心数量</t>
  </si>
  <si>
    <t>多功能厅、展览厅（陈列厅）、辅导培训教室、公共电子阅览室、图书室、娱乐活动室等公共空间设施场地（文化室要设有多功能厅、辅导培训教室、公共电子阅览室、图书室（农家书屋）、娱乐活动室等公共空间设施）免费开放</t>
  </si>
  <si>
    <t>对公众提供免费开放时间</t>
  </si>
  <si>
    <t>每周对公众提供服务的开放时间不低于40小时</t>
  </si>
  <si>
    <t>公共文化活动及农家书屋建设维护，图书册数</t>
  </si>
  <si>
    <t>1500</t>
  </si>
  <si>
    <t>册</t>
  </si>
  <si>
    <t>农家书屋建设维护，图书采购大于1500册，年新增超过100册图书，年订阅报刊超过5种。</t>
  </si>
  <si>
    <t>文化旅游相关宣传活动</t>
  </si>
  <si>
    <t>＝</t>
  </si>
  <si>
    <t>文化旅游相关宣传活动超过10次</t>
  </si>
  <si>
    <t>队伍建设情况</t>
  </si>
  <si>
    <t>＞</t>
  </si>
  <si>
    <t>利用文化遗产日及传统民俗节日等时机进行的以非遗保护为主题的专项活动，含民间艺人表演、展览、比赛、传承培训等，2023年超过3次</t>
  </si>
  <si>
    <t>组织管理情况</t>
  </si>
  <si>
    <t>＜</t>
  </si>
  <si>
    <t>业余文艺团队300余支</t>
  </si>
  <si>
    <t>支</t>
  </si>
  <si>
    <t>2023年盘龙区有业余文艺团队300余支、5000余人；有文化志愿服务队伍10余支、1500名志愿者；有各级社会体育指导员1300人。</t>
  </si>
  <si>
    <t>盘龙文旅Morelife覆盖率</t>
  </si>
  <si>
    <t>100</t>
  </si>
  <si>
    <t>《盘龙区基层公共文化服务专项资金管理暂行办法》</t>
  </si>
  <si>
    <t>年度内完成</t>
  </si>
  <si>
    <t>2023</t>
  </si>
  <si>
    <t>年</t>
  </si>
  <si>
    <t>不超过年度预算</t>
  </si>
  <si>
    <t>通过基层文化建设，丰富群众文化生活水平</t>
  </si>
  <si>
    <t>丰富辖区居民的文化生活</t>
  </si>
  <si>
    <t>效果显著</t>
  </si>
  <si>
    <t>显著丰富了辖区居民的文化生活</t>
  </si>
  <si>
    <t>通过基层文化建设，推动当地文化创新发展</t>
  </si>
  <si>
    <t>推动当地文化创新发展</t>
  </si>
  <si>
    <t>辖区民满意度指标完成情况</t>
  </si>
  <si>
    <t>≥90%</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</si>
  <si>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</si>
  <si>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</si>
  <si>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</si>
  <si>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</si>
  <si>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</si>
  <si>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</si>
  <si>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</si>
  <si>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</si>
  <si>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5.其他资金含财政专户资金和单位资金（本年度无需填列）。</t>
  </si>
  <si>
    <t>6.全年预算数=年初预算数+调整预算（年度新增项目）。</t>
  </si>
  <si>
    <t>疫情防控上级补助资金</t>
  </si>
  <si>
    <t>实施单位</t>
  </si>
  <si>
    <t xml:space="preserve">项目资金
</t>
  </si>
  <si>
    <t>年初预算数</t>
  </si>
  <si>
    <t>全年执行数</t>
  </si>
  <si>
    <t>其中：当年财政
       拨款</t>
  </si>
  <si>
    <t xml:space="preserve">      上年结转
        资金</t>
  </si>
  <si>
    <t xml:space="preserve">      非财政拨款</t>
  </si>
  <si>
    <t>年度
总体
目标</t>
  </si>
  <si>
    <t>1.做好昆明市核酸检测工作，早发现感染者，强化疫情防控工作；
2.全市范围内动态合理设置免费核酸检测点，方便群众参与核酸采样，提升社会面日常筛查能力；
3.进一步筑牢我市新冠肺炎疫情社会面防控基础，为全省新冠肺炎疫情防控工作作出表率；
4.落实疫情防控投入责任</t>
  </si>
  <si>
    <t>全市范围内动态合理设置免费核酸检测点，方便群众参与核酸采样，提升社会面日常筛查能力；进一步筑牢我市新冠肺炎疫情社会面防控基础，为全省新冠肺炎疫情防控工作作出表率；落实疫情防控投入责任。</t>
  </si>
  <si>
    <t xml:space="preserve">年度指标值 </t>
  </si>
  <si>
    <t>实际完成值</t>
  </si>
  <si>
    <t>度量单位</t>
  </si>
  <si>
    <t>免费核酸检测点位覆盖率</t>
  </si>
  <si>
    <t xml:space="preserve">＝
＞
＜
≥
≤
</t>
  </si>
  <si>
    <t>免费核酸检测点位规范率</t>
  </si>
  <si>
    <t>疫情防控任务完成率</t>
  </si>
  <si>
    <t>完成疫情防控任务</t>
  </si>
  <si>
    <t>社会效益
指标</t>
  </si>
  <si>
    <t>完成政府指令性任务</t>
  </si>
  <si>
    <t>任务数</t>
  </si>
  <si>
    <t>件</t>
  </si>
  <si>
    <t>对疫情防控满意度</t>
  </si>
  <si>
    <t>≥90</t>
  </si>
  <si>
    <t>其他需要说明事项</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</si>
  <si>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</si>
  <si>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</si>
  <si>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</si>
  <si>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</si>
  <si>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</si>
  <si>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2023年全省旅行社招徕省外游客奖励奖补资金</t>
  </si>
  <si>
    <t>为支持旅行社集团化发展，推进旅行社做大做强主营业务，促进文旅经济稳进提质，依据《云南省人民政府关于印发2023年推动经济稳进提质政策措施的通知》（云政发〔2023〕2号）第十五条“对年内招徕省外入滇游客数1000人以上的省内旅行社，按照每接待1名过夜游客5元的标准给予奖补”。</t>
  </si>
  <si>
    <t>依据《云南省人民政府关于印发2023年推动经济稳进提质政策措施的通知》（云政发〔2023〕2号）第十五条“对年内招徕省外入滇游客数1000人以上的省内旅行社，按照每接待1名过夜游客5元的标准给予奖补”。</t>
  </si>
  <si>
    <t>享受旅行社招徕省外游客入滇奖励企业的数量</t>
  </si>
  <si>
    <t>家</t>
  </si>
  <si>
    <t>享受旅行社招徕省外游客入滇奖励企业的数量为116家</t>
  </si>
  <si>
    <t>旅行社招徕省外游客数量</t>
  </si>
  <si>
    <t>旅行社招徕省外游客数量1000人</t>
  </si>
  <si>
    <t>收到奖补资金12个月内新增就业人员同比增长率（签订劳动合同）</t>
  </si>
  <si>
    <t>失信企业或列入经营异常名录企业的数量</t>
  </si>
  <si>
    <t>失信企业或列入经营异常名录企业的数量0</t>
  </si>
  <si>
    <t>可持续影响
指标</t>
  </si>
  <si>
    <t>收到奖补资金起企业持续经营年限</t>
  </si>
  <si>
    <t>2年</t>
  </si>
  <si>
    <t>被奖补单位对政策实施满意度</t>
  </si>
  <si>
    <t>2023年4A级旅游景区创建奖励资金</t>
  </si>
  <si>
    <t>项目资金
（万元）</t>
  </si>
  <si>
    <t>国家4A级旅游景区创建成功，按照《旅游景区质量等级管理办法》要求，对照《旅游景区质量等级的划分与评定》 (GB/T17775-2003 ) 标准，全面提升景区服务质量与环境质量；为广大游客提供安全、优质、舒适的自然风光欣赏和人文历史文化体验。</t>
  </si>
  <si>
    <t>补助A级旅游景区数量</t>
  </si>
  <si>
    <t>补助A级旅游景区数量1个</t>
  </si>
  <si>
    <t>符合《旅游景区质量等级的划分与评定》（GB/T17775-2003）4A级旅游景区标准</t>
  </si>
  <si>
    <t>符合《旅游景区质量等级的划分与评定》标准</t>
  </si>
  <si>
    <t>经济效益
指标</t>
  </si>
  <si>
    <t>促进景区入园人次的增加，刺激旅游消费潜力，景区入园人数年度增幅</t>
  </si>
  <si>
    <t>增加景区入园人次，刺激旅游消费潜力</t>
  </si>
  <si>
    <t>促使景区注重旅游服务质量的提升，形成良好的口碑，提升全国各地游客对景区的体验感和美誉度，积极拓展旅游项目的深度</t>
  </si>
  <si>
    <t>长期</t>
  </si>
  <si>
    <t>提升旅游服务质量，形成良好的口碑，提升全国各地游客的体验感和美誉度</t>
  </si>
  <si>
    <t>游客满意度评价</t>
  </si>
  <si>
    <t>受奖励企业满意度评价</t>
  </si>
  <si>
    <t>云南艺术基金专项项目经费</t>
  </si>
  <si>
    <t xml:space="preserve">舞剧《孔雀》在省内外开展巡演
</t>
  </si>
  <si>
    <t>舞剧《孔雀》在省内外开展巡演</t>
  </si>
  <si>
    <t>项目演出场次</t>
  </si>
  <si>
    <t>项目演出场次大于30场</t>
  </si>
  <si>
    <t>控制成本在</t>
  </si>
  <si>
    <t>万元</t>
  </si>
  <si>
    <t>预算内完成</t>
  </si>
  <si>
    <t>观看项目演出观众人数</t>
  </si>
  <si>
    <t>人次</t>
  </si>
  <si>
    <t>观看项目演出观众人数大于15000人</t>
  </si>
  <si>
    <t>观众满意度</t>
  </si>
  <si>
    <t>图书馆大楼维护经费</t>
  </si>
  <si>
    <t>昆明少年儿童图书馆</t>
  </si>
  <si>
    <t>为保证盘龙区图书馆室内外安全、环境整洁，并保障图书馆大楼公共区域设施、场地的良好维护，盘龙区文化和旅游局通过招投标后由中标单位物业公司对图书馆大楼物业进行管理。物业管理需要做到四项内容：一是卫生保洁。二是共用供水供电设备设施维护。三是消防设施设备维护。四是图书馆大楼安全保卫。</t>
  </si>
  <si>
    <t>根据图书馆大楼物业、安保合同，为保证大楼室内外安全、环境整洁，并保障图书馆大楼公共区域设施、场地的良好维护，盘龙区文化和旅游局通过招投标后由中标单位物业公司对图书馆大楼物业进行管理。2024年物管完成四项内容。一是卫生保洁。对大楼内公共区域进行每天或每周不等的打扫，室外区域保洁、绿化、消杀。二是共用供水供电设备设施维护。对大楼内公用电器设备、卫生间设施、供配电设施、供水设施、排水设施、电梯设备、弱点系统进行基础维修、维护；三是消防设施设备维护。做好图书馆大楼内消防系统等进行每天或3个月一次的检查和安全排查。四是图书馆大楼安全保卫。负责做好图书馆大楼安全保卫工作，24小时有保安人员值守，对大楼进行有效的安全巡查工作，及时排除安全隐患。</t>
  </si>
  <si>
    <t>配备保洁人员3人</t>
  </si>
  <si>
    <t>配备保安人员3人</t>
  </si>
  <si>
    <t>配备水电维修工1人</t>
  </si>
  <si>
    <t>日常物业管理工作4项</t>
  </si>
  <si>
    <t>卫生保洁合格率达到90%</t>
  </si>
  <si>
    <t>物管人员在岗率达到95%</t>
  </si>
  <si>
    <t>各项工作任务完成率达到90%</t>
  </si>
  <si>
    <t>元</t>
  </si>
  <si>
    <t xml:space="preserve">控制按事故发生率在0%，图书馆秩序稳定
</t>
  </si>
  <si>
    <t>保障图书馆大楼物业管理及设施的良好维护</t>
  </si>
  <si>
    <t>保障图书馆日常正常运行</t>
  </si>
  <si>
    <t>图书馆大楼网络维护经费</t>
  </si>
  <si>
    <t>电子技术部的工作本着为读者服务的思想，认认真真工作，一心一意为读者提供优质的服务，确保电子阅览室的正常开放和图书馆借阅系统的正常运行。</t>
  </si>
  <si>
    <t>根据盘财〔2021〕1号文件，日常巡查、维护发现问题及时处理确保图书馆业务、办公设备和LED电子大屏幕的正常运行和网络的畅通，全年1—12月份使用费共计150,000.00元</t>
  </si>
  <si>
    <t>签订电信公司数量</t>
  </si>
  <si>
    <t>签订1家电信公司数量</t>
  </si>
  <si>
    <t>提供持续稳定的网络传输</t>
  </si>
  <si>
    <t>不间断，及时处理故障</t>
  </si>
  <si>
    <t>图书馆维护运转情况</t>
  </si>
  <si>
    <t>图书馆维护运转持续稳定</t>
  </si>
  <si>
    <t>经济效益指标</t>
  </si>
  <si>
    <t>提升大楼内各单位行政办公和业务办公效率</t>
  </si>
  <si>
    <t>确保图书馆内网络保障，满足大楼内部用网需求</t>
  </si>
  <si>
    <t>满足大楼内部用网需求</t>
  </si>
  <si>
    <t>确保各单位相关业务工作的持续、有效开展</t>
  </si>
  <si>
    <t>盘龙区图书馆总分馆制建设（第一期）管理运行维护经费</t>
  </si>
  <si>
    <t>做好盘龙区图书馆总分馆制建设设施、设备及相关管理系统的维护，丰富智慧云图网站内容，做好图书馆业务工作及读者服务的有效宣传；通过微信平台增加与广大读者的互动，提升图书馆的社会效益。</t>
  </si>
  <si>
    <t>根据文化部、新闻出版广电总局、体育总局、发展改革委、财政部以文公共发〔2016〕38号印发《关于推进县级文化馆图书馆总分馆制建设的指导意见》、云文社【2016】11号、《云南省文化厅关于同意昆明盘龙区图书馆列为云南省县级图书馆分馆总分馆制建设试点单位的批复》、盘文体旅【2017】56号文件精神，盘龙区图书馆总分馆制建设及评估定级相关项目已建成并正常运行，2020年涉及到该项目的设备、系统及网站平台运行维护，包含：WAF（Web服务器反病毒防篡改系统）维护、图书馆微信公众服务平台运行管理、图书馆集群自动化管理系统（总馆）软件系统维护、读者服务平台(opac)软件系统维护、自助办证机RFID接口软件系统维护、RFID自助借还模块软件系统维护等。</t>
  </si>
  <si>
    <t>总分馆数量</t>
  </si>
  <si>
    <t>管理运行维护和更新完成率</t>
  </si>
  <si>
    <t>管理运行维护和更新完成率达到90%</t>
  </si>
  <si>
    <t>拓展图书馆的功能及作用，整合辖区内有效图书资源</t>
  </si>
  <si>
    <t>拓展图书馆功能及图书资源，实现辖区内资源共享</t>
  </si>
  <si>
    <t>整合辖区内有效图书资源</t>
  </si>
  <si>
    <t>实现辖区内的资源共享，让广大人民群众享受到公共文化服务的成果及便利</t>
  </si>
  <si>
    <t>让广大人民群众享受到公共文化服务的成果及便利</t>
  </si>
  <si>
    <t>加强相关设施、设备和管理系统的维护</t>
  </si>
  <si>
    <t>工作人员满意度达到90%</t>
  </si>
  <si>
    <t>年购书经费</t>
  </si>
  <si>
    <t>为完成图书采购工作，在区政府和局领导的大力支持下，加大购书经费的投入，使昆明少年儿童馆馆藏书建设日益丰富，每年购置各综合类图书约10000册。</t>
  </si>
  <si>
    <t>根据昆政发[2011]51号文件精神，2024年通过采选、优选，分别和我市最具规模的四家图书经销商签订了采购合同，作为我馆的图书供销商，图书采选的方式主要以现采为主，从各种渠道收集推荐的好书，质量得以充分的保证，图书采选以品质优，速度快，内容广，品种多，而得到广大读者的好评，图书的内容涵盖了科教、文化、动植物、百科，还有剪纸、传统戏剧、手工、皮影等非物质文化图书，使我馆馆藏得以不断丰富。</t>
  </si>
  <si>
    <t>购置各综合类图书</t>
  </si>
  <si>
    <t>10000</t>
  </si>
  <si>
    <t>正版定点采购</t>
  </si>
  <si>
    <t>正版</t>
  </si>
  <si>
    <t>鼓励群众读书读好书，丰富群众文化知识，促进社会文化发展</t>
  </si>
  <si>
    <t>群众阅读量有所提高</t>
  </si>
  <si>
    <t>群众满意度</t>
  </si>
  <si>
    <t>2023年市级补助基层公共文化服务专项资金</t>
  </si>
  <si>
    <t>立足“资金项目化 项目目标化”、“保障基本 突出特色”，优先保障水源区文化活动开展，形成城乡兼顾、均衡的公共文化服务体系，不断增强全市公共文化服务供给能力，更好服务全市广大人民群众的文化需求。2023 年基层公共文化服务专项资金主要用于国家基本公共文化服 务指导标准涉及的读书看报、收听广播、观看电视、观赏电影、 送地方戏、文体活动、新型公共文化空间建设以及农家书屋等事项。</t>
  </si>
  <si>
    <t>按照昆明市基层公共文化服务建设专项资金管理办法的相关要求，按承担比例及时足额落实配套资金并拨付各项目单位，加快预算执行进度，加强资金使用管理，提高资金使用绩效。</t>
  </si>
  <si>
    <t>完成提升改造数量</t>
  </si>
  <si>
    <t>资金使用符合《昆明市基层公共文化服务专项资金管理暂行办法》</t>
  </si>
  <si>
    <t>符合规定</t>
  </si>
  <si>
    <t>基本公共文化服务服务水平</t>
  </si>
  <si>
    <t>稳步提升</t>
  </si>
  <si>
    <t>文化馆公共设施免费开放补助经费</t>
  </si>
  <si>
    <t>昆明市盘龙区文化馆</t>
  </si>
  <si>
    <t>依据文化馆2024年计划完成文化馆各类免费开放、小型演出、公益性讲座等免费开放的文化服务工作，按时按质完成举办公益演出场次大于等于4次、宣传报道次数大于等于4次；做好文化馆的场地维修、对老化线路进行更换、部分废旧设施设备等工作，提高文化馆服务工作质量；按照年初预算执行并控制成本不超过40000元；力争群众满意度达到95%以上的目标，以提高文化馆免费开放文化服务工作，增强公共文化服务能力。</t>
  </si>
  <si>
    <t>依据文化馆2024年计划完成文化馆各类免费开放、小型演出、公益性讲座等免费开放的文化服务工作，按时按质完成举办公益演出场次4次、宣传报道次数4次；做好文化馆的场地维修、对老化线路进行更换、部分废旧设施设备等工作，提高文化馆服务工作质量；按照年初预算执行并控制成本不超过25600元；群众满意度达到95%以上的目标，提高文化馆免费开放文化服务工作，增强公共文化服务能力。</t>
  </si>
  <si>
    <t>举办公益演出的场次</t>
  </si>
  <si>
    <t>4场</t>
  </si>
  <si>
    <t>完成预期指标</t>
  </si>
  <si>
    <t>宣传报道次数</t>
  </si>
  <si>
    <t>4个</t>
  </si>
  <si>
    <t>文化馆维护工作达标率</t>
  </si>
  <si>
    <t>完成时限</t>
  </si>
  <si>
    <t>≤</t>
  </si>
  <si>
    <t>2024年12月前</t>
  </si>
  <si>
    <t>年内完成预期指标</t>
  </si>
  <si>
    <t>经济成本指标</t>
  </si>
  <si>
    <t>提高了文化馆免费开放文化服务工作，增强了公共文化服务能力</t>
  </si>
  <si>
    <t>文化服务工作有所提高</t>
  </si>
  <si>
    <t>社会公众满意度</t>
  </si>
  <si>
    <t>文艺精品创作经费</t>
  </si>
  <si>
    <t xml:space="preserve">    非财政拨款</t>
  </si>
  <si>
    <t>根据《中共云南省委关于加强文艺工作的实施意见》文件精神，文化所将资金用于打造1至2个精品节目参加省市组织的文艺展演及比赛，年度公益演出节目数量至少4个，保证创艺类演出节目占比达到100%，保证在本年内完成工作，成本控制在50000元内，奖励扶持获得市级以上演出的比赛节目。观众人次达到6000人次，宣传报道5次及以上，以起到引领示范作用，社会群众满意度达95%以上，开创云南文艺繁荣发展新局面。</t>
  </si>
  <si>
    <t>根据《中共云南省委关于加强文艺工作的实施意见》文件精神，文化所2024年打造2个精品节目参加省市组织的文艺展演及比赛，年度公益演出节目数量4个，保证创艺类演出节目占比达到100%，保证在本年内完成工作，成本控制在50000元内，奖励扶持获得市级以上演出的比赛节目。观众人次达到6000人次，宣传报道5次及以上，起到引领示范作用，社会群众满意度达95%以上，开创云南文艺繁荣发展新局面。</t>
  </si>
  <si>
    <t>打造精品节目</t>
  </si>
  <si>
    <t>年度公益演出节目数量</t>
  </si>
  <si>
    <t>创艺类演出节目占比</t>
  </si>
  <si>
    <t>观众人次</t>
  </si>
  <si>
    <t>6000人次</t>
  </si>
  <si>
    <t>5次</t>
  </si>
  <si>
    <t>社会群众满意度</t>
  </si>
  <si>
    <t>非遗项目经费</t>
  </si>
  <si>
    <t>根据《昆明市盘龙区非物质文化遗产保护中心工作职责》，做好非物质文化遗产项目及代表性传承人的申报、非遗联展、组织举办非遗等活动、传承发展，活化非物质文化遗产，通过宣传活动举办不低于4次，发布短视频数量不低于4个，力争在本年内完成工作，成本控制不超预算资金80000元，宣传活动参与人次大于50000人，宣传内容知晓率达到25%以上，群众满意度达到95%以上，加强盘龙区非物质文化遗产保护工作。</t>
  </si>
  <si>
    <t>举办宣传4次活动，发布短视频1条，宣传活动参与人次50000人次，做好非物质文化遗产项目及代表性传承人的申报、非遗联展、组织举办非遗等活动、传承发展，活化非物质文化遗产，通过宣传活动举办不低于4次，发布短视频数量不低于4个，力争在本年内完成工作，成本控制不超预算资金80000元，宣传活动参与人次大于50000人，宣传内容知晓率达到25%以上，群众满意度达到95%以上，加强盘龙区非物质文化遗产保护工作。</t>
  </si>
  <si>
    <t>宣传活动举办次数</t>
  </si>
  <si>
    <t>发布短视频数量</t>
  </si>
  <si>
    <t>条</t>
  </si>
  <si>
    <t>宣传活动参与人次</t>
  </si>
  <si>
    <t>发布短视频原创率</t>
  </si>
  <si>
    <t>报刊（杂志、公众号）订阅区域增长率</t>
  </si>
  <si>
    <t>宣传内容知晓率</t>
  </si>
  <si>
    <t>文物巡查业务经费</t>
  </si>
  <si>
    <t>昆明市盘龙区博物馆</t>
  </si>
  <si>
    <t>完成对辖区内161项各级文物保护单位每年不少于4次的经常性文物检查巡查工作，确保各级文物日常安全。</t>
  </si>
  <si>
    <t>参与检查(核查)人数</t>
  </si>
  <si>
    <t>定量指标</t>
  </si>
  <si>
    <t>完成检查报告数量</t>
  </si>
  <si>
    <t>开展检查（核查）次数</t>
  </si>
  <si>
    <t>检查（核查）覆盖率</t>
  </si>
  <si>
    <t>年度内</t>
  </si>
  <si>
    <t>预算执行率为98%，2024年受多重找预期因素影响，区级财政可用财力支撑不足，库款保障水平持续低位，部分经费于2025年支出。</t>
  </si>
  <si>
    <t>成本节约</t>
  </si>
  <si>
    <t>年度预算批复</t>
  </si>
  <si>
    <t>预算执行率为61.22%，2024年受多重找预期因素影响，区级财政可用财力支撑不足，库款保障水平持续低位，部分经费于2025年支出</t>
  </si>
  <si>
    <t>问题整改落实率</t>
  </si>
  <si>
    <t>检查（核查）人员被投诉次数</t>
  </si>
  <si>
    <t>围绕大世博片区生态科普旅游线路建设，通过项目实施，改善提升景区及周边环境，为游客提供高品质旅游产品。</t>
  </si>
  <si>
    <t>推动盘龙区旅游产业高质量发展，努力把“大世博片区”打造成为展示云南生物多样性的重要窗口，让游客充分体验生态科普之旅，为昆明打造成为世界知名休闲旅游目的地提供有力支撑。</t>
  </si>
  <si>
    <t>项目任务数</t>
  </si>
  <si>
    <t>项目验收通过率</t>
  </si>
  <si>
    <t>98</t>
  </si>
  <si>
    <t>项目安全事故发生率</t>
  </si>
  <si>
    <t>0%</t>
  </si>
  <si>
    <t>主体工程完工率</t>
  </si>
  <si>
    <t>年度内完成80%</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</si>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</sst>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52">
    <font>
      <sz val="11"/>
      <color indexed="8"/>
      <name val="宋体"/>
      <charset val="134"/>
      <scheme val="minor"/>
    </font>
    <font>
      <b/>
      <sz val="22"/>
      <name val="宋体"/>
      <charset val="134"/>
      <scheme val="minor"/>
    </font>
    <font>
      <b/>
      <sz val="18"/>
      <name val="宋体"/>
      <charset val="134"/>
      <scheme val="minor"/>
    </font>
    <font>
      <sz val="10.5"/>
      <color indexed="8"/>
      <name val="仿宋"/>
      <charset val="134"/>
    </font>
    <font>
      <sz val="10.5"/>
      <name val="仿宋"/>
      <charset val="134"/>
    </font>
    <font>
      <b/>
      <sz val="10.5"/>
      <name val="仿宋"/>
      <charset val="134"/>
    </font>
    <font>
      <sz val="10"/>
      <name val="宋体"/>
      <charset val="134"/>
    </font>
    <font>
      <b/>
      <sz val="20"/>
      <name val="宋体"/>
      <charset val="134"/>
      <scheme val="minor"/>
    </font>
    <font>
      <sz val="10.5"/>
      <color theme="1"/>
      <name val="仿宋"/>
      <charset val="134"/>
    </font>
    <font>
      <sz val="10.5"/>
      <color rgb="FF000000"/>
      <name val="仿宋"/>
      <charset val="134"/>
    </font>
    <font>
      <sz val="10"/>
      <name val="宋体"/>
      <charset val="134"/>
      <scheme val="minor"/>
    </font>
    <font>
      <sz val="19"/>
      <color rgb="FF000000"/>
      <name val="方正小标宋简体"/>
      <charset val="134"/>
    </font>
    <font>
      <sz val="11"/>
      <color theme="1"/>
      <name val="宋体"/>
      <charset val="134"/>
      <scheme val="minor"/>
    </font>
    <font>
      <sz val="11"/>
      <color theme="1"/>
      <name val="宋体"/>
      <charset val="134"/>
    </font>
    <font>
      <sz val="10"/>
      <color rgb="FF000000"/>
      <name val="宋体"/>
      <charset val="134"/>
    </font>
    <font>
      <sz val="9"/>
      <color rgb="FF000000"/>
      <name val="仿宋"/>
      <charset val="134"/>
    </font>
    <font>
      <sz val="19"/>
      <color theme="1"/>
      <name val="方正小标宋简体"/>
      <charset val="134"/>
    </font>
    <font>
      <b/>
      <sz val="10.5"/>
      <color rgb="FF000000"/>
      <name val="仿宋"/>
      <charset val="134"/>
    </font>
    <font>
      <sz val="10"/>
      <color theme="1"/>
      <name val="仿宋"/>
      <charset val="134"/>
    </font>
    <font>
      <sz val="12"/>
      <color rgb="FFFF0000"/>
      <name val="仿宋"/>
      <charset val="134"/>
    </font>
    <font>
      <sz val="12"/>
      <color rgb="FF000000"/>
      <name val="Times New Roman"/>
      <charset val="134"/>
    </font>
    <font>
      <sz val="11"/>
      <color indexed="8"/>
      <name val="宋体"/>
      <charset val="134"/>
    </font>
    <font>
      <sz val="11"/>
      <name val="宋体"/>
      <charset val="134"/>
    </font>
    <font>
      <sz val="22"/>
      <color rgb="FF000000"/>
      <name val="宋体"/>
      <charset val="134"/>
    </font>
    <font>
      <sz val="10"/>
      <color rgb="FF000000"/>
      <name val="Arial"/>
      <charset val="134"/>
    </font>
    <font>
      <sz val="11"/>
      <color rgb="FF000000"/>
      <name val="宋体"/>
      <charset val="134"/>
    </font>
    <font>
      <sz val="12"/>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
      <sz val="10"/>
      <color rgb="FF000000"/>
      <name val="Times New Roman"/>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rgb="FF000000"/>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2" fillId="5" borderId="4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3" applyNumberFormat="0" applyFill="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7" fillId="0" borderId="0" applyNumberFormat="0" applyFill="0" applyBorder="0" applyAlignment="0" applyProtection="0">
      <alignment vertical="center"/>
    </xf>
    <xf numFmtId="0" fontId="38" fillId="6" borderId="45" applyNumberFormat="0" applyAlignment="0" applyProtection="0">
      <alignment vertical="center"/>
    </xf>
    <xf numFmtId="0" fontId="39" fillId="7" borderId="46" applyNumberFormat="0" applyAlignment="0" applyProtection="0">
      <alignment vertical="center"/>
    </xf>
    <xf numFmtId="0" fontId="40" fillId="7" borderId="45" applyNumberFormat="0" applyAlignment="0" applyProtection="0">
      <alignment vertical="center"/>
    </xf>
    <xf numFmtId="0" fontId="41" fillId="8" borderId="47" applyNumberFormat="0" applyAlignment="0" applyProtection="0">
      <alignment vertical="center"/>
    </xf>
    <xf numFmtId="0" fontId="42" fillId="0" borderId="48" applyNumberFormat="0" applyFill="0" applyAlignment="0" applyProtection="0">
      <alignment vertical="center"/>
    </xf>
    <xf numFmtId="0" fontId="43" fillId="0" borderId="49"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22" fillId="0" borderId="0">
      <alignment vertical="center"/>
    </xf>
    <xf numFmtId="0" fontId="26" fillId="0" borderId="0"/>
    <xf numFmtId="0" fontId="21" fillId="0" borderId="0"/>
    <xf numFmtId="0" fontId="28" fillId="0" borderId="0">
      <alignment vertical="top"/>
      <protection locked="0"/>
    </xf>
    <xf numFmtId="0" fontId="21" fillId="0" borderId="0">
      <alignment vertical="center"/>
    </xf>
  </cellStyleXfs>
  <cellXfs count="233">
    <xf numFmtId="0" fontId="0" fillId="0" borderId="0" xfId="0" applyFont="1">
      <alignment vertical="center"/>
    </xf>
    <xf numFmtId="0" fontId="1" fillId="0" borderId="0" xfId="51" applyFont="1" applyFill="1" applyAlignment="1">
      <alignment horizontal="center" vertical="center" wrapText="1"/>
    </xf>
    <xf numFmtId="0" fontId="2" fillId="0" borderId="0" xfId="51" applyFont="1" applyFill="1" applyAlignment="1">
      <alignment horizontal="center" vertical="center" wrapText="1"/>
    </xf>
    <xf numFmtId="0" fontId="3" fillId="0" borderId="1" xfId="5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0" fontId="3" fillId="0" borderId="1" xfId="51" applyFont="1" applyFill="1" applyBorder="1" applyAlignment="1">
      <alignment vertical="center" wrapText="1"/>
    </xf>
    <xf numFmtId="176" fontId="3" fillId="0" borderId="1" xfId="51" applyNumberFormat="1" applyFont="1" applyFill="1" applyBorder="1" applyAlignment="1">
      <alignment horizontal="center" vertical="center" wrapText="1"/>
    </xf>
    <xf numFmtId="10" fontId="3" fillId="0" borderId="1" xfId="3" applyNumberFormat="1" applyFont="1" applyFill="1" applyBorder="1" applyAlignment="1" applyProtection="1">
      <alignment horizontal="center" vertical="center" wrapText="1"/>
    </xf>
    <xf numFmtId="176" fontId="3" fillId="0" borderId="1" xfId="51" applyNumberFormat="1" applyFont="1" applyFill="1" applyBorder="1" applyAlignment="1">
      <alignment horizontal="righ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center" vertical="top" wrapText="1"/>
    </xf>
    <xf numFmtId="0" fontId="3" fillId="2"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2" borderId="1" xfId="5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9" fontId="4"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1" xfId="51" applyFont="1" applyBorder="1" applyAlignment="1">
      <alignment horizontal="center" wrapText="1"/>
    </xf>
    <xf numFmtId="0" fontId="4" fillId="0" borderId="0" xfId="51" applyFont="1" applyAlignment="1">
      <alignment horizontal="center" vertical="center" wrapText="1"/>
    </xf>
    <xf numFmtId="0" fontId="5" fillId="0" borderId="0" xfId="51" applyFont="1" applyAlignment="1">
      <alignment horizontal="left" vertical="center" wrapText="1"/>
    </xf>
    <xf numFmtId="0" fontId="5" fillId="0" borderId="0" xfId="51" applyFont="1" applyAlignment="1">
      <alignment horizontal="center" vertical="center" wrapText="1"/>
    </xf>
    <xf numFmtId="0" fontId="6" fillId="0" borderId="0" xfId="0" applyFont="1" applyFill="1" applyBorder="1" applyAlignment="1">
      <alignment horizontal="right" vertical="center"/>
    </xf>
    <xf numFmtId="49" fontId="4" fillId="0" borderId="1" xfId="51" applyNumberFormat="1" applyFont="1" applyFill="1" applyBorder="1" applyAlignment="1">
      <alignment horizontal="center" vertical="top" wrapText="1"/>
    </xf>
    <xf numFmtId="178" fontId="4" fillId="0" borderId="1" xfId="51" applyNumberFormat="1" applyFont="1" applyBorder="1" applyAlignment="1">
      <alignment horizontal="center" vertical="center" wrapText="1"/>
    </xf>
    <xf numFmtId="0" fontId="2" fillId="0" borderId="0" xfId="51" applyFont="1" applyFill="1" applyBorder="1" applyAlignment="1">
      <alignment horizontal="center" vertical="center" wrapText="1"/>
    </xf>
    <xf numFmtId="10" fontId="4"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right" vertical="center" wrapText="1"/>
    </xf>
    <xf numFmtId="49" fontId="4" fillId="0" borderId="1" xfId="51" applyNumberFormat="1" applyFont="1" applyFill="1" applyBorder="1" applyAlignment="1">
      <alignment horizontal="left" vertical="center" wrapText="1"/>
    </xf>
    <xf numFmtId="176" fontId="4" fillId="0" borderId="1" xfId="51" applyNumberFormat="1" applyFont="1" applyFill="1" applyBorder="1" applyAlignment="1">
      <alignment horizontal="left" vertical="center" wrapText="1"/>
    </xf>
    <xf numFmtId="49" fontId="4" fillId="0" borderId="1" xfId="53" applyNumberFormat="1" applyFont="1" applyFill="1" applyBorder="1" applyAlignment="1">
      <alignment horizontal="center" vertical="center"/>
    </xf>
    <xf numFmtId="0" fontId="4" fillId="0" borderId="1" xfId="53" applyNumberFormat="1" applyFont="1" applyFill="1" applyBorder="1" applyAlignment="1">
      <alignment horizontal="center" vertical="center"/>
    </xf>
    <xf numFmtId="49" fontId="4" fillId="0" borderId="1" xfId="53" applyNumberFormat="1" applyFont="1" applyFill="1" applyBorder="1" applyAlignment="1">
      <alignment horizontal="center" vertical="center" wrapText="1"/>
    </xf>
    <xf numFmtId="49" fontId="4" fillId="0" borderId="1" xfId="53" applyNumberFormat="1" applyFont="1" applyFill="1" applyBorder="1" applyAlignment="1">
      <alignment horizontal="left" vertical="center"/>
    </xf>
    <xf numFmtId="0" fontId="4" fillId="0" borderId="1" xfId="51" applyFont="1" applyFill="1" applyBorder="1" applyAlignment="1">
      <alignment horizontal="center" wrapText="1"/>
    </xf>
    <xf numFmtId="0" fontId="4" fillId="0" borderId="0" xfId="51" applyFont="1" applyFill="1" applyBorder="1" applyAlignment="1">
      <alignment horizontal="center" vertical="center" wrapText="1"/>
    </xf>
    <xf numFmtId="0" fontId="5" fillId="0" borderId="0" xfId="51" applyFont="1" applyFill="1" applyBorder="1" applyAlignment="1">
      <alignment horizontal="left" vertical="center" wrapText="1"/>
    </xf>
    <xf numFmtId="49" fontId="4" fillId="0" borderId="1" xfId="53" applyNumberFormat="1" applyFont="1" applyFill="1" applyBorder="1" applyAlignment="1">
      <alignment horizontal="left" vertical="center" wrapText="1"/>
    </xf>
    <xf numFmtId="10" fontId="4" fillId="0" borderId="1" xfId="3" applyNumberFormat="1" applyFont="1" applyFill="1" applyBorder="1" applyAlignment="1" applyProtection="1">
      <alignment horizontal="center" vertical="center" wrapText="1"/>
    </xf>
    <xf numFmtId="49" fontId="4" fillId="0" borderId="1" xfId="51" applyNumberFormat="1" applyFont="1" applyFill="1" applyBorder="1" applyAlignment="1">
      <alignment horizontal="left" vertical="top" wrapText="1"/>
    </xf>
    <xf numFmtId="176" fontId="4" fillId="0" borderId="1" xfId="51" applyNumberFormat="1" applyFont="1" applyFill="1" applyBorder="1" applyAlignment="1">
      <alignment horizontal="left" vertical="top" wrapText="1"/>
    </xf>
    <xf numFmtId="0" fontId="4" fillId="0" borderId="1" xfId="51" applyFont="1" applyFill="1" applyBorder="1" applyAlignment="1">
      <alignment horizontal="left" vertical="center" wrapText="1"/>
    </xf>
    <xf numFmtId="9" fontId="4" fillId="2" borderId="1" xfId="51" applyNumberFormat="1" applyFont="1" applyFill="1" applyBorder="1" applyAlignment="1">
      <alignment horizontal="center" vertical="center" wrapText="1"/>
    </xf>
    <xf numFmtId="0" fontId="4" fillId="2" borderId="1" xfId="51" applyNumberFormat="1" applyFont="1" applyFill="1" applyBorder="1" applyAlignment="1" applyProtection="1">
      <alignment horizontal="center" vertical="center" wrapText="1"/>
    </xf>
    <xf numFmtId="0" fontId="4" fillId="0" borderId="1" xfId="51" applyFont="1" applyBorder="1" applyAlignment="1">
      <alignment horizontal="left" vertical="center" wrapText="1"/>
    </xf>
    <xf numFmtId="9" fontId="4" fillId="0" borderId="1" xfId="51" applyNumberFormat="1" applyFont="1" applyBorder="1" applyAlignment="1">
      <alignment horizontal="center" vertical="center" wrapText="1"/>
    </xf>
    <xf numFmtId="0" fontId="4" fillId="0" borderId="0" xfId="51" applyFont="1" applyAlignment="1">
      <alignment horizontal="left" vertical="center" wrapText="1"/>
    </xf>
    <xf numFmtId="0" fontId="7" fillId="0" borderId="0" xfId="51" applyFont="1" applyFill="1" applyAlignment="1">
      <alignment horizontal="center" vertical="center" wrapText="1"/>
    </xf>
    <xf numFmtId="49" fontId="8"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51"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xf>
    <xf numFmtId="43" fontId="3" fillId="0" borderId="1" xfId="5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49" fontId="4" fillId="0" borderId="1" xfId="49" applyNumberFormat="1" applyFont="1" applyBorder="1" applyAlignment="1">
      <alignment horizontal="center" vertical="center" wrapText="1"/>
    </xf>
    <xf numFmtId="0" fontId="4" fillId="0" borderId="1" xfId="49" applyNumberFormat="1" applyFont="1" applyBorder="1" applyAlignment="1">
      <alignment horizontal="center" vertical="center" wrapText="1"/>
    </xf>
    <xf numFmtId="10" fontId="3" fillId="0" borderId="1" xfId="3" applyNumberFormat="1" applyFont="1" applyFill="1" applyBorder="1" applyAlignment="1" applyProtection="1">
      <alignment horizontal="right" vertical="center" wrapText="1"/>
    </xf>
    <xf numFmtId="49" fontId="4" fillId="0" borderId="1" xfId="49" applyNumberFormat="1" applyFont="1" applyBorder="1" applyAlignment="1">
      <alignment horizontal="left" vertical="center" wrapText="1"/>
    </xf>
    <xf numFmtId="0" fontId="4" fillId="0" borderId="1" xfId="49" applyNumberFormat="1" applyFont="1" applyFill="1" applyBorder="1" applyAlignment="1" applyProtection="1">
      <alignment horizontal="center" vertical="center" wrapText="1"/>
    </xf>
    <xf numFmtId="0" fontId="3" fillId="0" borderId="2" xfId="51" applyFont="1" applyFill="1" applyBorder="1" applyAlignment="1">
      <alignment horizontal="center" vertical="center" wrapText="1"/>
    </xf>
    <xf numFmtId="0" fontId="3" fillId="0" borderId="3" xfId="51" applyFont="1" applyFill="1" applyBorder="1" applyAlignment="1">
      <alignment vertical="center" wrapText="1"/>
    </xf>
    <xf numFmtId="4" fontId="9" fillId="0" borderId="1" xfId="0" applyNumberFormat="1" applyFont="1" applyBorder="1">
      <alignment vertical="center"/>
    </xf>
    <xf numFmtId="0" fontId="3" fillId="0" borderId="4" xfId="51" applyFont="1" applyFill="1" applyBorder="1" applyAlignment="1">
      <alignment horizontal="center" vertical="center" wrapText="1"/>
    </xf>
    <xf numFmtId="176" fontId="3" fillId="0" borderId="5" xfId="51" applyNumberFormat="1" applyFont="1" applyFill="1" applyBorder="1" applyAlignment="1">
      <alignment horizontal="right" vertical="center" wrapText="1"/>
    </xf>
    <xf numFmtId="9" fontId="4" fillId="0" borderId="1" xfId="49" applyNumberFormat="1" applyFont="1" applyBorder="1" applyAlignment="1">
      <alignment horizontal="center" vertical="center" wrapText="1"/>
    </xf>
    <xf numFmtId="43" fontId="3" fillId="0" borderId="1" xfId="1" applyFont="1" applyFill="1" applyBorder="1" applyAlignment="1" applyProtection="1">
      <alignment horizontal="center" vertical="center" wrapText="1"/>
    </xf>
    <xf numFmtId="0" fontId="10" fillId="0" borderId="0" xfId="51" applyFont="1" applyAlignment="1">
      <alignment horizontal="left" vertical="center" wrapText="1"/>
    </xf>
    <xf numFmtId="0" fontId="10" fillId="0" borderId="0" xfId="51" applyFont="1" applyAlignment="1">
      <alignment horizontal="center" vertical="center" wrapText="1"/>
    </xf>
    <xf numFmtId="0" fontId="11" fillId="0" borderId="0" xfId="0" applyFont="1" applyFill="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43" fontId="9" fillId="0" borderId="9" xfId="1" applyFont="1" applyFill="1" applyBorder="1" applyAlignment="1">
      <alignment horizontal="right" vertical="center" wrapText="1"/>
    </xf>
    <xf numFmtId="0" fontId="12" fillId="0" borderId="9" xfId="0" applyFont="1" applyFill="1" applyBorder="1" applyAlignment="1">
      <alignment vertical="center"/>
    </xf>
    <xf numFmtId="0" fontId="12" fillId="0" borderId="8" xfId="0" applyFont="1" applyFill="1" applyBorder="1" applyAlignment="1">
      <alignment vertical="center"/>
    </xf>
    <xf numFmtId="10" fontId="9" fillId="0" borderId="9" xfId="3" applyNumberFormat="1" applyFont="1" applyFill="1" applyBorder="1" applyAlignment="1">
      <alignment horizontal="center" vertical="center" wrapText="1"/>
    </xf>
    <xf numFmtId="0" fontId="9" fillId="0" borderId="11" xfId="0" applyFont="1" applyFill="1" applyBorder="1" applyAlignment="1">
      <alignment horizontal="justify" vertical="center" wrapText="1"/>
    </xf>
    <xf numFmtId="43" fontId="9" fillId="0" borderId="7" xfId="1" applyFont="1" applyFill="1" applyBorder="1" applyAlignment="1">
      <alignment horizontal="center" vertical="center" wrapText="1"/>
    </xf>
    <xf numFmtId="43" fontId="9" fillId="0" borderId="6" xfId="1" applyFont="1" applyFill="1" applyBorder="1" applyAlignment="1">
      <alignment horizontal="right" vertical="center" wrapText="1"/>
    </xf>
    <xf numFmtId="0" fontId="9" fillId="0" borderId="9" xfId="0" applyFont="1" applyFill="1" applyBorder="1" applyAlignment="1">
      <alignment horizontal="right" vertical="center" wrapText="1"/>
    </xf>
    <xf numFmtId="0" fontId="9" fillId="0" borderId="9" xfId="0" applyFont="1" applyFill="1" applyBorder="1" applyAlignment="1">
      <alignment horizontal="justify"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3" fillId="0" borderId="11" xfId="0" applyFont="1" applyFill="1" applyBorder="1" applyAlignment="1">
      <alignment vertical="center"/>
    </xf>
    <xf numFmtId="0" fontId="9" fillId="0" borderId="18"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4" fillId="0" borderId="0" xfId="0" applyFont="1" applyFill="1" applyAlignment="1">
      <alignment horizontal="left" vertical="center"/>
    </xf>
    <xf numFmtId="178" fontId="9" fillId="0" borderId="9"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0" xfId="0" applyFont="1" applyFill="1" applyAlignment="1">
      <alignment horizontal="center" vertical="center"/>
    </xf>
    <xf numFmtId="0" fontId="17" fillId="0" borderId="6"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43" fontId="9" fillId="0" borderId="9" xfId="1" applyFont="1" applyFill="1" applyBorder="1" applyAlignment="1">
      <alignment horizontal="center" vertical="center" wrapText="1"/>
    </xf>
    <xf numFmtId="10" fontId="9" fillId="0" borderId="9" xfId="3" applyNumberFormat="1" applyFont="1" applyFill="1" applyBorder="1" applyAlignment="1">
      <alignment horizontal="center" vertical="center"/>
    </xf>
    <xf numFmtId="0" fontId="15" fillId="0" borderId="19" xfId="0" applyFont="1" applyFill="1" applyBorder="1" applyAlignment="1">
      <alignment horizontal="center" vertical="center" wrapText="1"/>
    </xf>
    <xf numFmtId="10" fontId="9" fillId="3" borderId="9" xfId="3" applyNumberFormat="1" applyFont="1" applyFill="1" applyBorder="1" applyAlignment="1">
      <alignment horizontal="center" vertical="center"/>
    </xf>
    <xf numFmtId="0" fontId="12" fillId="0" borderId="19" xfId="0" applyFont="1" applyFill="1" applyBorder="1" applyAlignment="1">
      <alignment vertical="center"/>
    </xf>
    <xf numFmtId="0" fontId="9" fillId="0" borderId="11" xfId="0" applyFont="1" applyFill="1" applyBorder="1" applyAlignment="1">
      <alignment horizontal="justify" vertical="center"/>
    </xf>
    <xf numFmtId="43" fontId="9" fillId="0" borderId="9" xfId="1" applyFont="1" applyFill="1" applyBorder="1" applyAlignment="1">
      <alignment horizontal="right" vertical="center"/>
    </xf>
    <xf numFmtId="0" fontId="9" fillId="0" borderId="9" xfId="0" applyFont="1" applyFill="1" applyBorder="1" applyAlignment="1">
      <alignment horizontal="right" vertical="center"/>
    </xf>
    <xf numFmtId="0" fontId="9" fillId="0" borderId="11" xfId="0" applyFont="1" applyFill="1" applyBorder="1" applyAlignment="1">
      <alignment horizontal="right" vertical="center"/>
    </xf>
    <xf numFmtId="0" fontId="9" fillId="0" borderId="0" xfId="0" applyFont="1" applyFill="1" applyAlignment="1">
      <alignment horizontal="right" vertical="center"/>
    </xf>
    <xf numFmtId="178" fontId="9" fillId="3" borderId="9" xfId="0" applyNumberFormat="1" applyFont="1" applyFill="1" applyBorder="1" applyAlignment="1">
      <alignment horizontal="right" vertical="center" wrapText="1"/>
    </xf>
    <xf numFmtId="43" fontId="9" fillId="0" borderId="11" xfId="1" applyFont="1" applyFill="1" applyBorder="1" applyAlignment="1">
      <alignment horizontal="right" vertical="center"/>
    </xf>
    <xf numFmtId="178" fontId="9" fillId="3" borderId="11" xfId="0" applyNumberFormat="1" applyFont="1" applyFill="1" applyBorder="1" applyAlignment="1">
      <alignment horizontal="right" vertical="center"/>
    </xf>
    <xf numFmtId="0" fontId="9" fillId="0" borderId="22" xfId="0" applyFont="1" applyFill="1" applyBorder="1" applyAlignment="1">
      <alignment horizontal="center" vertical="center" wrapText="1"/>
    </xf>
    <xf numFmtId="0" fontId="18" fillId="0" borderId="23" xfId="0" applyFont="1" applyFill="1" applyBorder="1" applyAlignment="1">
      <alignment vertical="center" wrapText="1"/>
    </xf>
    <xf numFmtId="0" fontId="18" fillId="0" borderId="24" xfId="0" applyFont="1" applyFill="1" applyBorder="1" applyAlignment="1">
      <alignment vertical="center"/>
    </xf>
    <xf numFmtId="0" fontId="18" fillId="0" borderId="25" xfId="0" applyFont="1" applyFill="1" applyBorder="1" applyAlignment="1">
      <alignment vertical="center"/>
    </xf>
    <xf numFmtId="0" fontId="18" fillId="0" borderId="9" xfId="0" applyFont="1" applyFill="1" applyBorder="1" applyAlignment="1">
      <alignment vertical="center"/>
    </xf>
    <xf numFmtId="0" fontId="18" fillId="0" borderId="26" xfId="0" applyFont="1" applyFill="1" applyBorder="1" applyAlignment="1">
      <alignment vertical="center"/>
    </xf>
    <xf numFmtId="0" fontId="18" fillId="0" borderId="18" xfId="0" applyFont="1" applyFill="1" applyBorder="1" applyAlignment="1">
      <alignment vertical="center"/>
    </xf>
    <xf numFmtId="0" fontId="12" fillId="0" borderId="0" xfId="0" applyFont="1" applyFill="1" applyAlignment="1">
      <alignment vertical="center"/>
    </xf>
    <xf numFmtId="0" fontId="17" fillId="0" borderId="2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1" xfId="0" applyFont="1" applyFill="1" applyBorder="1" applyAlignment="1">
      <alignment vertical="center"/>
    </xf>
    <xf numFmtId="0" fontId="12" fillId="0" borderId="11" xfId="0" applyFont="1" applyFill="1" applyBorder="1" applyAlignment="1">
      <alignment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9"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19" fillId="0" borderId="9"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19" fillId="0" borderId="11" xfId="0" applyFont="1" applyFill="1" applyBorder="1" applyAlignment="1">
      <alignment horizontal="center" vertical="center"/>
    </xf>
    <xf numFmtId="0" fontId="18" fillId="0" borderId="29" xfId="0" applyFont="1" applyFill="1" applyBorder="1" applyAlignment="1">
      <alignment vertical="center"/>
    </xf>
    <xf numFmtId="0" fontId="18" fillId="0" borderId="17" xfId="0" applyFont="1" applyFill="1" applyBorder="1" applyAlignment="1">
      <alignment vertical="center"/>
    </xf>
    <xf numFmtId="0" fontId="18" fillId="0" borderId="30" xfId="0" applyFont="1" applyFill="1" applyBorder="1" applyAlignment="1">
      <alignment vertical="center"/>
    </xf>
    <xf numFmtId="0" fontId="12" fillId="0" borderId="0" xfId="0" applyFont="1" applyFill="1" applyAlignment="1">
      <alignment horizontal="left" vertical="center"/>
    </xf>
    <xf numFmtId="0" fontId="20" fillId="0" borderId="1" xfId="0" applyFont="1" applyFill="1" applyBorder="1" applyAlignment="1">
      <alignment horizontal="justify" vertical="center" wrapText="1"/>
    </xf>
    <xf numFmtId="49" fontId="21"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0" xfId="0" applyFont="1" applyFill="1" applyAlignment="1">
      <alignment horizontal="center"/>
    </xf>
    <xf numFmtId="0" fontId="24"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25" fillId="0" borderId="31" xfId="0" applyFont="1" applyFill="1" applyBorder="1" applyAlignment="1">
      <alignment horizontal="center" vertical="center" shrinkToFit="1"/>
    </xf>
    <xf numFmtId="0" fontId="25" fillId="0" borderId="32" xfId="0" applyFont="1" applyFill="1" applyBorder="1" applyAlignment="1">
      <alignment horizontal="center" vertical="center" shrinkToFit="1"/>
    </xf>
    <xf numFmtId="0" fontId="25" fillId="0" borderId="31" xfId="0" applyFont="1" applyFill="1" applyBorder="1" applyAlignment="1">
      <alignment horizontal="center" vertical="center" wrapText="1"/>
    </xf>
    <xf numFmtId="4" fontId="25" fillId="0" borderId="32" xfId="0" applyNumberFormat="1" applyFont="1" applyFill="1" applyBorder="1" applyAlignment="1">
      <alignment horizontal="center" vertical="center" shrinkToFit="1"/>
    </xf>
    <xf numFmtId="4" fontId="25" fillId="0" borderId="33" xfId="0" applyNumberFormat="1" applyFont="1" applyFill="1" applyBorder="1" applyAlignment="1">
      <alignment horizontal="center" vertical="center" shrinkToFit="1"/>
    </xf>
    <xf numFmtId="0" fontId="25" fillId="0" borderId="34" xfId="0" applyFont="1" applyFill="1" applyBorder="1" applyAlignment="1">
      <alignment horizontal="center" vertical="center" shrinkToFit="1"/>
    </xf>
    <xf numFmtId="4" fontId="25" fillId="0" borderId="31" xfId="0" applyNumberFormat="1" applyFont="1" applyFill="1" applyBorder="1" applyAlignment="1">
      <alignment horizontal="center" vertical="center" shrinkToFit="1"/>
    </xf>
    <xf numFmtId="0" fontId="25" fillId="0" borderId="35" xfId="0" applyFont="1" applyFill="1" applyBorder="1" applyAlignment="1">
      <alignment horizontal="center" vertical="center" shrinkToFit="1"/>
    </xf>
    <xf numFmtId="49" fontId="25" fillId="0" borderId="31" xfId="0" applyNumberFormat="1" applyFont="1" applyFill="1" applyBorder="1" applyAlignment="1">
      <alignment horizontal="center" vertical="center" shrinkToFit="1"/>
    </xf>
    <xf numFmtId="0" fontId="25" fillId="0" borderId="31" xfId="0" applyFont="1" applyFill="1" applyBorder="1" applyAlignment="1">
      <alignment horizontal="left" vertical="center" shrinkToFit="1"/>
    </xf>
    <xf numFmtId="43" fontId="25" fillId="0" borderId="31" xfId="1" applyFont="1" applyFill="1" applyBorder="1" applyAlignment="1">
      <alignment horizontal="left" vertical="center" shrinkToFit="1"/>
    </xf>
    <xf numFmtId="4" fontId="25" fillId="0" borderId="3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3" fillId="0" borderId="0" xfId="0" applyFont="1" applyFill="1" applyAlignment="1">
      <alignment horizontal="center" wrapText="1"/>
    </xf>
    <xf numFmtId="0" fontId="26" fillId="0" borderId="0" xfId="0" applyFont="1" applyFill="1" applyAlignment="1">
      <alignment wrapText="1"/>
    </xf>
    <xf numFmtId="0" fontId="26" fillId="0" borderId="0" xfId="0" applyFont="1" applyFill="1" applyAlignment="1"/>
    <xf numFmtId="4" fontId="25" fillId="0" borderId="33" xfId="0" applyNumberFormat="1" applyFont="1" applyFill="1" applyBorder="1" applyAlignment="1">
      <alignment horizontal="center" vertical="center" wrapText="1" shrinkToFit="1"/>
    </xf>
    <xf numFmtId="4" fontId="25" fillId="0" borderId="36" xfId="0" applyNumberFormat="1" applyFont="1" applyFill="1" applyBorder="1" applyAlignment="1">
      <alignment horizontal="center" vertical="center" shrinkToFit="1"/>
    </xf>
    <xf numFmtId="0" fontId="25" fillId="0" borderId="31" xfId="0" applyFont="1" applyFill="1" applyBorder="1" applyAlignment="1">
      <alignment horizontal="center" vertical="center" wrapText="1" shrinkToFit="1"/>
    </xf>
    <xf numFmtId="4" fontId="25" fillId="0" borderId="37" xfId="0" applyNumberFormat="1" applyFont="1" applyFill="1" applyBorder="1" applyAlignment="1">
      <alignment horizontal="center" vertical="center" shrinkToFit="1"/>
    </xf>
    <xf numFmtId="4" fontId="25" fillId="0" borderId="38" xfId="0" applyNumberFormat="1" applyFont="1" applyFill="1" applyBorder="1" applyAlignment="1">
      <alignment horizontal="center" vertical="center" shrinkToFit="1"/>
    </xf>
    <xf numFmtId="4" fontId="25" fillId="0" borderId="31" xfId="0" applyNumberFormat="1" applyFont="1" applyFill="1" applyBorder="1" applyAlignment="1">
      <alignment horizontal="center" vertical="center" wrapText="1" shrinkToFit="1"/>
    </xf>
    <xf numFmtId="0" fontId="26" fillId="0" borderId="31" xfId="0" applyFont="1" applyFill="1" applyBorder="1" applyAlignment="1">
      <alignment horizontal="center" vertical="center"/>
    </xf>
    <xf numFmtId="4" fontId="25" fillId="0" borderId="31" xfId="0" applyNumberFormat="1" applyFont="1" applyFill="1" applyBorder="1" applyAlignment="1">
      <alignment horizontal="right" vertical="center" wrapText="1" shrinkToFit="1"/>
    </xf>
    <xf numFmtId="0" fontId="14" fillId="0" borderId="0" xfId="0" applyFont="1" applyFill="1" applyAlignment="1">
      <alignment horizontal="right"/>
    </xf>
    <xf numFmtId="0" fontId="25" fillId="0" borderId="36" xfId="0" applyFont="1" applyFill="1" applyBorder="1" applyAlignment="1">
      <alignment horizontal="center" vertical="center" shrinkToFit="1"/>
    </xf>
    <xf numFmtId="0" fontId="25" fillId="0" borderId="33" xfId="0" applyFont="1" applyFill="1" applyBorder="1" applyAlignment="1">
      <alignment horizontal="center" vertical="center" shrinkToFit="1"/>
    </xf>
    <xf numFmtId="0" fontId="25" fillId="0" borderId="39" xfId="0" applyFont="1" applyFill="1" applyBorder="1" applyAlignment="1">
      <alignment horizontal="center" vertical="center" shrinkToFit="1"/>
    </xf>
    <xf numFmtId="0" fontId="25" fillId="0" borderId="40" xfId="0" applyFont="1" applyFill="1" applyBorder="1" applyAlignment="1">
      <alignment horizontal="center" vertical="center" shrinkToFit="1"/>
    </xf>
    <xf numFmtId="49" fontId="25" fillId="0" borderId="37" xfId="0" applyNumberFormat="1" applyFont="1" applyFill="1" applyBorder="1" applyAlignment="1">
      <alignment horizontal="center" vertical="center" shrinkToFit="1"/>
    </xf>
    <xf numFmtId="0" fontId="27" fillId="0" borderId="0" xfId="0" applyFont="1" applyAlignment="1">
      <alignment horizontal="center" vertical="center"/>
    </xf>
    <xf numFmtId="0" fontId="6" fillId="0" borderId="0" xfId="0" applyFont="1" applyAlignment="1"/>
    <xf numFmtId="0" fontId="25" fillId="3" borderId="41" xfId="0" applyNumberFormat="1" applyFont="1" applyFill="1" applyBorder="1" applyAlignment="1">
      <alignment horizontal="center" vertical="center"/>
    </xf>
    <xf numFmtId="0" fontId="25" fillId="3" borderId="41" xfId="0" applyNumberFormat="1" applyFont="1" applyFill="1" applyBorder="1" applyAlignment="1">
      <alignment horizontal="left" vertical="center"/>
    </xf>
    <xf numFmtId="4" fontId="25" fillId="3" borderId="41" xfId="0" applyNumberFormat="1" applyFont="1" applyFill="1" applyBorder="1" applyAlignment="1">
      <alignment horizontal="right" vertical="center"/>
    </xf>
    <xf numFmtId="3" fontId="25" fillId="3" borderId="41" xfId="0" applyNumberFormat="1" applyFont="1" applyFill="1" applyBorder="1" applyAlignment="1">
      <alignment horizontal="right" vertical="center"/>
    </xf>
    <xf numFmtId="0" fontId="25" fillId="3" borderId="41"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6" fillId="0" borderId="0" xfId="0" applyFont="1" applyAlignment="1"/>
    <xf numFmtId="0" fontId="25" fillId="4" borderId="41" xfId="0" applyNumberFormat="1" applyFont="1" applyFill="1" applyBorder="1" applyAlignment="1">
      <alignment horizontal="center" vertical="center" wrapText="1"/>
    </xf>
    <xf numFmtId="0" fontId="25" fillId="4" borderId="41" xfId="0" applyNumberFormat="1" applyFont="1" applyFill="1" applyBorder="1" applyAlignment="1">
      <alignment horizontal="center" vertical="center"/>
    </xf>
    <xf numFmtId="0" fontId="25" fillId="4" borderId="41" xfId="0" applyNumberFormat="1" applyFont="1" applyFill="1" applyBorder="1" applyAlignment="1">
      <alignment horizontal="left" vertical="center"/>
    </xf>
    <xf numFmtId="0" fontId="14" fillId="3" borderId="41" xfId="0" applyNumberFormat="1" applyFont="1" applyFill="1" applyBorder="1" applyAlignment="1">
      <alignment horizontal="right" vertical="center"/>
    </xf>
    <xf numFmtId="0" fontId="25" fillId="3" borderId="41" xfId="0" applyNumberFormat="1" applyFont="1" applyFill="1" applyBorder="1" applyAlignment="1">
      <alignment horizontal="right" vertical="center"/>
    </xf>
    <xf numFmtId="4" fontId="14" fillId="3" borderId="41" xfId="0" applyNumberFormat="1" applyFont="1" applyFill="1" applyBorder="1" applyAlignment="1">
      <alignment horizontal="right" vertical="center"/>
    </xf>
    <xf numFmtId="4" fontId="25" fillId="4" borderId="41" xfId="0" applyNumberFormat="1" applyFont="1" applyFill="1" applyBorder="1" applyAlignment="1">
      <alignment horizontal="center" vertical="center"/>
    </xf>
    <xf numFmtId="4" fontId="25" fillId="3" borderId="41" xfId="0" applyNumberFormat="1" applyFont="1" applyFill="1" applyBorder="1" applyAlignment="1">
      <alignment horizontal="left" vertical="center"/>
    </xf>
    <xf numFmtId="0" fontId="25" fillId="0" borderId="41" xfId="0" applyNumberFormat="1" applyFont="1" applyFill="1" applyBorder="1" applyAlignment="1">
      <alignment horizontal="left" vertical="center"/>
    </xf>
    <xf numFmtId="0" fontId="4" fillId="0" borderId="1" xfId="51" applyFont="1" applyFill="1" applyBorder="1" applyAlignment="1" quotePrefix="1">
      <alignment horizontal="center" vertical="center" wrapText="1"/>
    </xf>
    <xf numFmtId="49" fontId="4" fillId="0" borderId="1" xfId="53" applyNumberFormat="1" applyFont="1" applyFill="1" applyBorder="1" applyAlignment="1" quotePrefix="1">
      <alignment horizontal="center" vertical="center"/>
    </xf>
    <xf numFmtId="0" fontId="5" fillId="0" borderId="1" xfId="5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Normal"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G21" sqref="G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22" t="s">
        <v>0</v>
      </c>
    </row>
    <row r="2" ht="14.25" spans="6:6">
      <c r="F2" s="223" t="s">
        <v>1</v>
      </c>
    </row>
    <row r="3" ht="14.25" spans="1:6">
      <c r="A3" s="223" t="s">
        <v>2</v>
      </c>
      <c r="F3" s="223" t="s">
        <v>3</v>
      </c>
    </row>
    <row r="4" ht="19.5" customHeight="1" spans="1:6">
      <c r="A4" s="225" t="s">
        <v>4</v>
      </c>
      <c r="B4" s="225"/>
      <c r="C4" s="225"/>
      <c r="D4" s="225" t="s">
        <v>5</v>
      </c>
      <c r="E4" s="225"/>
      <c r="F4" s="225"/>
    </row>
    <row r="5" ht="19.5" customHeight="1" spans="1:6">
      <c r="A5" s="225" t="s">
        <v>6</v>
      </c>
      <c r="B5" s="225" t="s">
        <v>7</v>
      </c>
      <c r="C5" s="225" t="s">
        <v>8</v>
      </c>
      <c r="D5" s="225" t="s">
        <v>9</v>
      </c>
      <c r="E5" s="225" t="s">
        <v>7</v>
      </c>
      <c r="F5" s="225" t="s">
        <v>8</v>
      </c>
    </row>
    <row r="6" ht="19.5" customHeight="1" spans="1:6">
      <c r="A6" s="225" t="s">
        <v>10</v>
      </c>
      <c r="B6" s="225"/>
      <c r="C6" s="225" t="s">
        <v>11</v>
      </c>
      <c r="D6" s="225" t="s">
        <v>10</v>
      </c>
      <c r="E6" s="225"/>
      <c r="F6" s="225" t="s">
        <v>12</v>
      </c>
    </row>
    <row r="7" ht="19.5" customHeight="1" spans="1:6">
      <c r="A7" s="226" t="s">
        <v>13</v>
      </c>
      <c r="B7" s="225" t="s">
        <v>11</v>
      </c>
      <c r="C7" s="218">
        <v>33263602.33</v>
      </c>
      <c r="D7" s="226" t="s">
        <v>14</v>
      </c>
      <c r="E7" s="225" t="s">
        <v>15</v>
      </c>
      <c r="F7" s="218">
        <v>0</v>
      </c>
    </row>
    <row r="8" ht="19.5" customHeight="1" spans="1:6">
      <c r="A8" s="226" t="s">
        <v>16</v>
      </c>
      <c r="B8" s="225" t="s">
        <v>12</v>
      </c>
      <c r="C8" s="218">
        <v>0</v>
      </c>
      <c r="D8" s="226" t="s">
        <v>17</v>
      </c>
      <c r="E8" s="225" t="s">
        <v>18</v>
      </c>
      <c r="F8" s="218">
        <v>0</v>
      </c>
    </row>
    <row r="9" ht="19.5" customHeight="1" spans="1:6">
      <c r="A9" s="226" t="s">
        <v>19</v>
      </c>
      <c r="B9" s="225" t="s">
        <v>20</v>
      </c>
      <c r="C9" s="218">
        <v>0</v>
      </c>
      <c r="D9" s="226" t="s">
        <v>21</v>
      </c>
      <c r="E9" s="225" t="s">
        <v>22</v>
      </c>
      <c r="F9" s="218">
        <v>0</v>
      </c>
    </row>
    <row r="10" ht="19.5" customHeight="1" spans="1:6">
      <c r="A10" s="226" t="s">
        <v>23</v>
      </c>
      <c r="B10" s="225" t="s">
        <v>24</v>
      </c>
      <c r="C10" s="218">
        <v>0</v>
      </c>
      <c r="D10" s="226" t="s">
        <v>25</v>
      </c>
      <c r="E10" s="225" t="s">
        <v>26</v>
      </c>
      <c r="F10" s="218">
        <v>0</v>
      </c>
    </row>
    <row r="11" ht="19.5" customHeight="1" spans="1:6">
      <c r="A11" s="226" t="s">
        <v>27</v>
      </c>
      <c r="B11" s="225" t="s">
        <v>28</v>
      </c>
      <c r="C11" s="218">
        <v>0</v>
      </c>
      <c r="D11" s="226" t="s">
        <v>29</v>
      </c>
      <c r="E11" s="225" t="s">
        <v>30</v>
      </c>
      <c r="F11" s="218">
        <v>0</v>
      </c>
    </row>
    <row r="12" ht="19.5" customHeight="1" spans="1:6">
      <c r="A12" s="226" t="s">
        <v>31</v>
      </c>
      <c r="B12" s="225" t="s">
        <v>32</v>
      </c>
      <c r="C12" s="218">
        <v>0</v>
      </c>
      <c r="D12" s="226" t="s">
        <v>33</v>
      </c>
      <c r="E12" s="225" t="s">
        <v>34</v>
      </c>
      <c r="F12" s="218">
        <v>20376</v>
      </c>
    </row>
    <row r="13" ht="19.5" customHeight="1" spans="1:6">
      <c r="A13" s="226" t="s">
        <v>35</v>
      </c>
      <c r="B13" s="225" t="s">
        <v>36</v>
      </c>
      <c r="C13" s="218">
        <v>0</v>
      </c>
      <c r="D13" s="226" t="s">
        <v>37</v>
      </c>
      <c r="E13" s="225" t="s">
        <v>38</v>
      </c>
      <c r="F13" s="218">
        <v>27754949.13</v>
      </c>
    </row>
    <row r="14" ht="19.5" customHeight="1" spans="1:6">
      <c r="A14" s="226" t="s">
        <v>39</v>
      </c>
      <c r="B14" s="225" t="s">
        <v>40</v>
      </c>
      <c r="C14" s="218">
        <v>84631.16</v>
      </c>
      <c r="D14" s="226" t="s">
        <v>41</v>
      </c>
      <c r="E14" s="225" t="s">
        <v>42</v>
      </c>
      <c r="F14" s="218">
        <v>3001028.93</v>
      </c>
    </row>
    <row r="15" ht="19.5" customHeight="1" spans="1:6">
      <c r="A15" s="226"/>
      <c r="B15" s="225" t="s">
        <v>43</v>
      </c>
      <c r="C15" s="228"/>
      <c r="D15" s="226" t="s">
        <v>44</v>
      </c>
      <c r="E15" s="225" t="s">
        <v>45</v>
      </c>
      <c r="F15" s="218">
        <v>2265439.52</v>
      </c>
    </row>
    <row r="16" ht="19.5" customHeight="1" spans="1:6">
      <c r="A16" s="226"/>
      <c r="B16" s="225" t="s">
        <v>46</v>
      </c>
      <c r="C16" s="228"/>
      <c r="D16" s="226" t="s">
        <v>47</v>
      </c>
      <c r="E16" s="225" t="s">
        <v>48</v>
      </c>
      <c r="F16" s="218">
        <v>0</v>
      </c>
    </row>
    <row r="17" ht="19.5" customHeight="1" spans="1:6">
      <c r="A17" s="226"/>
      <c r="B17" s="225" t="s">
        <v>49</v>
      </c>
      <c r="C17" s="228"/>
      <c r="D17" s="226" t="s">
        <v>50</v>
      </c>
      <c r="E17" s="225" t="s">
        <v>51</v>
      </c>
      <c r="F17" s="218">
        <v>100000</v>
      </c>
    </row>
    <row r="18" ht="19.5" customHeight="1" spans="1:6">
      <c r="A18" s="226"/>
      <c r="B18" s="225" t="s">
        <v>52</v>
      </c>
      <c r="C18" s="228"/>
      <c r="D18" s="226" t="s">
        <v>53</v>
      </c>
      <c r="E18" s="225" t="s">
        <v>54</v>
      </c>
      <c r="F18" s="218">
        <v>0</v>
      </c>
    </row>
    <row r="19" ht="19.5" customHeight="1" spans="1:6">
      <c r="A19" s="226"/>
      <c r="B19" s="225" t="s">
        <v>55</v>
      </c>
      <c r="C19" s="228"/>
      <c r="D19" s="226" t="s">
        <v>56</v>
      </c>
      <c r="E19" s="225" t="s">
        <v>57</v>
      </c>
      <c r="F19" s="218">
        <v>0</v>
      </c>
    </row>
    <row r="20" ht="19.5" customHeight="1" spans="1:6">
      <c r="A20" s="226"/>
      <c r="B20" s="225" t="s">
        <v>58</v>
      </c>
      <c r="C20" s="228"/>
      <c r="D20" s="226" t="s">
        <v>59</v>
      </c>
      <c r="E20" s="225" t="s">
        <v>60</v>
      </c>
      <c r="F20" s="218">
        <v>0</v>
      </c>
    </row>
    <row r="21" ht="19.5" customHeight="1" spans="1:6">
      <c r="A21" s="226"/>
      <c r="B21" s="225" t="s">
        <v>61</v>
      </c>
      <c r="C21" s="228"/>
      <c r="D21" s="226" t="s">
        <v>62</v>
      </c>
      <c r="E21" s="225" t="s">
        <v>63</v>
      </c>
      <c r="F21" s="218">
        <v>0</v>
      </c>
    </row>
    <row r="22" ht="19.5" customHeight="1" spans="1:6">
      <c r="A22" s="226"/>
      <c r="B22" s="225" t="s">
        <v>64</v>
      </c>
      <c r="C22" s="228"/>
      <c r="D22" s="226" t="s">
        <v>65</v>
      </c>
      <c r="E22" s="225" t="s">
        <v>66</v>
      </c>
      <c r="F22" s="218">
        <v>0</v>
      </c>
    </row>
    <row r="23" ht="19.5" customHeight="1" spans="1:6">
      <c r="A23" s="226"/>
      <c r="B23" s="225" t="s">
        <v>67</v>
      </c>
      <c r="C23" s="228"/>
      <c r="D23" s="226" t="s">
        <v>68</v>
      </c>
      <c r="E23" s="225" t="s">
        <v>69</v>
      </c>
      <c r="F23" s="218">
        <v>0</v>
      </c>
    </row>
    <row r="24" ht="19.5" customHeight="1" spans="1:6">
      <c r="A24" s="226"/>
      <c r="B24" s="225" t="s">
        <v>70</v>
      </c>
      <c r="C24" s="228"/>
      <c r="D24" s="226" t="s">
        <v>71</v>
      </c>
      <c r="E24" s="225" t="s">
        <v>72</v>
      </c>
      <c r="F24" s="218">
        <v>0</v>
      </c>
    </row>
    <row r="25" ht="19.5" customHeight="1" spans="1:6">
      <c r="A25" s="226"/>
      <c r="B25" s="225" t="s">
        <v>73</v>
      </c>
      <c r="C25" s="228"/>
      <c r="D25" s="226" t="s">
        <v>74</v>
      </c>
      <c r="E25" s="225" t="s">
        <v>75</v>
      </c>
      <c r="F25" s="218">
        <v>978745</v>
      </c>
    </row>
    <row r="26" ht="19.5" customHeight="1" spans="1:6">
      <c r="A26" s="226"/>
      <c r="B26" s="225" t="s">
        <v>76</v>
      </c>
      <c r="C26" s="228"/>
      <c r="D26" s="226" t="s">
        <v>77</v>
      </c>
      <c r="E26" s="225" t="s">
        <v>78</v>
      </c>
      <c r="F26" s="218">
        <v>0</v>
      </c>
    </row>
    <row r="27" ht="19.5" customHeight="1" spans="1:6">
      <c r="A27" s="226"/>
      <c r="B27" s="225" t="s">
        <v>79</v>
      </c>
      <c r="C27" s="228"/>
      <c r="D27" s="226" t="s">
        <v>80</v>
      </c>
      <c r="E27" s="225" t="s">
        <v>81</v>
      </c>
      <c r="F27" s="218">
        <v>0</v>
      </c>
    </row>
    <row r="28" ht="19.5" customHeight="1" spans="1:6">
      <c r="A28" s="226"/>
      <c r="B28" s="225" t="s">
        <v>82</v>
      </c>
      <c r="C28" s="228"/>
      <c r="D28" s="226" t="s">
        <v>83</v>
      </c>
      <c r="E28" s="225" t="s">
        <v>84</v>
      </c>
      <c r="F28" s="218">
        <v>0</v>
      </c>
    </row>
    <row r="29" ht="19.5" customHeight="1" spans="1:6">
      <c r="A29" s="226"/>
      <c r="B29" s="225" t="s">
        <v>85</v>
      </c>
      <c r="C29" s="228"/>
      <c r="D29" s="226" t="s">
        <v>86</v>
      </c>
      <c r="E29" s="225" t="s">
        <v>87</v>
      </c>
      <c r="F29" s="218">
        <v>0</v>
      </c>
    </row>
    <row r="30" ht="19.5" customHeight="1" spans="1:6">
      <c r="A30" s="225"/>
      <c r="B30" s="225" t="s">
        <v>88</v>
      </c>
      <c r="C30" s="228"/>
      <c r="D30" s="226" t="s">
        <v>89</v>
      </c>
      <c r="E30" s="225" t="s">
        <v>90</v>
      </c>
      <c r="F30" s="218">
        <v>0</v>
      </c>
    </row>
    <row r="31" ht="19.5" customHeight="1" spans="1:6">
      <c r="A31" s="225"/>
      <c r="B31" s="225" t="s">
        <v>91</v>
      </c>
      <c r="C31" s="228"/>
      <c r="D31" s="226" t="s">
        <v>92</v>
      </c>
      <c r="E31" s="225" t="s">
        <v>93</v>
      </c>
      <c r="F31" s="218">
        <v>0</v>
      </c>
    </row>
    <row r="32" ht="19.5" customHeight="1" spans="1:6">
      <c r="A32" s="225"/>
      <c r="B32" s="225" t="s">
        <v>94</v>
      </c>
      <c r="C32" s="228"/>
      <c r="D32" s="226" t="s">
        <v>95</v>
      </c>
      <c r="E32" s="225" t="s">
        <v>96</v>
      </c>
      <c r="F32" s="218">
        <v>0</v>
      </c>
    </row>
    <row r="33" ht="19.5" customHeight="1" spans="1:6">
      <c r="A33" s="225" t="s">
        <v>97</v>
      </c>
      <c r="B33" s="225" t="s">
        <v>98</v>
      </c>
      <c r="C33" s="218">
        <v>33348233.49</v>
      </c>
      <c r="D33" s="225" t="s">
        <v>99</v>
      </c>
      <c r="E33" s="225" t="s">
        <v>100</v>
      </c>
      <c r="F33" s="218">
        <v>34120538.58</v>
      </c>
    </row>
    <row r="34" ht="19.5" customHeight="1" spans="1:6">
      <c r="A34" s="225" t="s">
        <v>101</v>
      </c>
      <c r="B34" s="225" t="s">
        <v>102</v>
      </c>
      <c r="C34" s="218">
        <v>0</v>
      </c>
      <c r="D34" s="226" t="s">
        <v>103</v>
      </c>
      <c r="E34" s="225" t="s">
        <v>104</v>
      </c>
      <c r="F34" s="218">
        <v>0</v>
      </c>
    </row>
    <row r="35" ht="19.5" customHeight="1" spans="1:6">
      <c r="A35" s="225" t="s">
        <v>105</v>
      </c>
      <c r="B35" s="225" t="s">
        <v>106</v>
      </c>
      <c r="C35" s="218">
        <v>1389738.23</v>
      </c>
      <c r="D35" s="226" t="s">
        <v>107</v>
      </c>
      <c r="E35" s="225" t="s">
        <v>108</v>
      </c>
      <c r="F35" s="218">
        <v>617433.14</v>
      </c>
    </row>
    <row r="36" ht="19.5" customHeight="1" spans="1:6">
      <c r="A36" s="225" t="s">
        <v>109</v>
      </c>
      <c r="B36" s="225" t="s">
        <v>110</v>
      </c>
      <c r="C36" s="218">
        <v>34737971.72</v>
      </c>
      <c r="D36" s="225" t="s">
        <v>109</v>
      </c>
      <c r="E36" s="225" t="s">
        <v>111</v>
      </c>
      <c r="F36" s="218">
        <v>34737971.72</v>
      </c>
    </row>
    <row r="37" ht="19.5" customHeight="1" spans="1:6">
      <c r="A37" s="217" t="s">
        <v>112</v>
      </c>
      <c r="B37" s="217"/>
      <c r="C37" s="217"/>
      <c r="D37" s="217"/>
      <c r="E37" s="217"/>
      <c r="F37" s="2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6" sqref="H16"/>
    </sheetView>
  </sheetViews>
  <sheetFormatPr defaultColWidth="9" defaultRowHeight="13.5" outlineLevelCol="4"/>
  <cols>
    <col min="1" max="1" width="35.875" customWidth="1"/>
    <col min="2" max="2" width="6" customWidth="1"/>
    <col min="3" max="5" width="25" customWidth="1"/>
  </cols>
  <sheetData>
    <row r="1" ht="25.5" spans="3:3">
      <c r="C1" s="214" t="s">
        <v>479</v>
      </c>
    </row>
    <row r="2" spans="5:5">
      <c r="E2" s="215" t="s">
        <v>480</v>
      </c>
    </row>
    <row r="3" spans="1:5">
      <c r="A3" s="215" t="s">
        <v>2</v>
      </c>
      <c r="E3" s="215" t="s">
        <v>3</v>
      </c>
    </row>
    <row r="4" ht="15" customHeight="1" spans="1:5">
      <c r="A4" s="216" t="s">
        <v>481</v>
      </c>
      <c r="B4" s="216" t="s">
        <v>7</v>
      </c>
      <c r="C4" s="216" t="s">
        <v>482</v>
      </c>
      <c r="D4" s="216" t="s">
        <v>483</v>
      </c>
      <c r="E4" s="216" t="s">
        <v>484</v>
      </c>
    </row>
    <row r="5" ht="15" customHeight="1" spans="1:5">
      <c r="A5" s="216" t="s">
        <v>485</v>
      </c>
      <c r="B5" s="216"/>
      <c r="C5" s="216" t="s">
        <v>11</v>
      </c>
      <c r="D5" s="216" t="s">
        <v>12</v>
      </c>
      <c r="E5" s="216" t="s">
        <v>20</v>
      </c>
    </row>
    <row r="6" ht="15" customHeight="1" spans="1:5">
      <c r="A6" s="217" t="s">
        <v>486</v>
      </c>
      <c r="B6" s="216" t="s">
        <v>11</v>
      </c>
      <c r="C6" s="216" t="s">
        <v>487</v>
      </c>
      <c r="D6" s="216" t="s">
        <v>487</v>
      </c>
      <c r="E6" s="216" t="s">
        <v>487</v>
      </c>
    </row>
    <row r="7" ht="15" customHeight="1" spans="1:5">
      <c r="A7" s="217" t="s">
        <v>488</v>
      </c>
      <c r="B7" s="216" t="s">
        <v>12</v>
      </c>
      <c r="C7" s="218">
        <v>68000</v>
      </c>
      <c r="D7" s="218">
        <v>1916.47</v>
      </c>
      <c r="E7" s="218">
        <v>1916.47</v>
      </c>
    </row>
    <row r="8" ht="15" customHeight="1" spans="1:5">
      <c r="A8" s="217" t="s">
        <v>489</v>
      </c>
      <c r="B8" s="216" t="s">
        <v>20</v>
      </c>
      <c r="C8" s="218">
        <v>0</v>
      </c>
      <c r="D8" s="218">
        <v>0</v>
      </c>
      <c r="E8" s="218">
        <v>0</v>
      </c>
    </row>
    <row r="9" ht="15" customHeight="1" spans="1:5">
      <c r="A9" s="217" t="s">
        <v>490</v>
      </c>
      <c r="B9" s="216" t="s">
        <v>24</v>
      </c>
      <c r="C9" s="218">
        <v>22000</v>
      </c>
      <c r="D9" s="218">
        <v>1916.47</v>
      </c>
      <c r="E9" s="218">
        <v>1916.47</v>
      </c>
    </row>
    <row r="10" ht="15" customHeight="1" spans="1:5">
      <c r="A10" s="217" t="s">
        <v>491</v>
      </c>
      <c r="B10" s="216" t="s">
        <v>28</v>
      </c>
      <c r="C10" s="218">
        <v>0</v>
      </c>
      <c r="D10" s="218">
        <v>0</v>
      </c>
      <c r="E10" s="218">
        <v>0</v>
      </c>
    </row>
    <row r="11" ht="15" customHeight="1" spans="1:5">
      <c r="A11" s="217" t="s">
        <v>492</v>
      </c>
      <c r="B11" s="216" t="s">
        <v>32</v>
      </c>
      <c r="C11" s="218">
        <v>22000</v>
      </c>
      <c r="D11" s="218">
        <v>1916.47</v>
      </c>
      <c r="E11" s="218">
        <v>1916.47</v>
      </c>
    </row>
    <row r="12" ht="15" customHeight="1" spans="1:5">
      <c r="A12" s="217" t="s">
        <v>493</v>
      </c>
      <c r="B12" s="216" t="s">
        <v>36</v>
      </c>
      <c r="C12" s="218">
        <v>46000</v>
      </c>
      <c r="D12" s="218">
        <v>0</v>
      </c>
      <c r="E12" s="218">
        <v>0</v>
      </c>
    </row>
    <row r="13" ht="15" customHeight="1" spans="1:5">
      <c r="A13" s="217" t="s">
        <v>494</v>
      </c>
      <c r="B13" s="216" t="s">
        <v>40</v>
      </c>
      <c r="C13" s="218">
        <v>46000</v>
      </c>
      <c r="D13" s="218">
        <v>0</v>
      </c>
      <c r="E13" s="218">
        <v>0</v>
      </c>
    </row>
    <row r="14" ht="15" customHeight="1" spans="1:5">
      <c r="A14" s="217" t="s">
        <v>495</v>
      </c>
      <c r="B14" s="216" t="s">
        <v>43</v>
      </c>
      <c r="C14" s="216" t="s">
        <v>487</v>
      </c>
      <c r="D14" s="216" t="s">
        <v>487</v>
      </c>
      <c r="E14" s="218">
        <v>0</v>
      </c>
    </row>
    <row r="15" ht="15" customHeight="1" spans="1:5">
      <c r="A15" s="217" t="s">
        <v>496</v>
      </c>
      <c r="B15" s="216" t="s">
        <v>46</v>
      </c>
      <c r="C15" s="216" t="s">
        <v>487</v>
      </c>
      <c r="D15" s="216" t="s">
        <v>487</v>
      </c>
      <c r="E15" s="218">
        <v>0</v>
      </c>
    </row>
    <row r="16" ht="15" customHeight="1" spans="1:5">
      <c r="A16" s="217" t="s">
        <v>497</v>
      </c>
      <c r="B16" s="216" t="s">
        <v>49</v>
      </c>
      <c r="C16" s="216" t="s">
        <v>487</v>
      </c>
      <c r="D16" s="216" t="s">
        <v>487</v>
      </c>
      <c r="E16" s="216" t="s">
        <v>487</v>
      </c>
    </row>
    <row r="17" ht="15" customHeight="1" spans="1:5">
      <c r="A17" s="217" t="s">
        <v>498</v>
      </c>
      <c r="B17" s="216" t="s">
        <v>52</v>
      </c>
      <c r="C17" s="216" t="s">
        <v>487</v>
      </c>
      <c r="D17" s="216" t="s">
        <v>487</v>
      </c>
      <c r="E17" s="219">
        <v>0</v>
      </c>
    </row>
    <row r="18" ht="15" customHeight="1" spans="1:5">
      <c r="A18" s="217" t="s">
        <v>499</v>
      </c>
      <c r="B18" s="216" t="s">
        <v>55</v>
      </c>
      <c r="C18" s="216" t="s">
        <v>487</v>
      </c>
      <c r="D18" s="216" t="s">
        <v>487</v>
      </c>
      <c r="E18" s="219">
        <v>0</v>
      </c>
    </row>
    <row r="19" ht="15" customHeight="1" spans="1:5">
      <c r="A19" s="217" t="s">
        <v>500</v>
      </c>
      <c r="B19" s="216" t="s">
        <v>58</v>
      </c>
      <c r="C19" s="216" t="s">
        <v>487</v>
      </c>
      <c r="D19" s="216" t="s">
        <v>487</v>
      </c>
      <c r="E19" s="219">
        <v>0</v>
      </c>
    </row>
    <row r="20" ht="15" customHeight="1" spans="1:5">
      <c r="A20" s="217" t="s">
        <v>501</v>
      </c>
      <c r="B20" s="216" t="s">
        <v>61</v>
      </c>
      <c r="C20" s="216" t="s">
        <v>487</v>
      </c>
      <c r="D20" s="216" t="s">
        <v>487</v>
      </c>
      <c r="E20" s="219">
        <v>1</v>
      </c>
    </row>
    <row r="21" ht="15" customHeight="1" spans="1:5">
      <c r="A21" s="217" t="s">
        <v>502</v>
      </c>
      <c r="B21" s="216" t="s">
        <v>64</v>
      </c>
      <c r="C21" s="216" t="s">
        <v>487</v>
      </c>
      <c r="D21" s="216" t="s">
        <v>487</v>
      </c>
      <c r="E21" s="219">
        <v>0</v>
      </c>
    </row>
    <row r="22" ht="15" customHeight="1" spans="1:5">
      <c r="A22" s="217" t="s">
        <v>503</v>
      </c>
      <c r="B22" s="216" t="s">
        <v>67</v>
      </c>
      <c r="C22" s="216" t="s">
        <v>487</v>
      </c>
      <c r="D22" s="216" t="s">
        <v>487</v>
      </c>
      <c r="E22" s="219">
        <v>0</v>
      </c>
    </row>
    <row r="23" ht="15" customHeight="1" spans="1:5">
      <c r="A23" s="217" t="s">
        <v>504</v>
      </c>
      <c r="B23" s="216" t="s">
        <v>70</v>
      </c>
      <c r="C23" s="216" t="s">
        <v>487</v>
      </c>
      <c r="D23" s="216" t="s">
        <v>487</v>
      </c>
      <c r="E23" s="219">
        <v>0</v>
      </c>
    </row>
    <row r="24" ht="15" customHeight="1" spans="1:5">
      <c r="A24" s="217" t="s">
        <v>505</v>
      </c>
      <c r="B24" s="216" t="s">
        <v>73</v>
      </c>
      <c r="C24" s="216" t="s">
        <v>487</v>
      </c>
      <c r="D24" s="216" t="s">
        <v>487</v>
      </c>
      <c r="E24" s="219">
        <v>0</v>
      </c>
    </row>
    <row r="25" ht="15" customHeight="1" spans="1:5">
      <c r="A25" s="217" t="s">
        <v>506</v>
      </c>
      <c r="B25" s="216" t="s">
        <v>76</v>
      </c>
      <c r="C25" s="216" t="s">
        <v>487</v>
      </c>
      <c r="D25" s="216" t="s">
        <v>487</v>
      </c>
      <c r="E25" s="219">
        <v>0</v>
      </c>
    </row>
    <row r="26" ht="15" customHeight="1" spans="1:5">
      <c r="A26" s="217" t="s">
        <v>507</v>
      </c>
      <c r="B26" s="216" t="s">
        <v>79</v>
      </c>
      <c r="C26" s="216" t="s">
        <v>487</v>
      </c>
      <c r="D26" s="216" t="s">
        <v>487</v>
      </c>
      <c r="E26" s="219">
        <v>0</v>
      </c>
    </row>
    <row r="27" ht="15" customHeight="1" spans="1:5">
      <c r="A27" s="217" t="s">
        <v>508</v>
      </c>
      <c r="B27" s="216" t="s">
        <v>82</v>
      </c>
      <c r="C27" s="216" t="s">
        <v>487</v>
      </c>
      <c r="D27" s="216" t="s">
        <v>487</v>
      </c>
      <c r="E27" s="218">
        <v>458029.71</v>
      </c>
    </row>
    <row r="28" ht="15" customHeight="1" spans="1:5">
      <c r="A28" s="217" t="s">
        <v>509</v>
      </c>
      <c r="B28" s="216" t="s">
        <v>85</v>
      </c>
      <c r="C28" s="216" t="s">
        <v>487</v>
      </c>
      <c r="D28" s="216" t="s">
        <v>487</v>
      </c>
      <c r="E28" s="218">
        <v>236360.84</v>
      </c>
    </row>
    <row r="29" ht="15" customHeight="1" spans="1:5">
      <c r="A29" s="217" t="s">
        <v>510</v>
      </c>
      <c r="B29" s="216" t="s">
        <v>88</v>
      </c>
      <c r="C29" s="216" t="s">
        <v>487</v>
      </c>
      <c r="D29" s="216" t="s">
        <v>487</v>
      </c>
      <c r="E29" s="218">
        <v>221668.87</v>
      </c>
    </row>
    <row r="30" ht="41.25" customHeight="1" spans="1:5">
      <c r="A30" s="220" t="s">
        <v>511</v>
      </c>
      <c r="B30" s="220"/>
      <c r="C30" s="220"/>
      <c r="D30" s="220"/>
      <c r="E30" s="220"/>
    </row>
    <row r="31" ht="15" customHeight="1" spans="1:5">
      <c r="A31" s="217" t="s">
        <v>512</v>
      </c>
      <c r="B31" s="217"/>
      <c r="C31" s="217"/>
      <c r="D31" s="217"/>
      <c r="E31" s="217"/>
    </row>
    <row r="33" spans="3:3">
      <c r="C33" s="221" t="s">
        <v>513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14" t="s">
        <v>514</v>
      </c>
    </row>
    <row r="2" spans="5:5">
      <c r="E2" s="215" t="s">
        <v>515</v>
      </c>
    </row>
    <row r="3" spans="1:5">
      <c r="A3" s="215" t="s">
        <v>2</v>
      </c>
      <c r="E3" s="215" t="s">
        <v>3</v>
      </c>
    </row>
    <row r="4" ht="15" customHeight="1" spans="1:5">
      <c r="A4" s="216" t="s">
        <v>481</v>
      </c>
      <c r="B4" s="216" t="s">
        <v>7</v>
      </c>
      <c r="C4" s="216" t="s">
        <v>482</v>
      </c>
      <c r="D4" s="216" t="s">
        <v>483</v>
      </c>
      <c r="E4" s="216" t="s">
        <v>484</v>
      </c>
    </row>
    <row r="5" ht="15" customHeight="1" spans="1:5">
      <c r="A5" s="216" t="s">
        <v>485</v>
      </c>
      <c r="B5" s="216"/>
      <c r="C5" s="216" t="s">
        <v>11</v>
      </c>
      <c r="D5" s="216" t="s">
        <v>12</v>
      </c>
      <c r="E5" s="216" t="s">
        <v>20</v>
      </c>
    </row>
    <row r="6" ht="15" customHeight="1" spans="1:5">
      <c r="A6" s="217" t="s">
        <v>516</v>
      </c>
      <c r="B6" s="216" t="s">
        <v>11</v>
      </c>
      <c r="C6" s="216" t="s">
        <v>487</v>
      </c>
      <c r="D6" s="216" t="s">
        <v>487</v>
      </c>
      <c r="E6" s="216" t="s">
        <v>487</v>
      </c>
    </row>
    <row r="7" ht="15" customHeight="1" spans="1:5">
      <c r="A7" s="217" t="s">
        <v>488</v>
      </c>
      <c r="B7" s="216" t="s">
        <v>12</v>
      </c>
      <c r="C7" s="218">
        <v>68000</v>
      </c>
      <c r="D7" s="218">
        <v>1916.47</v>
      </c>
      <c r="E7" s="218">
        <v>1916.47</v>
      </c>
    </row>
    <row r="8" ht="15" customHeight="1" spans="1:5">
      <c r="A8" s="217" t="s">
        <v>489</v>
      </c>
      <c r="B8" s="216" t="s">
        <v>20</v>
      </c>
      <c r="C8" s="218">
        <v>0</v>
      </c>
      <c r="D8" s="218">
        <v>0</v>
      </c>
      <c r="E8" s="218">
        <v>0</v>
      </c>
    </row>
    <row r="9" ht="15" customHeight="1" spans="1:5">
      <c r="A9" s="217" t="s">
        <v>490</v>
      </c>
      <c r="B9" s="216" t="s">
        <v>24</v>
      </c>
      <c r="C9" s="218">
        <v>22000</v>
      </c>
      <c r="D9" s="218">
        <v>1916.47</v>
      </c>
      <c r="E9" s="218">
        <v>1916.47</v>
      </c>
    </row>
    <row r="10" ht="15" customHeight="1" spans="1:5">
      <c r="A10" s="217" t="s">
        <v>491</v>
      </c>
      <c r="B10" s="216" t="s">
        <v>28</v>
      </c>
      <c r="C10" s="218">
        <v>0</v>
      </c>
      <c r="D10" s="218">
        <v>0</v>
      </c>
      <c r="E10" s="218">
        <v>0</v>
      </c>
    </row>
    <row r="11" ht="15" customHeight="1" spans="1:5">
      <c r="A11" s="217" t="s">
        <v>492</v>
      </c>
      <c r="B11" s="216" t="s">
        <v>32</v>
      </c>
      <c r="C11" s="218">
        <v>22000</v>
      </c>
      <c r="D11" s="218">
        <v>1916.47</v>
      </c>
      <c r="E11" s="218">
        <v>1916.47</v>
      </c>
    </row>
    <row r="12" ht="15" customHeight="1" spans="1:5">
      <c r="A12" s="217" t="s">
        <v>493</v>
      </c>
      <c r="B12" s="216" t="s">
        <v>36</v>
      </c>
      <c r="C12" s="218">
        <v>46000</v>
      </c>
      <c r="D12" s="218">
        <v>0</v>
      </c>
      <c r="E12" s="218">
        <v>0</v>
      </c>
    </row>
    <row r="13" ht="15" customHeight="1" spans="1:5">
      <c r="A13" s="217" t="s">
        <v>494</v>
      </c>
      <c r="B13" s="216" t="s">
        <v>40</v>
      </c>
      <c r="C13" s="218">
        <v>46000</v>
      </c>
      <c r="D13" s="216" t="s">
        <v>487</v>
      </c>
      <c r="E13" s="218">
        <v>0</v>
      </c>
    </row>
    <row r="14" ht="15" customHeight="1" spans="1:5">
      <c r="A14" s="217" t="s">
        <v>495</v>
      </c>
      <c r="B14" s="216" t="s">
        <v>43</v>
      </c>
      <c r="C14" s="216" t="s">
        <v>487</v>
      </c>
      <c r="D14" s="216" t="s">
        <v>487</v>
      </c>
      <c r="E14" s="218">
        <v>0</v>
      </c>
    </row>
    <row r="15" ht="15" customHeight="1" spans="1:5">
      <c r="A15" s="217" t="s">
        <v>496</v>
      </c>
      <c r="B15" s="216" t="s">
        <v>46</v>
      </c>
      <c r="C15" s="216" t="s">
        <v>487</v>
      </c>
      <c r="D15" s="216" t="s">
        <v>487</v>
      </c>
      <c r="E15" s="218">
        <v>0</v>
      </c>
    </row>
    <row r="16" ht="15" customHeight="1" spans="1:5">
      <c r="A16" s="217" t="s">
        <v>497</v>
      </c>
      <c r="B16" s="216" t="s">
        <v>49</v>
      </c>
      <c r="C16" s="216" t="s">
        <v>487</v>
      </c>
      <c r="D16" s="216" t="s">
        <v>487</v>
      </c>
      <c r="E16" s="216" t="s">
        <v>487</v>
      </c>
    </row>
    <row r="17" ht="15" customHeight="1" spans="1:5">
      <c r="A17" s="217" t="s">
        <v>498</v>
      </c>
      <c r="B17" s="216" t="s">
        <v>52</v>
      </c>
      <c r="C17" s="216" t="s">
        <v>487</v>
      </c>
      <c r="D17" s="216" t="s">
        <v>487</v>
      </c>
      <c r="E17" s="219">
        <v>0</v>
      </c>
    </row>
    <row r="18" ht="15" customHeight="1" spans="1:5">
      <c r="A18" s="217" t="s">
        <v>499</v>
      </c>
      <c r="B18" s="216" t="s">
        <v>55</v>
      </c>
      <c r="C18" s="216" t="s">
        <v>487</v>
      </c>
      <c r="D18" s="216" t="s">
        <v>487</v>
      </c>
      <c r="E18" s="219">
        <v>0</v>
      </c>
    </row>
    <row r="19" ht="15" customHeight="1" spans="1:5">
      <c r="A19" s="217" t="s">
        <v>500</v>
      </c>
      <c r="B19" s="216" t="s">
        <v>58</v>
      </c>
      <c r="C19" s="216" t="s">
        <v>487</v>
      </c>
      <c r="D19" s="216" t="s">
        <v>487</v>
      </c>
      <c r="E19" s="219">
        <v>0</v>
      </c>
    </row>
    <row r="20" ht="15" customHeight="1" spans="1:5">
      <c r="A20" s="217" t="s">
        <v>501</v>
      </c>
      <c r="B20" s="216" t="s">
        <v>61</v>
      </c>
      <c r="C20" s="216" t="s">
        <v>487</v>
      </c>
      <c r="D20" s="216" t="s">
        <v>487</v>
      </c>
      <c r="E20" s="219">
        <v>1</v>
      </c>
    </row>
    <row r="21" ht="15" customHeight="1" spans="1:5">
      <c r="A21" s="217" t="s">
        <v>502</v>
      </c>
      <c r="B21" s="216" t="s">
        <v>64</v>
      </c>
      <c r="C21" s="216" t="s">
        <v>487</v>
      </c>
      <c r="D21" s="216" t="s">
        <v>487</v>
      </c>
      <c r="E21" s="219">
        <v>0</v>
      </c>
    </row>
    <row r="22" ht="15" customHeight="1" spans="1:5">
      <c r="A22" s="217" t="s">
        <v>503</v>
      </c>
      <c r="B22" s="216" t="s">
        <v>67</v>
      </c>
      <c r="C22" s="216" t="s">
        <v>487</v>
      </c>
      <c r="D22" s="216" t="s">
        <v>487</v>
      </c>
      <c r="E22" s="219">
        <v>0</v>
      </c>
    </row>
    <row r="23" ht="15" customHeight="1" spans="1:5">
      <c r="A23" s="217" t="s">
        <v>504</v>
      </c>
      <c r="B23" s="216" t="s">
        <v>70</v>
      </c>
      <c r="C23" s="216" t="s">
        <v>487</v>
      </c>
      <c r="D23" s="216" t="s">
        <v>487</v>
      </c>
      <c r="E23" s="219">
        <v>0</v>
      </c>
    </row>
    <row r="24" ht="15" customHeight="1" spans="1:5">
      <c r="A24" s="217" t="s">
        <v>505</v>
      </c>
      <c r="B24" s="216" t="s">
        <v>73</v>
      </c>
      <c r="C24" s="216" t="s">
        <v>487</v>
      </c>
      <c r="D24" s="216" t="s">
        <v>487</v>
      </c>
      <c r="E24" s="219">
        <v>0</v>
      </c>
    </row>
    <row r="25" ht="15" customHeight="1" spans="1:5">
      <c r="A25" s="217" t="s">
        <v>506</v>
      </c>
      <c r="B25" s="216" t="s">
        <v>76</v>
      </c>
      <c r="C25" s="216" t="s">
        <v>487</v>
      </c>
      <c r="D25" s="216" t="s">
        <v>487</v>
      </c>
      <c r="E25" s="219">
        <v>0</v>
      </c>
    </row>
    <row r="26" ht="15" customHeight="1" spans="1:5">
      <c r="A26" s="217" t="s">
        <v>507</v>
      </c>
      <c r="B26" s="216" t="s">
        <v>79</v>
      </c>
      <c r="C26" s="216" t="s">
        <v>487</v>
      </c>
      <c r="D26" s="216" t="s">
        <v>487</v>
      </c>
      <c r="E26" s="219">
        <v>0</v>
      </c>
    </row>
    <row r="27" ht="41.25" customHeight="1" spans="1:5">
      <c r="A27" s="220" t="s">
        <v>517</v>
      </c>
      <c r="B27" s="220"/>
      <c r="C27" s="220"/>
      <c r="D27" s="220"/>
      <c r="E27" s="220"/>
    </row>
    <row r="29" spans="3:3">
      <c r="C29" s="221" t="s">
        <v>513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1" sqref="A1:U9"/>
    </sheetView>
  </sheetViews>
  <sheetFormatPr defaultColWidth="9" defaultRowHeight="13.5"/>
  <cols>
    <col min="3" max="3" width="18.125" customWidth="1"/>
    <col min="4" max="4" width="15.375" customWidth="1"/>
    <col min="5" max="5" width="14.25" customWidth="1"/>
    <col min="6" max="6" width="16.75" customWidth="1"/>
    <col min="7" max="7" width="15.25" customWidth="1"/>
    <col min="8" max="8" width="13" customWidth="1"/>
    <col min="9" max="9" width="13.625" customWidth="1"/>
    <col min="10" max="10" width="11.5" customWidth="1"/>
    <col min="11" max="11" width="11" customWidth="1"/>
    <col min="14" max="14" width="16.5" customWidth="1"/>
    <col min="15" max="15" width="14" customWidth="1"/>
    <col min="16" max="16" width="11" customWidth="1"/>
    <col min="18" max="18" width="12.375" customWidth="1"/>
    <col min="19" max="19" width="11.375" customWidth="1"/>
  </cols>
  <sheetData>
    <row r="1" ht="27" spans="1:21">
      <c r="A1" s="180" t="s">
        <v>518</v>
      </c>
      <c r="B1" s="180"/>
      <c r="C1" s="180"/>
      <c r="D1" s="180"/>
      <c r="E1" s="180"/>
      <c r="F1" s="180"/>
      <c r="G1" s="180"/>
      <c r="H1" s="180"/>
      <c r="I1" s="180"/>
      <c r="J1" s="180"/>
      <c r="K1" s="180"/>
      <c r="L1" s="180"/>
      <c r="M1" s="180"/>
      <c r="N1" s="197"/>
      <c r="O1" s="180"/>
      <c r="P1" s="180"/>
      <c r="Q1" s="180"/>
      <c r="R1" s="180"/>
      <c r="S1" s="180"/>
      <c r="T1" s="180"/>
      <c r="U1" s="180"/>
    </row>
    <row r="2" ht="14.25" spans="1:21">
      <c r="A2" s="181"/>
      <c r="B2" s="181"/>
      <c r="C2" s="181"/>
      <c r="D2" s="181"/>
      <c r="E2" s="181"/>
      <c r="F2" s="181"/>
      <c r="G2" s="181"/>
      <c r="H2" s="181"/>
      <c r="I2" s="181"/>
      <c r="J2" s="181"/>
      <c r="K2" s="181"/>
      <c r="L2" s="181"/>
      <c r="M2" s="181"/>
      <c r="N2" s="198"/>
      <c r="O2" s="199"/>
      <c r="P2" s="199"/>
      <c r="Q2" s="199"/>
      <c r="R2" s="199"/>
      <c r="S2" s="199"/>
      <c r="T2" s="199"/>
      <c r="U2" s="208" t="s">
        <v>519</v>
      </c>
    </row>
    <row r="3" ht="14.25" spans="1:21">
      <c r="A3" s="182" t="s">
        <v>2</v>
      </c>
      <c r="B3" s="181"/>
      <c r="C3" s="181"/>
      <c r="D3" s="181"/>
      <c r="E3" s="183"/>
      <c r="F3" s="183"/>
      <c r="G3" s="181"/>
      <c r="H3" s="181"/>
      <c r="I3" s="181"/>
      <c r="J3" s="181"/>
      <c r="K3" s="181"/>
      <c r="L3" s="181"/>
      <c r="M3" s="181"/>
      <c r="N3" s="198"/>
      <c r="O3" s="199"/>
      <c r="P3" s="199"/>
      <c r="Q3" s="199"/>
      <c r="R3" s="199"/>
      <c r="S3" s="199"/>
      <c r="T3" s="199"/>
      <c r="U3" s="208" t="s">
        <v>3</v>
      </c>
    </row>
    <row r="4" ht="25" customHeight="1" spans="1:21">
      <c r="A4" s="184" t="s">
        <v>6</v>
      </c>
      <c r="B4" s="184" t="s">
        <v>7</v>
      </c>
      <c r="C4" s="185" t="s">
        <v>520</v>
      </c>
      <c r="D4" s="186" t="s">
        <v>521</v>
      </c>
      <c r="E4" s="184" t="s">
        <v>522</v>
      </c>
      <c r="F4" s="187" t="s">
        <v>523</v>
      </c>
      <c r="G4" s="188"/>
      <c r="H4" s="188"/>
      <c r="I4" s="188"/>
      <c r="J4" s="188"/>
      <c r="K4" s="188"/>
      <c r="L4" s="188"/>
      <c r="M4" s="188"/>
      <c r="N4" s="200"/>
      <c r="O4" s="201"/>
      <c r="P4" s="202" t="s">
        <v>524</v>
      </c>
      <c r="Q4" s="184" t="s">
        <v>525</v>
      </c>
      <c r="R4" s="185" t="s">
        <v>526</v>
      </c>
      <c r="S4" s="209"/>
      <c r="T4" s="210" t="s">
        <v>527</v>
      </c>
      <c r="U4" s="209"/>
    </row>
    <row r="5" ht="42" customHeight="1" spans="1:21">
      <c r="A5" s="184"/>
      <c r="B5" s="184"/>
      <c r="C5" s="189"/>
      <c r="D5" s="186"/>
      <c r="E5" s="184"/>
      <c r="F5" s="190" t="s">
        <v>123</v>
      </c>
      <c r="G5" s="190"/>
      <c r="H5" s="190" t="s">
        <v>528</v>
      </c>
      <c r="I5" s="190"/>
      <c r="J5" s="203" t="s">
        <v>529</v>
      </c>
      <c r="K5" s="204"/>
      <c r="L5" s="205" t="s">
        <v>530</v>
      </c>
      <c r="M5" s="205"/>
      <c r="N5" s="206" t="s">
        <v>531</v>
      </c>
      <c r="O5" s="206"/>
      <c r="P5" s="202"/>
      <c r="Q5" s="184"/>
      <c r="R5" s="191"/>
      <c r="S5" s="211"/>
      <c r="T5" s="212"/>
      <c r="U5" s="211"/>
    </row>
    <row r="6" ht="23" customHeight="1" spans="1:21">
      <c r="A6" s="184"/>
      <c r="B6" s="184"/>
      <c r="C6" s="191"/>
      <c r="D6" s="186"/>
      <c r="E6" s="184"/>
      <c r="F6" s="190" t="s">
        <v>532</v>
      </c>
      <c r="G6" s="192" t="s">
        <v>533</v>
      </c>
      <c r="H6" s="190" t="s">
        <v>532</v>
      </c>
      <c r="I6" s="192" t="s">
        <v>533</v>
      </c>
      <c r="J6" s="190" t="s">
        <v>532</v>
      </c>
      <c r="K6" s="192" t="s">
        <v>533</v>
      </c>
      <c r="L6" s="190" t="s">
        <v>532</v>
      </c>
      <c r="M6" s="192" t="s">
        <v>533</v>
      </c>
      <c r="N6" s="190" t="s">
        <v>532</v>
      </c>
      <c r="O6" s="192" t="s">
        <v>533</v>
      </c>
      <c r="P6" s="202"/>
      <c r="Q6" s="184"/>
      <c r="R6" s="190" t="s">
        <v>532</v>
      </c>
      <c r="S6" s="213" t="s">
        <v>533</v>
      </c>
      <c r="T6" s="190" t="s">
        <v>532</v>
      </c>
      <c r="U6" s="192" t="s">
        <v>533</v>
      </c>
    </row>
    <row r="7" ht="25" customHeight="1" spans="1:21">
      <c r="A7" s="184" t="s">
        <v>10</v>
      </c>
      <c r="B7" s="184"/>
      <c r="C7" s="184">
        <v>1</v>
      </c>
      <c r="D7" s="192" t="s">
        <v>12</v>
      </c>
      <c r="E7" s="184">
        <v>3</v>
      </c>
      <c r="F7" s="184">
        <v>4</v>
      </c>
      <c r="G7" s="192" t="s">
        <v>28</v>
      </c>
      <c r="H7" s="184">
        <v>6</v>
      </c>
      <c r="I7" s="184">
        <v>7</v>
      </c>
      <c r="J7" s="192" t="s">
        <v>40</v>
      </c>
      <c r="K7" s="184">
        <v>9</v>
      </c>
      <c r="L7" s="184">
        <v>10</v>
      </c>
      <c r="M7" s="192" t="s">
        <v>49</v>
      </c>
      <c r="N7" s="184">
        <v>12</v>
      </c>
      <c r="O7" s="184">
        <v>13</v>
      </c>
      <c r="P7" s="192" t="s">
        <v>58</v>
      </c>
      <c r="Q7" s="184">
        <v>15</v>
      </c>
      <c r="R7" s="184">
        <v>16</v>
      </c>
      <c r="S7" s="192" t="s">
        <v>67</v>
      </c>
      <c r="T7" s="184">
        <v>18</v>
      </c>
      <c r="U7" s="184">
        <v>19</v>
      </c>
    </row>
    <row r="8" ht="25" customHeight="1" spans="1:21">
      <c r="A8" s="193" t="s">
        <v>128</v>
      </c>
      <c r="B8" s="184">
        <v>1</v>
      </c>
      <c r="C8" s="194">
        <f>E8+G8+S8</f>
        <v>13259963.42</v>
      </c>
      <c r="D8" s="195">
        <f>E8+F8+R8</f>
        <v>16927052.33</v>
      </c>
      <c r="E8" s="195">
        <v>5436015.8</v>
      </c>
      <c r="F8" s="195">
        <v>11346535.53</v>
      </c>
      <c r="G8" s="195">
        <v>7769946.55</v>
      </c>
      <c r="H8" s="195">
        <v>254757.22</v>
      </c>
      <c r="I8" s="195">
        <v>24793.52</v>
      </c>
      <c r="J8" s="195">
        <v>231800</v>
      </c>
      <c r="K8" s="195">
        <v>38633.6</v>
      </c>
      <c r="L8" s="195">
        <v>0</v>
      </c>
      <c r="M8" s="195">
        <v>0</v>
      </c>
      <c r="N8" s="207">
        <f>F8-H8-J8</f>
        <v>10859978.31</v>
      </c>
      <c r="O8" s="207">
        <f>G8-I8-K8</f>
        <v>7706519.43</v>
      </c>
      <c r="P8" s="206">
        <v>0</v>
      </c>
      <c r="Q8" s="206">
        <v>0</v>
      </c>
      <c r="R8" s="207">
        <v>144501</v>
      </c>
      <c r="S8" s="207">
        <v>54001.07</v>
      </c>
      <c r="T8" s="206">
        <v>0</v>
      </c>
      <c r="U8" s="206">
        <v>0</v>
      </c>
    </row>
    <row r="9" ht="25" customHeight="1" spans="1:21">
      <c r="A9" s="196" t="s">
        <v>534</v>
      </c>
      <c r="B9" s="196"/>
      <c r="C9" s="196"/>
      <c r="D9" s="196"/>
      <c r="E9" s="196"/>
      <c r="F9" s="196"/>
      <c r="G9" s="196"/>
      <c r="H9" s="196"/>
      <c r="I9" s="196"/>
      <c r="J9" s="196"/>
      <c r="K9" s="196"/>
      <c r="L9" s="196"/>
      <c r="M9" s="196"/>
      <c r="N9" s="196"/>
      <c r="O9" s="196"/>
      <c r="P9" s="196"/>
      <c r="Q9" s="196"/>
      <c r="R9" s="196"/>
      <c r="S9" s="196"/>
      <c r="T9" s="196"/>
      <c r="U9" s="19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5" sqref="C5"/>
    </sheetView>
  </sheetViews>
  <sheetFormatPr defaultColWidth="9" defaultRowHeight="13.5" outlineLevelCol="2"/>
  <cols>
    <col min="1" max="1" width="39.25" customWidth="1"/>
    <col min="2" max="2" width="43.625" customWidth="1"/>
    <col min="3" max="3" width="73" customWidth="1"/>
  </cols>
  <sheetData>
    <row r="1" ht="24.75" spans="1:3">
      <c r="A1" s="80" t="s">
        <v>535</v>
      </c>
      <c r="B1" s="80"/>
      <c r="C1" s="80"/>
    </row>
    <row r="2" ht="25.5" spans="1:3">
      <c r="A2" s="80"/>
      <c r="B2" s="80"/>
      <c r="C2" s="80"/>
    </row>
    <row r="3" ht="338.25" spans="1:3">
      <c r="A3" s="177" t="s">
        <v>536</v>
      </c>
      <c r="B3" s="177" t="s">
        <v>537</v>
      </c>
      <c r="C3" s="178" t="s">
        <v>538</v>
      </c>
    </row>
    <row r="4" ht="284.25" spans="1:3">
      <c r="A4" s="177"/>
      <c r="B4" s="177" t="s">
        <v>539</v>
      </c>
      <c r="C4" s="178" t="s">
        <v>540</v>
      </c>
    </row>
    <row r="5" ht="57" customHeight="1" spans="1:3">
      <c r="A5" s="177"/>
      <c r="B5" s="177" t="s">
        <v>541</v>
      </c>
      <c r="C5" s="178" t="s">
        <v>542</v>
      </c>
    </row>
    <row r="6" ht="40" customHeight="1" spans="1:3">
      <c r="A6" s="177"/>
      <c r="B6" s="177" t="s">
        <v>543</v>
      </c>
      <c r="C6" s="178" t="s">
        <v>544</v>
      </c>
    </row>
    <row r="7" ht="54.75" spans="1:3">
      <c r="A7" s="177"/>
      <c r="B7" s="177" t="s">
        <v>545</v>
      </c>
      <c r="C7" s="178" t="s">
        <v>546</v>
      </c>
    </row>
    <row r="8" ht="40" customHeight="1" spans="1:3">
      <c r="A8" s="177" t="s">
        <v>547</v>
      </c>
      <c r="B8" s="177" t="s">
        <v>548</v>
      </c>
      <c r="C8" s="178" t="s">
        <v>549</v>
      </c>
    </row>
    <row r="9" ht="54" customHeight="1" spans="1:3">
      <c r="A9" s="177"/>
      <c r="B9" s="177" t="s">
        <v>550</v>
      </c>
      <c r="C9" s="179" t="s">
        <v>551</v>
      </c>
    </row>
    <row r="10" ht="40" customHeight="1" spans="1:3">
      <c r="A10" s="177" t="s">
        <v>552</v>
      </c>
      <c r="B10" s="177"/>
      <c r="C10" s="178" t="s">
        <v>553</v>
      </c>
    </row>
    <row r="11" ht="392.25" spans="1:3">
      <c r="A11" s="177" t="s">
        <v>554</v>
      </c>
      <c r="B11" s="177"/>
      <c r="C11" s="178" t="s">
        <v>555</v>
      </c>
    </row>
    <row r="12" ht="105" customHeight="1" spans="1:3">
      <c r="A12" s="177" t="s">
        <v>556</v>
      </c>
      <c r="B12" s="177"/>
      <c r="C12" s="178" t="s">
        <v>557</v>
      </c>
    </row>
    <row r="13" ht="64" customHeight="1" spans="1:3">
      <c r="A13" s="177" t="s">
        <v>558</v>
      </c>
      <c r="B13" s="177"/>
      <c r="C13" s="178" t="s">
        <v>559</v>
      </c>
    </row>
    <row r="14" ht="46" customHeight="1" spans="1:3">
      <c r="A14" s="177" t="s">
        <v>560</v>
      </c>
      <c r="B14" s="177"/>
      <c r="C14" s="178" t="s">
        <v>561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topLeftCell="C1" workbookViewId="0">
      <selection activeCell="F13" sqref="F13:F14"/>
    </sheetView>
  </sheetViews>
  <sheetFormatPr defaultColWidth="9" defaultRowHeight="13.5"/>
  <cols>
    <col min="2" max="2" width="14" customWidth="1"/>
    <col min="3" max="3" width="64.625" customWidth="1"/>
    <col min="4" max="4" width="16.25" customWidth="1"/>
    <col min="5" max="5" width="35.375" customWidth="1"/>
    <col min="6" max="6" width="15.875" customWidth="1"/>
    <col min="7" max="7" width="20.625" customWidth="1"/>
    <col min="8" max="8" width="16.875" customWidth="1"/>
    <col min="9" max="9" width="12" customWidth="1"/>
    <col min="10" max="10" width="31" customWidth="1"/>
  </cols>
  <sheetData>
    <row r="1" ht="24.75" spans="1:10">
      <c r="A1" s="121" t="s">
        <v>562</v>
      </c>
      <c r="B1" s="121"/>
      <c r="C1" s="121"/>
      <c r="D1" s="121"/>
      <c r="E1" s="121"/>
      <c r="F1" s="121"/>
      <c r="G1" s="121"/>
      <c r="H1" s="121"/>
      <c r="I1" s="121"/>
      <c r="J1" s="121"/>
    </row>
    <row r="2" ht="25.5" spans="1:10">
      <c r="A2" s="121"/>
      <c r="B2" s="121"/>
      <c r="C2" s="121"/>
      <c r="D2" s="121"/>
      <c r="E2" s="121"/>
      <c r="F2" s="121"/>
      <c r="G2" s="121"/>
      <c r="H2" s="121"/>
      <c r="I2" s="121"/>
      <c r="J2" s="121"/>
    </row>
    <row r="3" ht="22" customHeight="1" spans="1:10">
      <c r="A3" s="122" t="s">
        <v>563</v>
      </c>
      <c r="B3" s="122"/>
      <c r="C3" s="122"/>
      <c r="D3" s="122"/>
      <c r="E3" s="122"/>
      <c r="F3" s="122"/>
      <c r="G3" s="122"/>
      <c r="H3" s="122"/>
      <c r="I3" s="122"/>
      <c r="J3" s="122"/>
    </row>
    <row r="4" ht="14.25" spans="1:10">
      <c r="A4" s="123" t="s">
        <v>564</v>
      </c>
      <c r="B4" s="82" t="s">
        <v>565</v>
      </c>
      <c r="C4" s="82"/>
      <c r="D4" s="82"/>
      <c r="E4" s="82"/>
      <c r="F4" s="82"/>
      <c r="G4" s="82"/>
      <c r="H4" s="82"/>
      <c r="I4" s="82"/>
      <c r="J4" s="82"/>
    </row>
    <row r="5" ht="14.25" spans="1:10">
      <c r="A5" s="124" t="s">
        <v>566</v>
      </c>
      <c r="B5" s="82"/>
      <c r="C5" s="82"/>
      <c r="D5" s="82"/>
      <c r="E5" s="82"/>
      <c r="F5" s="82"/>
      <c r="G5" s="82"/>
      <c r="H5" s="82"/>
      <c r="I5" s="82"/>
      <c r="J5" s="82"/>
    </row>
    <row r="6" ht="14.25" spans="1:10">
      <c r="A6" s="107" t="s">
        <v>564</v>
      </c>
      <c r="B6" s="125" t="s">
        <v>567</v>
      </c>
      <c r="C6" s="125"/>
      <c r="D6" s="85" t="s">
        <v>568</v>
      </c>
      <c r="E6" s="85" t="s">
        <v>569</v>
      </c>
      <c r="F6" s="85" t="s">
        <v>569</v>
      </c>
      <c r="G6" s="82" t="s">
        <v>570</v>
      </c>
      <c r="H6" s="82" t="s">
        <v>571</v>
      </c>
      <c r="I6" s="85" t="s">
        <v>572</v>
      </c>
      <c r="J6" s="150" t="s">
        <v>573</v>
      </c>
    </row>
    <row r="7" ht="14.25" spans="1:10">
      <c r="A7" s="107" t="s">
        <v>569</v>
      </c>
      <c r="B7" s="125"/>
      <c r="C7" s="125"/>
      <c r="D7" s="86" t="s">
        <v>482</v>
      </c>
      <c r="E7" s="86" t="s">
        <v>574</v>
      </c>
      <c r="F7" s="86" t="s">
        <v>575</v>
      </c>
      <c r="G7" s="82"/>
      <c r="H7" s="82"/>
      <c r="I7" s="86" t="s">
        <v>576</v>
      </c>
      <c r="J7" s="150"/>
    </row>
    <row r="8" ht="23" customHeight="1" spans="1:10">
      <c r="A8" s="107" t="s">
        <v>577</v>
      </c>
      <c r="B8" s="125" t="s">
        <v>578</v>
      </c>
      <c r="C8" s="125"/>
      <c r="D8" s="126">
        <f>27325678/10000</f>
        <v>2732.5678</v>
      </c>
      <c r="E8" s="126">
        <f>F8-D8</f>
        <v>741.229372</v>
      </c>
      <c r="F8" s="126">
        <f>34737971.72/10000</f>
        <v>3473.797172</v>
      </c>
      <c r="G8" s="126">
        <f>34120538.58/10000</f>
        <v>3412.053858</v>
      </c>
      <c r="H8" s="127">
        <f>G8/F8</f>
        <v>0.98222598760294</v>
      </c>
      <c r="I8" s="125"/>
      <c r="J8" s="169"/>
    </row>
    <row r="9" ht="23" customHeight="1" spans="1:10">
      <c r="A9" s="128" t="s">
        <v>579</v>
      </c>
      <c r="B9" s="86" t="s">
        <v>214</v>
      </c>
      <c r="C9" s="125" t="s">
        <v>578</v>
      </c>
      <c r="D9" s="126">
        <f>15462455/10000</f>
        <v>1546.2455</v>
      </c>
      <c r="E9" s="125"/>
      <c r="F9" s="126">
        <f>D9</f>
        <v>1546.2455</v>
      </c>
      <c r="G9" s="126">
        <f>15082185.44/10000</f>
        <v>1508.218544</v>
      </c>
      <c r="H9" s="129">
        <f>G9/F9</f>
        <v>0.975406909187448</v>
      </c>
      <c r="I9" s="170"/>
      <c r="J9" s="169"/>
    </row>
    <row r="10" ht="23" customHeight="1" spans="1:10">
      <c r="A10" s="130"/>
      <c r="B10" s="86" t="s">
        <v>215</v>
      </c>
      <c r="C10" s="125" t="s">
        <v>578</v>
      </c>
      <c r="D10" s="126">
        <f>11863223/10000</f>
        <v>1186.3223</v>
      </c>
      <c r="E10" s="126">
        <f>7412293.72/10000</f>
        <v>741.229372</v>
      </c>
      <c r="F10" s="126">
        <f>D10+E10</f>
        <v>1927.551672</v>
      </c>
      <c r="G10" s="126">
        <f>19038353.14/10000</f>
        <v>1903.835314</v>
      </c>
      <c r="H10" s="129">
        <f>G10/F10</f>
        <v>0.98769612335456</v>
      </c>
      <c r="I10" s="170"/>
      <c r="J10" s="169"/>
    </row>
    <row r="11" ht="14.25" spans="1:10">
      <c r="A11" s="130"/>
      <c r="B11" s="86"/>
      <c r="C11" s="131" t="s">
        <v>580</v>
      </c>
      <c r="D11" s="126">
        <f>11863223/10000</f>
        <v>1186.3223</v>
      </c>
      <c r="E11" s="132">
        <f>E8-E13-E15</f>
        <v>454.81861</v>
      </c>
      <c r="F11" s="126">
        <f>D11+E11</f>
        <v>1641.14091</v>
      </c>
      <c r="G11" s="126">
        <v>1818.14</v>
      </c>
      <c r="H11" s="129">
        <f>G11/F11</f>
        <v>1.10785124477824</v>
      </c>
      <c r="I11" s="170"/>
      <c r="J11" s="169"/>
    </row>
    <row r="12" ht="14.25" spans="1:10">
      <c r="A12" s="130"/>
      <c r="B12" s="86"/>
      <c r="C12" s="133" t="s">
        <v>581</v>
      </c>
      <c r="D12" s="126"/>
      <c r="E12" s="132"/>
      <c r="F12" s="126"/>
      <c r="G12" s="126"/>
      <c r="H12" s="129"/>
      <c r="I12" s="170"/>
      <c r="J12" s="169"/>
    </row>
    <row r="13" ht="14.25" spans="1:10">
      <c r="A13" s="130"/>
      <c r="B13" s="86"/>
      <c r="C13" s="134"/>
      <c r="D13" s="125"/>
      <c r="E13" s="126">
        <f>1389738.23/10000</f>
        <v>138.973823</v>
      </c>
      <c r="F13" s="126">
        <f>D13+E13</f>
        <v>138.973823</v>
      </c>
      <c r="G13" s="126">
        <f>G10-G11-G15</f>
        <v>0.00168900000005578</v>
      </c>
      <c r="H13" s="129">
        <f>G13/F13</f>
        <v>1.21533679048016e-5</v>
      </c>
      <c r="I13" s="170"/>
      <c r="J13" s="169"/>
    </row>
    <row r="14" ht="14.25" spans="1:10">
      <c r="A14" s="130"/>
      <c r="B14" s="86"/>
      <c r="C14" s="133" t="s">
        <v>582</v>
      </c>
      <c r="D14" s="125"/>
      <c r="E14" s="126"/>
      <c r="F14" s="126"/>
      <c r="G14" s="126"/>
      <c r="H14" s="129"/>
      <c r="I14" s="170"/>
      <c r="J14" s="169"/>
    </row>
    <row r="15" ht="14.25" spans="1:10">
      <c r="A15" s="130"/>
      <c r="B15" s="86"/>
      <c r="C15" s="135"/>
      <c r="D15" s="124"/>
      <c r="E15" s="132">
        <f>1474369.39/10000</f>
        <v>147.436939</v>
      </c>
      <c r="F15" s="126">
        <f>D15+E15</f>
        <v>147.436939</v>
      </c>
      <c r="G15" s="136">
        <f>856936.25/10000</f>
        <v>85.693625</v>
      </c>
      <c r="H15" s="129">
        <f>G15/F15</f>
        <v>0.581222220029948</v>
      </c>
      <c r="I15" s="170"/>
      <c r="J15" s="169"/>
    </row>
    <row r="16" ht="14.25" spans="1:10">
      <c r="A16" s="90"/>
      <c r="B16" s="87"/>
      <c r="C16" s="135" t="s">
        <v>583</v>
      </c>
      <c r="D16" s="123"/>
      <c r="E16" s="137"/>
      <c r="F16" s="126"/>
      <c r="G16" s="138"/>
      <c r="H16" s="129"/>
      <c r="I16" s="171"/>
      <c r="J16" s="172"/>
    </row>
    <row r="17" ht="39" customHeight="1" spans="1:10">
      <c r="A17" s="139" t="s">
        <v>564</v>
      </c>
      <c r="B17" s="140" t="s">
        <v>584</v>
      </c>
      <c r="C17" s="141"/>
      <c r="D17" s="141"/>
      <c r="E17" s="141"/>
      <c r="F17" s="141"/>
      <c r="G17" s="141"/>
      <c r="H17" s="141"/>
      <c r="I17" s="141"/>
      <c r="J17" s="173"/>
    </row>
    <row r="18" ht="39" customHeight="1" spans="1:10">
      <c r="A18" s="139" t="s">
        <v>585</v>
      </c>
      <c r="B18" s="142"/>
      <c r="C18" s="143"/>
      <c r="D18" s="143"/>
      <c r="E18" s="143"/>
      <c r="F18" s="143"/>
      <c r="G18" s="143"/>
      <c r="H18" s="143"/>
      <c r="I18" s="143"/>
      <c r="J18" s="174"/>
    </row>
    <row r="19" ht="39" customHeight="1" spans="1:10">
      <c r="A19" s="101" t="s">
        <v>586</v>
      </c>
      <c r="B19" s="144"/>
      <c r="C19" s="145"/>
      <c r="D19" s="145"/>
      <c r="E19" s="145"/>
      <c r="F19" s="145"/>
      <c r="G19" s="145"/>
      <c r="H19" s="145"/>
      <c r="I19" s="145"/>
      <c r="J19" s="175"/>
    </row>
    <row r="20" spans="1:10">
      <c r="A20" s="146"/>
      <c r="B20" s="146"/>
      <c r="C20" s="146"/>
      <c r="D20" s="146"/>
      <c r="E20" s="146"/>
      <c r="F20" s="146"/>
      <c r="G20" s="146"/>
      <c r="H20" s="146"/>
      <c r="I20" s="146"/>
      <c r="J20" s="146"/>
    </row>
    <row r="21" ht="14.25" spans="1:10">
      <c r="A21" s="146"/>
      <c r="B21" s="146"/>
      <c r="C21" s="146"/>
      <c r="D21" s="146"/>
      <c r="E21" s="146"/>
      <c r="F21" s="146"/>
      <c r="G21" s="146"/>
      <c r="H21" s="146"/>
      <c r="I21" s="146"/>
      <c r="J21" s="146"/>
    </row>
    <row r="22" ht="26" customHeight="1" spans="1:10">
      <c r="A22" s="122" t="s">
        <v>587</v>
      </c>
      <c r="B22" s="122"/>
      <c r="C22" s="122"/>
      <c r="D22" s="147"/>
      <c r="E22" s="122"/>
      <c r="F22" s="122"/>
      <c r="G22" s="122"/>
      <c r="H22" s="122"/>
      <c r="I22" s="146"/>
      <c r="J22" s="146"/>
    </row>
    <row r="23" ht="14.25" spans="1:10">
      <c r="A23" s="124" t="s">
        <v>588</v>
      </c>
      <c r="B23" s="124"/>
      <c r="C23" s="148"/>
      <c r="D23" s="149" t="s">
        <v>589</v>
      </c>
      <c r="E23" s="85" t="s">
        <v>590</v>
      </c>
      <c r="F23" s="85" t="s">
        <v>591</v>
      </c>
      <c r="G23" s="85" t="s">
        <v>592</v>
      </c>
      <c r="H23" s="85" t="s">
        <v>593</v>
      </c>
      <c r="I23" s="146"/>
      <c r="J23" s="146"/>
    </row>
    <row r="24" ht="14.25" spans="1:10">
      <c r="A24" s="123" t="s">
        <v>594</v>
      </c>
      <c r="B24" s="150" t="s">
        <v>595</v>
      </c>
      <c r="C24" s="150" t="s">
        <v>596</v>
      </c>
      <c r="D24" s="151"/>
      <c r="E24" s="85"/>
      <c r="F24" s="87" t="s">
        <v>597</v>
      </c>
      <c r="G24" s="87" t="s">
        <v>598</v>
      </c>
      <c r="H24" s="87" t="s">
        <v>599</v>
      </c>
      <c r="I24" s="146"/>
      <c r="J24" s="146"/>
    </row>
    <row r="25" ht="14.25" spans="1:10">
      <c r="A25" s="124" t="s">
        <v>600</v>
      </c>
      <c r="B25" s="150"/>
      <c r="C25" s="150"/>
      <c r="D25" s="152"/>
      <c r="E25" s="85"/>
      <c r="F25" s="152"/>
      <c r="G25" s="152"/>
      <c r="H25" s="152"/>
      <c r="I25" s="146"/>
      <c r="J25" s="146"/>
    </row>
    <row r="26" ht="14.25" spans="1:10">
      <c r="A26" s="123" t="s">
        <v>601</v>
      </c>
      <c r="B26" s="153" t="s">
        <v>602</v>
      </c>
      <c r="C26" s="125" t="s">
        <v>603</v>
      </c>
      <c r="E26" s="112">
        <v>3</v>
      </c>
      <c r="F26" s="82" t="s">
        <v>604</v>
      </c>
      <c r="G26" s="82" t="s">
        <v>605</v>
      </c>
      <c r="H26" s="82"/>
      <c r="I26" s="146"/>
      <c r="J26" s="146"/>
    </row>
    <row r="27" ht="14.25" spans="1:10">
      <c r="A27" s="123"/>
      <c r="B27" s="153"/>
      <c r="C27" s="125" t="s">
        <v>606</v>
      </c>
      <c r="D27" s="87"/>
      <c r="E27" s="86">
        <v>3</v>
      </c>
      <c r="F27" s="86" t="s">
        <v>604</v>
      </c>
      <c r="G27" s="86" t="s">
        <v>605</v>
      </c>
      <c r="H27" s="86"/>
      <c r="I27" s="146"/>
      <c r="J27" s="146"/>
    </row>
    <row r="28" ht="14.25" spans="1:10">
      <c r="A28" s="123"/>
      <c r="B28" s="153"/>
      <c r="C28" s="125" t="s">
        <v>607</v>
      </c>
      <c r="D28" s="87"/>
      <c r="E28" s="86">
        <v>1</v>
      </c>
      <c r="F28" s="86" t="s">
        <v>604</v>
      </c>
      <c r="G28" s="86" t="s">
        <v>605</v>
      </c>
      <c r="H28" s="86"/>
      <c r="I28" s="146"/>
      <c r="J28" s="146"/>
    </row>
    <row r="29" ht="14.25" spans="1:10">
      <c r="A29" s="123"/>
      <c r="B29" s="153"/>
      <c r="C29" s="125" t="s">
        <v>608</v>
      </c>
      <c r="D29" s="87"/>
      <c r="E29" s="86">
        <v>4</v>
      </c>
      <c r="F29" s="86" t="s">
        <v>127</v>
      </c>
      <c r="G29" s="86" t="s">
        <v>605</v>
      </c>
      <c r="H29" s="86"/>
      <c r="I29" s="146"/>
      <c r="J29" s="146"/>
    </row>
    <row r="30" ht="14.25" spans="1:10">
      <c r="A30" s="123"/>
      <c r="B30" s="153"/>
      <c r="C30" s="125" t="s">
        <v>609</v>
      </c>
      <c r="D30" s="87"/>
      <c r="E30" s="86">
        <v>1</v>
      </c>
      <c r="F30" s="86" t="s">
        <v>610</v>
      </c>
      <c r="G30" s="86" t="s">
        <v>605</v>
      </c>
      <c r="H30" s="86"/>
      <c r="I30" s="146"/>
      <c r="J30" s="146"/>
    </row>
    <row r="31" ht="14.25" spans="1:10">
      <c r="A31" s="123"/>
      <c r="B31" s="153"/>
      <c r="C31" s="125" t="s">
        <v>611</v>
      </c>
      <c r="D31" s="87"/>
      <c r="E31" s="86">
        <v>20</v>
      </c>
      <c r="F31" s="86" t="s">
        <v>610</v>
      </c>
      <c r="G31" s="86" t="s">
        <v>605</v>
      </c>
      <c r="H31" s="86"/>
      <c r="I31" s="146"/>
      <c r="J31" s="146"/>
    </row>
    <row r="32" ht="14.25" spans="1:10">
      <c r="A32" s="123"/>
      <c r="B32" s="153"/>
      <c r="C32" s="125" t="s">
        <v>612</v>
      </c>
      <c r="D32" s="87"/>
      <c r="E32" s="86">
        <v>100</v>
      </c>
      <c r="F32" s="86" t="s">
        <v>613</v>
      </c>
      <c r="G32" s="86" t="s">
        <v>605</v>
      </c>
      <c r="H32" s="86"/>
      <c r="I32" s="146"/>
      <c r="J32" s="146"/>
    </row>
    <row r="33" ht="14.25" spans="1:10">
      <c r="A33" s="123"/>
      <c r="B33" s="153"/>
      <c r="C33" s="125" t="s">
        <v>614</v>
      </c>
      <c r="D33" s="87"/>
      <c r="E33" s="86">
        <v>12</v>
      </c>
      <c r="F33" s="86" t="s">
        <v>610</v>
      </c>
      <c r="G33" s="86" t="s">
        <v>605</v>
      </c>
      <c r="H33" s="86"/>
      <c r="I33" s="146"/>
      <c r="J33" s="146"/>
    </row>
    <row r="34" ht="14.25" spans="1:10">
      <c r="A34" s="123"/>
      <c r="B34" s="153"/>
      <c r="C34" s="125" t="s">
        <v>615</v>
      </c>
      <c r="D34" s="87"/>
      <c r="E34" s="86">
        <v>8</v>
      </c>
      <c r="F34" s="86" t="s">
        <v>616</v>
      </c>
      <c r="G34" s="86" t="s">
        <v>605</v>
      </c>
      <c r="H34" s="86"/>
      <c r="I34" s="146"/>
      <c r="J34" s="146"/>
    </row>
    <row r="35" ht="14.25" spans="1:10">
      <c r="A35" s="123"/>
      <c r="B35" s="153"/>
      <c r="C35" s="125" t="s">
        <v>617</v>
      </c>
      <c r="D35" s="87"/>
      <c r="E35" s="86">
        <v>105</v>
      </c>
      <c r="F35" s="86" t="s">
        <v>610</v>
      </c>
      <c r="G35" s="86" t="s">
        <v>605</v>
      </c>
      <c r="H35" s="86"/>
      <c r="I35" s="146"/>
      <c r="J35" s="146"/>
    </row>
    <row r="36" ht="14.25" spans="1:10">
      <c r="A36" s="123"/>
      <c r="B36" s="153"/>
      <c r="C36" s="125" t="s">
        <v>618</v>
      </c>
      <c r="D36" s="87"/>
      <c r="E36" s="86">
        <v>1</v>
      </c>
      <c r="F36" s="86" t="s">
        <v>613</v>
      </c>
      <c r="G36" s="86" t="s">
        <v>605</v>
      </c>
      <c r="H36" s="86"/>
      <c r="I36" s="146"/>
      <c r="J36" s="146"/>
    </row>
    <row r="37" ht="14.25" spans="1:10">
      <c r="A37" s="123"/>
      <c r="B37" s="153"/>
      <c r="C37" s="125" t="s">
        <v>619</v>
      </c>
      <c r="D37" s="87"/>
      <c r="E37" s="86">
        <v>1</v>
      </c>
      <c r="F37" s="86" t="s">
        <v>620</v>
      </c>
      <c r="G37" s="86" t="s">
        <v>605</v>
      </c>
      <c r="H37" s="86"/>
      <c r="I37" s="146"/>
      <c r="J37" s="146"/>
    </row>
    <row r="38" ht="14.25" spans="1:10">
      <c r="A38" s="123"/>
      <c r="B38" s="153"/>
      <c r="C38" s="125" t="s">
        <v>621</v>
      </c>
      <c r="D38" s="87"/>
      <c r="E38" s="86">
        <v>2</v>
      </c>
      <c r="F38" s="86" t="s">
        <v>620</v>
      </c>
      <c r="G38" s="86" t="s">
        <v>605</v>
      </c>
      <c r="H38" s="86"/>
      <c r="I38" s="146"/>
      <c r="J38" s="146"/>
    </row>
    <row r="39" ht="14.25" spans="1:10">
      <c r="A39" s="123"/>
      <c r="B39" s="125"/>
      <c r="C39" s="125" t="s">
        <v>622</v>
      </c>
      <c r="D39" s="87"/>
      <c r="E39" s="87">
        <v>2</v>
      </c>
      <c r="F39" s="86" t="s">
        <v>620</v>
      </c>
      <c r="G39" s="86" t="s">
        <v>605</v>
      </c>
      <c r="H39" s="86"/>
      <c r="I39" s="146"/>
      <c r="J39" s="146"/>
    </row>
    <row r="40" ht="14.25" spans="1:10">
      <c r="A40" s="123" t="s">
        <v>600</v>
      </c>
      <c r="B40" s="153" t="s">
        <v>623</v>
      </c>
      <c r="C40" s="125" t="s">
        <v>624</v>
      </c>
      <c r="E40" s="112">
        <v>95</v>
      </c>
      <c r="F40" s="86" t="s">
        <v>625</v>
      </c>
      <c r="G40" s="86" t="s">
        <v>605</v>
      </c>
      <c r="H40" s="86"/>
      <c r="I40" s="146"/>
      <c r="J40" s="146"/>
    </row>
    <row r="41" ht="14.25" spans="1:10">
      <c r="A41" s="123"/>
      <c r="B41" s="153"/>
      <c r="C41" s="153" t="s">
        <v>626</v>
      </c>
      <c r="D41" s="87"/>
      <c r="E41" s="87">
        <v>95</v>
      </c>
      <c r="F41" s="86" t="s">
        <v>625</v>
      </c>
      <c r="G41" s="86" t="s">
        <v>605</v>
      </c>
      <c r="H41" s="86"/>
      <c r="I41" s="146"/>
      <c r="J41" s="146"/>
    </row>
    <row r="42" ht="14.25" spans="1:10">
      <c r="A42" s="123"/>
      <c r="B42" s="154"/>
      <c r="C42" s="149" t="s">
        <v>627</v>
      </c>
      <c r="D42" s="155" t="s">
        <v>628</v>
      </c>
      <c r="E42" s="112">
        <v>95</v>
      </c>
      <c r="F42" s="86" t="s">
        <v>625</v>
      </c>
      <c r="G42" s="86" t="s">
        <v>605</v>
      </c>
      <c r="H42" s="86"/>
      <c r="I42" s="146"/>
      <c r="J42" s="146"/>
    </row>
    <row r="43" ht="14.25" spans="1:10">
      <c r="A43" s="123"/>
      <c r="B43" s="125"/>
      <c r="C43" s="125" t="s">
        <v>629</v>
      </c>
      <c r="D43" s="87" t="s">
        <v>630</v>
      </c>
      <c r="E43" s="86">
        <v>90</v>
      </c>
      <c r="F43" s="86" t="s">
        <v>625</v>
      </c>
      <c r="G43" s="86" t="s">
        <v>605</v>
      </c>
      <c r="H43" s="86"/>
      <c r="I43" s="146"/>
      <c r="J43" s="146"/>
    </row>
    <row r="44" ht="14.25" spans="1:10">
      <c r="A44" s="130"/>
      <c r="B44" s="125" t="s">
        <v>631</v>
      </c>
      <c r="C44" s="125" t="s">
        <v>632</v>
      </c>
      <c r="D44" s="87" t="s">
        <v>633</v>
      </c>
      <c r="E44" s="86" t="s">
        <v>634</v>
      </c>
      <c r="F44" s="86" t="s">
        <v>635</v>
      </c>
      <c r="G44" s="86" t="s">
        <v>605</v>
      </c>
      <c r="H44" s="86"/>
      <c r="I44" s="146"/>
      <c r="J44" s="146"/>
    </row>
    <row r="45" ht="14.25" spans="1:10">
      <c r="A45" s="130"/>
      <c r="B45" s="153" t="s">
        <v>636</v>
      </c>
      <c r="C45" s="156" t="s">
        <v>637</v>
      </c>
      <c r="D45" s="87" t="s">
        <v>638</v>
      </c>
      <c r="E45" s="86">
        <v>95</v>
      </c>
      <c r="F45" s="86" t="s">
        <v>625</v>
      </c>
      <c r="G45" s="86" t="s">
        <v>605</v>
      </c>
      <c r="H45" s="86"/>
      <c r="I45" s="146"/>
      <c r="J45" s="146"/>
    </row>
    <row r="46" ht="14.25" spans="1:10">
      <c r="A46" s="157" t="s">
        <v>639</v>
      </c>
      <c r="B46" s="158" t="s">
        <v>640</v>
      </c>
      <c r="C46" s="125" t="s">
        <v>641</v>
      </c>
      <c r="D46" s="152"/>
      <c r="E46" s="125" t="s">
        <v>642</v>
      </c>
      <c r="F46" s="125" t="s">
        <v>635</v>
      </c>
      <c r="G46" s="125" t="s">
        <v>605</v>
      </c>
      <c r="H46" s="86"/>
      <c r="I46" s="146"/>
      <c r="J46" s="146"/>
    </row>
    <row r="47" ht="14.25" spans="1:10">
      <c r="A47" s="159"/>
      <c r="B47" s="160"/>
      <c r="C47" s="125"/>
      <c r="D47" s="152"/>
      <c r="E47" s="125"/>
      <c r="F47" s="125"/>
      <c r="G47" s="125"/>
      <c r="H47" s="86"/>
      <c r="I47" s="146"/>
      <c r="J47" s="146"/>
    </row>
    <row r="48" ht="14.25" spans="1:10">
      <c r="A48" s="159"/>
      <c r="B48" s="160"/>
      <c r="C48" s="125" t="s">
        <v>643</v>
      </c>
      <c r="D48" s="152"/>
      <c r="E48" s="125" t="s">
        <v>644</v>
      </c>
      <c r="F48" s="125" t="s">
        <v>635</v>
      </c>
      <c r="G48" s="125" t="s">
        <v>605</v>
      </c>
      <c r="H48" s="86"/>
      <c r="I48" s="146"/>
      <c r="J48" s="146"/>
    </row>
    <row r="49" ht="14.25" spans="1:10">
      <c r="A49" s="159"/>
      <c r="B49" s="160"/>
      <c r="C49" s="125" t="s">
        <v>645</v>
      </c>
      <c r="D49" s="152"/>
      <c r="E49" s="125" t="s">
        <v>646</v>
      </c>
      <c r="F49" s="125" t="s">
        <v>635</v>
      </c>
      <c r="G49" s="125" t="s">
        <v>605</v>
      </c>
      <c r="H49" s="86"/>
      <c r="I49" s="146"/>
      <c r="J49" s="146"/>
    </row>
    <row r="50" ht="14.25" spans="1:10">
      <c r="A50" s="159"/>
      <c r="B50" s="160"/>
      <c r="C50" s="125" t="s">
        <v>647</v>
      </c>
      <c r="D50" s="152"/>
      <c r="E50" s="125" t="s">
        <v>648</v>
      </c>
      <c r="F50" s="125" t="s">
        <v>635</v>
      </c>
      <c r="G50" s="125" t="s">
        <v>605</v>
      </c>
      <c r="H50" s="86"/>
      <c r="I50" s="146"/>
      <c r="J50" s="146"/>
    </row>
    <row r="51" ht="14.25" spans="1:10">
      <c r="A51" s="159"/>
      <c r="B51" s="160"/>
      <c r="C51" s="125" t="s">
        <v>649</v>
      </c>
      <c r="D51" s="152"/>
      <c r="E51" s="125" t="s">
        <v>648</v>
      </c>
      <c r="F51" s="125" t="s">
        <v>635</v>
      </c>
      <c r="G51" s="125" t="s">
        <v>605</v>
      </c>
      <c r="H51" s="86"/>
      <c r="I51" s="146"/>
      <c r="J51" s="146"/>
    </row>
    <row r="52" ht="14.25" spans="1:10">
      <c r="A52" s="159"/>
      <c r="B52" s="160"/>
      <c r="C52" s="125" t="s">
        <v>650</v>
      </c>
      <c r="D52" s="152"/>
      <c r="E52" s="125" t="s">
        <v>651</v>
      </c>
      <c r="F52" s="125" t="s">
        <v>635</v>
      </c>
      <c r="G52" s="125" t="s">
        <v>605</v>
      </c>
      <c r="H52" s="86"/>
      <c r="I52" s="146"/>
      <c r="J52" s="146"/>
    </row>
    <row r="53" ht="14.25" spans="1:10">
      <c r="A53" s="159"/>
      <c r="B53" s="160"/>
      <c r="C53" s="125" t="s">
        <v>652</v>
      </c>
      <c r="D53" s="152"/>
      <c r="E53" s="125" t="s">
        <v>652</v>
      </c>
      <c r="F53" s="125" t="s">
        <v>635</v>
      </c>
      <c r="G53" s="125" t="s">
        <v>605</v>
      </c>
      <c r="H53" s="86"/>
      <c r="I53" s="146"/>
      <c r="J53" s="146"/>
    </row>
    <row r="54" ht="14.25" spans="1:10">
      <c r="A54" s="159"/>
      <c r="B54" s="158" t="s">
        <v>653</v>
      </c>
      <c r="C54" s="125" t="s">
        <v>654</v>
      </c>
      <c r="D54" s="152"/>
      <c r="E54" s="125" t="s">
        <v>655</v>
      </c>
      <c r="F54" s="125" t="s">
        <v>635</v>
      </c>
      <c r="G54" s="125" t="s">
        <v>605</v>
      </c>
      <c r="H54" s="86"/>
      <c r="I54" s="146"/>
      <c r="J54" s="146"/>
    </row>
    <row r="55" ht="14.25" spans="1:10">
      <c r="A55" s="159"/>
      <c r="B55" s="160"/>
      <c r="C55" s="125" t="s">
        <v>656</v>
      </c>
      <c r="D55" s="152"/>
      <c r="E55" s="125" t="s">
        <v>655</v>
      </c>
      <c r="F55" s="125" t="s">
        <v>635</v>
      </c>
      <c r="G55" s="125" t="s">
        <v>605</v>
      </c>
      <c r="H55" s="86"/>
      <c r="I55" s="146"/>
      <c r="J55" s="146"/>
    </row>
    <row r="56" ht="14.25" spans="1:10">
      <c r="A56" s="159"/>
      <c r="B56" s="160"/>
      <c r="C56" s="125" t="s">
        <v>657</v>
      </c>
      <c r="D56" s="152"/>
      <c r="E56" s="125" t="s">
        <v>658</v>
      </c>
      <c r="F56" s="125" t="s">
        <v>635</v>
      </c>
      <c r="G56" s="125" t="s">
        <v>605</v>
      </c>
      <c r="H56" s="86"/>
      <c r="I56" s="146"/>
      <c r="J56" s="146"/>
    </row>
    <row r="57" ht="14.25" spans="1:10">
      <c r="A57" s="161"/>
      <c r="B57" s="111"/>
      <c r="C57" s="125" t="s">
        <v>659</v>
      </c>
      <c r="D57" s="152"/>
      <c r="E57" s="125" t="s">
        <v>660</v>
      </c>
      <c r="F57" s="125" t="s">
        <v>635</v>
      </c>
      <c r="G57" s="125" t="s">
        <v>605</v>
      </c>
      <c r="H57" s="86"/>
      <c r="I57" s="146"/>
      <c r="J57" s="146"/>
    </row>
    <row r="58" ht="14.25" spans="1:10">
      <c r="A58" s="158" t="s">
        <v>661</v>
      </c>
      <c r="B58" s="158" t="s">
        <v>662</v>
      </c>
      <c r="C58" s="125" t="s">
        <v>663</v>
      </c>
      <c r="D58" s="152"/>
      <c r="E58" s="125">
        <v>90</v>
      </c>
      <c r="F58" s="125" t="s">
        <v>625</v>
      </c>
      <c r="G58" s="125" t="s">
        <v>605</v>
      </c>
      <c r="H58" s="86"/>
      <c r="I58" s="146"/>
      <c r="J58" s="146"/>
    </row>
    <row r="59" ht="14.25" spans="1:10">
      <c r="A59" s="160"/>
      <c r="B59" s="160"/>
      <c r="C59" s="125" t="s">
        <v>664</v>
      </c>
      <c r="D59" s="152"/>
      <c r="E59" s="125">
        <v>90</v>
      </c>
      <c r="F59" s="125" t="s">
        <v>625</v>
      </c>
      <c r="G59" s="125" t="s">
        <v>605</v>
      </c>
      <c r="H59" s="86"/>
      <c r="I59" s="146"/>
      <c r="J59" s="146"/>
    </row>
    <row r="60" ht="14.25" spans="1:10">
      <c r="A60" s="111"/>
      <c r="B60" s="160"/>
      <c r="C60" s="153" t="s">
        <v>665</v>
      </c>
      <c r="D60" s="152"/>
      <c r="E60" s="153">
        <v>90</v>
      </c>
      <c r="F60" s="153" t="s">
        <v>625</v>
      </c>
      <c r="G60" s="153" t="s">
        <v>605</v>
      </c>
      <c r="H60" s="87"/>
      <c r="I60" s="146"/>
      <c r="J60" s="146"/>
    </row>
    <row r="61" ht="14.25" spans="1:10">
      <c r="A61" s="139" t="s">
        <v>666</v>
      </c>
      <c r="B61" s="162" t="s">
        <v>667</v>
      </c>
      <c r="C61" s="163"/>
      <c r="D61" s="163"/>
      <c r="E61" s="163"/>
      <c r="F61" s="163"/>
      <c r="G61" s="163"/>
      <c r="H61" s="164"/>
      <c r="I61" s="146"/>
      <c r="J61" s="146"/>
    </row>
    <row r="62" ht="14.25" spans="1:10">
      <c r="A62" s="139" t="s">
        <v>668</v>
      </c>
      <c r="B62" s="165"/>
      <c r="C62" s="86"/>
      <c r="D62" s="86"/>
      <c r="E62" s="86"/>
      <c r="F62" s="86"/>
      <c r="G62" s="86"/>
      <c r="H62" s="166"/>
      <c r="I62" s="146"/>
      <c r="J62" s="146"/>
    </row>
    <row r="63" ht="14.25" spans="1:10">
      <c r="A63" s="101" t="s">
        <v>669</v>
      </c>
      <c r="B63" s="167"/>
      <c r="C63" s="109"/>
      <c r="D63" s="109"/>
      <c r="E63" s="109"/>
      <c r="F63" s="109"/>
      <c r="G63" s="109"/>
      <c r="H63" s="168"/>
      <c r="I63" s="146"/>
      <c r="J63" s="146"/>
    </row>
    <row r="64" spans="1:10">
      <c r="A64" s="117" t="s">
        <v>670</v>
      </c>
      <c r="B64" s="117"/>
      <c r="C64" s="117"/>
      <c r="D64" s="117"/>
      <c r="E64" s="117"/>
      <c r="F64" s="117"/>
      <c r="G64" s="117"/>
      <c r="H64" s="117"/>
      <c r="I64" s="176"/>
      <c r="J64" s="176"/>
    </row>
    <row r="65" spans="1:10">
      <c r="A65" s="117" t="s">
        <v>671</v>
      </c>
      <c r="B65" s="117"/>
      <c r="C65" s="117"/>
      <c r="D65" s="117"/>
      <c r="E65" s="117"/>
      <c r="F65" s="117"/>
      <c r="G65" s="117"/>
      <c r="H65" s="117"/>
      <c r="I65" s="176"/>
      <c r="J65" s="176"/>
    </row>
  </sheetData>
  <mergeCells count="49">
    <mergeCell ref="A1:J1"/>
    <mergeCell ref="A3:J3"/>
    <mergeCell ref="B8:C8"/>
    <mergeCell ref="A22:H22"/>
    <mergeCell ref="A23:C23"/>
    <mergeCell ref="A64:H64"/>
    <mergeCell ref="A65:H65"/>
    <mergeCell ref="A46:A57"/>
    <mergeCell ref="A58:A60"/>
    <mergeCell ref="B10:B16"/>
    <mergeCell ref="B24:B25"/>
    <mergeCell ref="B26:B39"/>
    <mergeCell ref="B40:B43"/>
    <mergeCell ref="B46:B53"/>
    <mergeCell ref="B54:B57"/>
    <mergeCell ref="B58:B60"/>
    <mergeCell ref="C24:C25"/>
    <mergeCell ref="C46:C47"/>
    <mergeCell ref="D11:D12"/>
    <mergeCell ref="D13:D14"/>
    <mergeCell ref="D15:D16"/>
    <mergeCell ref="E11:E12"/>
    <mergeCell ref="E13:E14"/>
    <mergeCell ref="E15:E16"/>
    <mergeCell ref="E23:E25"/>
    <mergeCell ref="E46:E47"/>
    <mergeCell ref="F11:F12"/>
    <mergeCell ref="F13:F14"/>
    <mergeCell ref="F15:F16"/>
    <mergeCell ref="F46:F47"/>
    <mergeCell ref="G6:G7"/>
    <mergeCell ref="G11:G12"/>
    <mergeCell ref="G13:G14"/>
    <mergeCell ref="G15:G16"/>
    <mergeCell ref="G46:G47"/>
    <mergeCell ref="H6:H7"/>
    <mergeCell ref="H11:H12"/>
    <mergeCell ref="H13:H14"/>
    <mergeCell ref="H15:H16"/>
    <mergeCell ref="H46:H47"/>
    <mergeCell ref="I11:I12"/>
    <mergeCell ref="I13:I14"/>
    <mergeCell ref="I15:I16"/>
    <mergeCell ref="J6:J7"/>
    <mergeCell ref="J8:J16"/>
    <mergeCell ref="B4:J5"/>
    <mergeCell ref="B6:C7"/>
    <mergeCell ref="B17:J19"/>
    <mergeCell ref="B61:H6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A1" sqref="A1:J39"/>
    </sheetView>
  </sheetViews>
  <sheetFormatPr defaultColWidth="9" defaultRowHeight="13.5"/>
  <cols>
    <col min="2" max="2" width="11.125" customWidth="1"/>
    <col min="3" max="3" width="27" customWidth="1"/>
    <col min="4" max="4" width="17.125" customWidth="1"/>
    <col min="5" max="5" width="24.375" customWidth="1"/>
    <col min="7" max="7" width="28.125" customWidth="1"/>
    <col min="8" max="9" width="11.125"/>
    <col min="10" max="10" width="19.125" customWidth="1"/>
  </cols>
  <sheetData>
    <row r="1" ht="24.75" spans="1:10">
      <c r="A1" s="80" t="s">
        <v>672</v>
      </c>
      <c r="B1" s="80"/>
      <c r="C1" s="80"/>
      <c r="D1" s="80"/>
      <c r="E1" s="80"/>
      <c r="F1" s="80"/>
      <c r="G1" s="80"/>
      <c r="H1" s="80"/>
      <c r="I1" s="80"/>
      <c r="J1" s="80"/>
    </row>
    <row r="2" ht="25.5" spans="1:10">
      <c r="A2" s="80"/>
      <c r="B2" s="80"/>
      <c r="C2" s="80"/>
      <c r="D2" s="80"/>
      <c r="E2" s="80"/>
      <c r="F2" s="80"/>
      <c r="G2" s="80"/>
      <c r="H2" s="80"/>
      <c r="I2" s="80"/>
      <c r="J2" s="80"/>
    </row>
    <row r="3" ht="24" customHeight="1" spans="1:10">
      <c r="A3" s="81" t="s">
        <v>673</v>
      </c>
      <c r="B3" s="82" t="s">
        <v>674</v>
      </c>
      <c r="C3" s="82"/>
      <c r="D3" s="82"/>
      <c r="E3" s="82"/>
      <c r="F3" s="82"/>
      <c r="G3" s="82"/>
      <c r="H3" s="82"/>
      <c r="I3" s="82"/>
      <c r="J3" s="82"/>
    </row>
    <row r="4" ht="14.25" spans="1:10">
      <c r="A4" s="83" t="s">
        <v>675</v>
      </c>
      <c r="B4" s="84" t="s">
        <v>565</v>
      </c>
      <c r="C4" s="84"/>
      <c r="D4" s="84"/>
      <c r="E4" s="85" t="s">
        <v>676</v>
      </c>
      <c r="F4" s="82" t="s">
        <v>565</v>
      </c>
      <c r="G4" s="82"/>
      <c r="H4" s="82"/>
      <c r="I4" s="82"/>
      <c r="J4" s="82"/>
    </row>
    <row r="5" ht="14.25" spans="1:10">
      <c r="A5" s="83"/>
      <c r="B5" s="84"/>
      <c r="C5" s="84"/>
      <c r="D5" s="84"/>
      <c r="E5" s="86" t="s">
        <v>597</v>
      </c>
      <c r="F5" s="82"/>
      <c r="G5" s="82"/>
      <c r="H5" s="82"/>
      <c r="I5" s="82"/>
      <c r="J5" s="82"/>
    </row>
    <row r="6" ht="14.25" spans="1:10">
      <c r="A6" s="83" t="s">
        <v>677</v>
      </c>
      <c r="B6" s="86"/>
      <c r="C6" s="87" t="s">
        <v>568</v>
      </c>
      <c r="D6" s="87" t="s">
        <v>678</v>
      </c>
      <c r="E6" s="85" t="s">
        <v>678</v>
      </c>
      <c r="F6" s="82" t="s">
        <v>679</v>
      </c>
      <c r="G6" s="82"/>
      <c r="H6" s="82" t="s">
        <v>680</v>
      </c>
      <c r="I6" s="82" t="s">
        <v>681</v>
      </c>
      <c r="J6" s="82"/>
    </row>
    <row r="7" ht="14.25" spans="1:10">
      <c r="A7" s="83"/>
      <c r="B7" s="86"/>
      <c r="C7" s="86" t="s">
        <v>482</v>
      </c>
      <c r="D7" s="86" t="s">
        <v>482</v>
      </c>
      <c r="E7" s="86" t="s">
        <v>682</v>
      </c>
      <c r="F7" s="82"/>
      <c r="G7" s="82"/>
      <c r="H7" s="82"/>
      <c r="I7" s="82"/>
      <c r="J7" s="82"/>
    </row>
    <row r="8" ht="26" customHeight="1" spans="1:10">
      <c r="A8" s="83"/>
      <c r="B8" s="86" t="s">
        <v>578</v>
      </c>
      <c r="C8" s="88">
        <v>8926360</v>
      </c>
      <c r="D8" s="89">
        <v>4786856.06</v>
      </c>
      <c r="E8" s="90">
        <v>4786856.06</v>
      </c>
      <c r="F8" s="86">
        <v>10</v>
      </c>
      <c r="G8" s="86"/>
      <c r="H8" s="91">
        <f>E8/C8</f>
        <v>0.536260699770119</v>
      </c>
      <c r="I8" s="118">
        <f>F8*H8</f>
        <v>5.36260699770119</v>
      </c>
      <c r="J8" s="118"/>
    </row>
    <row r="9" ht="14.25" spans="1:10">
      <c r="A9" s="83"/>
      <c r="B9" s="92" t="s">
        <v>580</v>
      </c>
      <c r="C9" s="88">
        <v>8926360</v>
      </c>
      <c r="D9" s="93">
        <v>4786856.06</v>
      </c>
      <c r="E9" s="94">
        <v>4786856.06</v>
      </c>
      <c r="F9" s="86" t="s">
        <v>487</v>
      </c>
      <c r="G9" s="86"/>
      <c r="H9" s="86" t="s">
        <v>487</v>
      </c>
      <c r="I9" s="86" t="s">
        <v>487</v>
      </c>
      <c r="J9" s="86"/>
    </row>
    <row r="10" ht="14.25" spans="1:10">
      <c r="A10" s="83"/>
      <c r="B10" s="95" t="s">
        <v>581</v>
      </c>
      <c r="C10" s="88"/>
      <c r="D10" s="93"/>
      <c r="E10" s="94"/>
      <c r="F10" s="86"/>
      <c r="G10" s="86"/>
      <c r="H10" s="86"/>
      <c r="I10" s="86"/>
      <c r="J10" s="86"/>
    </row>
    <row r="11" ht="14.25" spans="1:10">
      <c r="A11" s="83"/>
      <c r="B11" s="95" t="s">
        <v>582</v>
      </c>
      <c r="C11" s="95"/>
      <c r="D11" s="95"/>
      <c r="E11" s="95"/>
      <c r="F11" s="86" t="s">
        <v>487</v>
      </c>
      <c r="G11" s="86"/>
      <c r="H11" s="86" t="s">
        <v>487</v>
      </c>
      <c r="I11" s="86" t="s">
        <v>487</v>
      </c>
      <c r="J11" s="86"/>
    </row>
    <row r="12" ht="14.25" spans="1:10">
      <c r="A12" s="83"/>
      <c r="B12" s="95" t="s">
        <v>683</v>
      </c>
      <c r="C12" s="86"/>
      <c r="D12" s="86"/>
      <c r="E12" s="96"/>
      <c r="F12" s="86" t="s">
        <v>487</v>
      </c>
      <c r="G12" s="86"/>
      <c r="H12" s="86" t="s">
        <v>487</v>
      </c>
      <c r="I12" s="86" t="s">
        <v>487</v>
      </c>
      <c r="J12" s="86"/>
    </row>
    <row r="13" ht="14.25" spans="1:10">
      <c r="A13" s="97" t="s">
        <v>684</v>
      </c>
      <c r="B13" s="97"/>
      <c r="C13" s="97"/>
      <c r="D13" s="97"/>
      <c r="E13" s="97"/>
      <c r="F13" s="97"/>
      <c r="G13" s="98" t="s">
        <v>685</v>
      </c>
      <c r="H13" s="98"/>
      <c r="I13" s="98"/>
      <c r="J13" s="98"/>
    </row>
    <row r="14" ht="101" customHeight="1" spans="1:10">
      <c r="A14" s="97" t="s">
        <v>686</v>
      </c>
      <c r="B14" s="82" t="s">
        <v>687</v>
      </c>
      <c r="C14" s="82"/>
      <c r="D14" s="82"/>
      <c r="E14" s="82"/>
      <c r="F14" s="82"/>
      <c r="G14" s="85" t="s">
        <v>688</v>
      </c>
      <c r="H14" s="85"/>
      <c r="I14" s="85"/>
      <c r="J14" s="85"/>
    </row>
    <row r="15" ht="14.25" spans="1:10">
      <c r="A15" s="97" t="s">
        <v>588</v>
      </c>
      <c r="B15" s="97"/>
      <c r="C15" s="97"/>
      <c r="D15" s="99" t="s">
        <v>689</v>
      </c>
      <c r="E15" s="99"/>
      <c r="F15" s="99"/>
      <c r="G15" s="100" t="s">
        <v>690</v>
      </c>
      <c r="H15" s="100"/>
      <c r="I15" s="100"/>
      <c r="J15" s="100"/>
    </row>
    <row r="16" ht="14.25" spans="1:10">
      <c r="A16" s="101" t="s">
        <v>691</v>
      </c>
      <c r="B16" s="83" t="s">
        <v>595</v>
      </c>
      <c r="C16" s="87" t="s">
        <v>692</v>
      </c>
      <c r="D16" s="85" t="s">
        <v>600</v>
      </c>
      <c r="E16" s="82" t="s">
        <v>590</v>
      </c>
      <c r="F16" s="102" t="s">
        <v>591</v>
      </c>
      <c r="G16" s="103" t="s">
        <v>592</v>
      </c>
      <c r="H16" s="104" t="s">
        <v>679</v>
      </c>
      <c r="I16" s="104" t="s">
        <v>681</v>
      </c>
      <c r="J16" s="104" t="s">
        <v>693</v>
      </c>
    </row>
    <row r="17" ht="14.25" spans="1:10">
      <c r="A17" s="101"/>
      <c r="B17" s="83"/>
      <c r="C17" s="86" t="s">
        <v>600</v>
      </c>
      <c r="D17" s="86" t="s">
        <v>694</v>
      </c>
      <c r="E17" s="82"/>
      <c r="F17" s="105" t="s">
        <v>597</v>
      </c>
      <c r="G17" s="106" t="s">
        <v>598</v>
      </c>
      <c r="H17" s="104"/>
      <c r="I17" s="104"/>
      <c r="J17" s="104"/>
    </row>
    <row r="18" ht="124" customHeight="1" spans="1:10">
      <c r="A18" s="83" t="s">
        <v>695</v>
      </c>
      <c r="B18" s="87" t="s">
        <v>602</v>
      </c>
      <c r="C18" s="84" t="s">
        <v>696</v>
      </c>
      <c r="D18" s="87"/>
      <c r="E18" s="86" t="s">
        <v>697</v>
      </c>
      <c r="F18" s="99"/>
      <c r="G18" s="99" t="s">
        <v>697</v>
      </c>
      <c r="H18" s="99">
        <v>10</v>
      </c>
      <c r="I18" s="99">
        <v>10</v>
      </c>
      <c r="J18" s="99"/>
    </row>
    <row r="19" ht="26.25" spans="1:10">
      <c r="A19" s="83"/>
      <c r="B19" s="87"/>
      <c r="C19" s="84" t="s">
        <v>698</v>
      </c>
      <c r="D19" s="87"/>
      <c r="E19" s="86" t="s">
        <v>48</v>
      </c>
      <c r="F19" s="99" t="s">
        <v>616</v>
      </c>
      <c r="G19" s="99" t="s">
        <v>699</v>
      </c>
      <c r="H19" s="99">
        <v>10</v>
      </c>
      <c r="I19" s="99">
        <v>10</v>
      </c>
      <c r="J19" s="99"/>
    </row>
    <row r="20" ht="39" spans="1:10">
      <c r="A20" s="83"/>
      <c r="B20" s="87"/>
      <c r="C20" s="84" t="s">
        <v>700</v>
      </c>
      <c r="D20" s="87"/>
      <c r="E20" s="86" t="s">
        <v>701</v>
      </c>
      <c r="F20" s="99" t="s">
        <v>702</v>
      </c>
      <c r="G20" s="99" t="s">
        <v>703</v>
      </c>
      <c r="H20" s="99">
        <v>5</v>
      </c>
      <c r="I20" s="99">
        <v>5</v>
      </c>
      <c r="J20" s="99"/>
    </row>
    <row r="21" ht="14.25" spans="1:10">
      <c r="A21" s="83"/>
      <c r="B21" s="87"/>
      <c r="C21" s="84" t="s">
        <v>704</v>
      </c>
      <c r="D21" s="87" t="s">
        <v>705</v>
      </c>
      <c r="E21" s="86" t="s">
        <v>46</v>
      </c>
      <c r="F21" s="99" t="s">
        <v>620</v>
      </c>
      <c r="G21" s="99" t="s">
        <v>706</v>
      </c>
      <c r="H21" s="99">
        <v>5</v>
      </c>
      <c r="I21" s="99">
        <v>5</v>
      </c>
      <c r="J21" s="99"/>
    </row>
    <row r="22" ht="51.75" spans="1:10">
      <c r="A22" s="83"/>
      <c r="B22" s="85" t="s">
        <v>623</v>
      </c>
      <c r="C22" s="84" t="s">
        <v>707</v>
      </c>
      <c r="D22" s="87" t="s">
        <v>708</v>
      </c>
      <c r="E22" s="86" t="s">
        <v>20</v>
      </c>
      <c r="F22" s="99" t="s">
        <v>620</v>
      </c>
      <c r="G22" s="99" t="s">
        <v>709</v>
      </c>
      <c r="H22" s="99">
        <v>5</v>
      </c>
      <c r="I22" s="99">
        <v>5</v>
      </c>
      <c r="J22" s="99"/>
    </row>
    <row r="23" ht="51.75" spans="1:10">
      <c r="A23" s="83"/>
      <c r="B23" s="87"/>
      <c r="C23" s="84" t="s">
        <v>710</v>
      </c>
      <c r="D23" s="87" t="s">
        <v>711</v>
      </c>
      <c r="E23" s="86" t="s">
        <v>712</v>
      </c>
      <c r="F23" s="99" t="s">
        <v>713</v>
      </c>
      <c r="G23" s="99" t="s">
        <v>714</v>
      </c>
      <c r="H23" s="99">
        <v>10</v>
      </c>
      <c r="I23" s="99">
        <v>9</v>
      </c>
      <c r="J23" s="99"/>
    </row>
    <row r="24" ht="26.25" spans="1:10">
      <c r="A24" s="83"/>
      <c r="B24" s="87"/>
      <c r="C24" s="84" t="s">
        <v>715</v>
      </c>
      <c r="D24" s="87" t="s">
        <v>638</v>
      </c>
      <c r="E24" s="86" t="s">
        <v>716</v>
      </c>
      <c r="F24" s="99" t="s">
        <v>625</v>
      </c>
      <c r="G24" s="99" t="s">
        <v>717</v>
      </c>
      <c r="H24" s="99">
        <v>5</v>
      </c>
      <c r="I24" s="99">
        <v>5</v>
      </c>
      <c r="J24" s="99"/>
    </row>
    <row r="25" ht="21" customHeight="1" spans="1:10">
      <c r="A25" s="83"/>
      <c r="B25" s="85" t="s">
        <v>631</v>
      </c>
      <c r="C25" s="84" t="s">
        <v>718</v>
      </c>
      <c r="D25" s="87"/>
      <c r="E25" s="86" t="s">
        <v>719</v>
      </c>
      <c r="F25" s="99" t="s">
        <v>720</v>
      </c>
      <c r="G25" s="99" t="s">
        <v>718</v>
      </c>
      <c r="H25" s="99">
        <v>5</v>
      </c>
      <c r="I25" s="99">
        <v>5</v>
      </c>
      <c r="J25" s="99"/>
    </row>
    <row r="26" ht="21" customHeight="1" spans="1:10">
      <c r="A26" s="83"/>
      <c r="B26" s="82" t="s">
        <v>636</v>
      </c>
      <c r="C26" s="84" t="s">
        <v>721</v>
      </c>
      <c r="D26" s="87"/>
      <c r="E26" s="86" t="s">
        <v>719</v>
      </c>
      <c r="F26" s="99" t="s">
        <v>720</v>
      </c>
      <c r="G26" s="99" t="s">
        <v>718</v>
      </c>
      <c r="H26" s="99">
        <v>5</v>
      </c>
      <c r="I26" s="99">
        <v>5</v>
      </c>
      <c r="J26" s="99"/>
    </row>
    <row r="27" ht="26.25" spans="1:10">
      <c r="A27" s="107" t="s">
        <v>639</v>
      </c>
      <c r="B27" s="86" t="s">
        <v>640</v>
      </c>
      <c r="C27" s="84" t="s">
        <v>722</v>
      </c>
      <c r="D27" s="108"/>
      <c r="E27" s="86" t="s">
        <v>723</v>
      </c>
      <c r="F27" s="99" t="s">
        <v>724</v>
      </c>
      <c r="G27" s="99" t="s">
        <v>725</v>
      </c>
      <c r="H27" s="99">
        <v>10</v>
      </c>
      <c r="I27" s="99">
        <v>10</v>
      </c>
      <c r="J27" s="99"/>
    </row>
    <row r="28" ht="26.25" spans="1:10">
      <c r="A28" s="83"/>
      <c r="B28" s="109" t="s">
        <v>653</v>
      </c>
      <c r="C28" s="110" t="s">
        <v>726</v>
      </c>
      <c r="D28" s="108"/>
      <c r="E28" s="109" t="s">
        <v>727</v>
      </c>
      <c r="F28" s="106" t="s">
        <v>724</v>
      </c>
      <c r="G28" s="106" t="s">
        <v>727</v>
      </c>
      <c r="H28" s="106">
        <v>10</v>
      </c>
      <c r="I28" s="106">
        <v>10</v>
      </c>
      <c r="J28" s="106"/>
    </row>
    <row r="29" ht="26.25" spans="1:10">
      <c r="A29" s="111" t="s">
        <v>661</v>
      </c>
      <c r="B29" s="112" t="s">
        <v>662</v>
      </c>
      <c r="C29" s="113" t="s">
        <v>728</v>
      </c>
      <c r="D29" s="108"/>
      <c r="E29" s="114" t="s">
        <v>729</v>
      </c>
      <c r="F29" s="114" t="s">
        <v>625</v>
      </c>
      <c r="G29" s="114" t="s">
        <v>729</v>
      </c>
      <c r="H29" s="114">
        <v>10</v>
      </c>
      <c r="I29" s="114">
        <v>10</v>
      </c>
      <c r="J29" s="114"/>
    </row>
    <row r="30" ht="21" customHeight="1" spans="1:10">
      <c r="A30" s="83" t="s">
        <v>730</v>
      </c>
      <c r="B30" s="101"/>
      <c r="C30" s="115" t="s">
        <v>667</v>
      </c>
      <c r="D30" s="116"/>
      <c r="E30" s="116"/>
      <c r="F30" s="116"/>
      <c r="G30" s="116"/>
      <c r="H30" s="116"/>
      <c r="I30" s="116"/>
      <c r="J30" s="119"/>
    </row>
    <row r="31" ht="23" customHeight="1" spans="1:10">
      <c r="A31" s="83" t="s">
        <v>731</v>
      </c>
      <c r="B31" s="86">
        <v>100</v>
      </c>
      <c r="C31" s="86"/>
      <c r="D31" s="86"/>
      <c r="E31" s="86"/>
      <c r="F31" s="86"/>
      <c r="G31" s="86"/>
      <c r="H31" s="86"/>
      <c r="I31" s="118">
        <f>SUM(I18:I29)+I8</f>
        <v>94.3626069977012</v>
      </c>
      <c r="J31" s="120" t="s">
        <v>732</v>
      </c>
    </row>
    <row r="32" spans="1:10">
      <c r="A32" s="117" t="s">
        <v>733</v>
      </c>
      <c r="B32" s="117"/>
      <c r="C32" s="117"/>
      <c r="D32" s="117"/>
      <c r="E32" s="117"/>
      <c r="F32" s="117"/>
      <c r="G32" s="117"/>
      <c r="H32" s="117"/>
      <c r="I32" s="117"/>
      <c r="J32" s="117"/>
    </row>
    <row r="33" spans="1:10">
      <c r="A33" s="117" t="s">
        <v>734</v>
      </c>
      <c r="B33" s="117"/>
      <c r="C33" s="117"/>
      <c r="D33" s="117"/>
      <c r="E33" s="117"/>
      <c r="F33" s="117"/>
      <c r="G33" s="117"/>
      <c r="H33" s="117"/>
      <c r="I33" s="117"/>
      <c r="J33" s="117"/>
    </row>
    <row r="34" spans="1:10">
      <c r="A34" s="117" t="s">
        <v>735</v>
      </c>
      <c r="B34" s="117"/>
      <c r="C34" s="117"/>
      <c r="D34" s="117"/>
      <c r="E34" s="117"/>
      <c r="F34" s="117"/>
      <c r="G34" s="117"/>
      <c r="H34" s="117"/>
      <c r="I34" s="117"/>
      <c r="J34" s="117"/>
    </row>
    <row r="35" spans="1:10">
      <c r="A35" s="117" t="s">
        <v>736</v>
      </c>
      <c r="B35" s="117"/>
      <c r="C35" s="117"/>
      <c r="D35" s="117"/>
      <c r="E35" s="117"/>
      <c r="F35" s="117"/>
      <c r="G35" s="117"/>
      <c r="H35" s="117"/>
      <c r="I35" s="117"/>
      <c r="J35" s="117"/>
    </row>
    <row r="36" spans="1:10">
      <c r="A36" s="117" t="s">
        <v>737</v>
      </c>
      <c r="B36" s="117"/>
      <c r="C36" s="117"/>
      <c r="D36" s="117"/>
      <c r="E36" s="117"/>
      <c r="F36" s="117"/>
      <c r="G36" s="117"/>
      <c r="H36" s="117"/>
      <c r="I36" s="117"/>
      <c r="J36" s="117"/>
    </row>
    <row r="37" spans="1:10">
      <c r="A37" s="117" t="s">
        <v>738</v>
      </c>
      <c r="B37" s="117"/>
      <c r="C37" s="117"/>
      <c r="D37" s="117"/>
      <c r="E37" s="117"/>
      <c r="F37" s="117"/>
      <c r="G37" s="117"/>
      <c r="H37" s="117"/>
      <c r="I37" s="117"/>
      <c r="J37" s="117"/>
    </row>
    <row r="38" spans="1:10">
      <c r="A38" s="117" t="s">
        <v>739</v>
      </c>
      <c r="B38" s="117"/>
      <c r="C38" s="117"/>
      <c r="D38" s="117"/>
      <c r="E38" s="117"/>
      <c r="F38" s="117"/>
      <c r="G38" s="117"/>
      <c r="H38" s="117"/>
      <c r="I38" s="117"/>
      <c r="J38" s="117"/>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37:J37"/>
    <mergeCell ref="A38:J38"/>
    <mergeCell ref="A4:A5"/>
    <mergeCell ref="A6:A12"/>
    <mergeCell ref="A16:A17"/>
    <mergeCell ref="A18:A26"/>
    <mergeCell ref="A27:A28"/>
    <mergeCell ref="B6:B7"/>
    <mergeCell ref="B16:B17"/>
    <mergeCell ref="B18:B21"/>
    <mergeCell ref="B22: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C9" sqref="C9"/>
    </sheetView>
  </sheetViews>
  <sheetFormatPr defaultColWidth="9" defaultRowHeight="13.5"/>
  <cols>
    <col min="1" max="1" width="11.125" customWidth="1"/>
    <col min="2" max="2" width="14" customWidth="1"/>
    <col min="3" max="3" width="40" customWidth="1"/>
    <col min="4" max="4" width="15.75" customWidth="1"/>
    <col min="5" max="5" width="21.625" customWidth="1"/>
    <col min="6" max="6" width="16" customWidth="1"/>
    <col min="7" max="7" width="23.125" customWidth="1"/>
    <col min="8" max="8" width="11.5" customWidth="1"/>
    <col min="9" max="9" width="8.375"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6" customHeight="1" spans="1:10">
      <c r="A3" s="3" t="s">
        <v>673</v>
      </c>
      <c r="B3" s="3"/>
      <c r="C3" s="4" t="s">
        <v>740</v>
      </c>
      <c r="D3" s="4"/>
      <c r="E3" s="4"/>
      <c r="F3" s="4"/>
      <c r="G3" s="4"/>
      <c r="H3" s="4"/>
      <c r="I3" s="4"/>
      <c r="J3" s="4"/>
    </row>
    <row r="4" ht="21" customHeight="1" spans="1:10">
      <c r="A4" s="3" t="s">
        <v>675</v>
      </c>
      <c r="B4" s="3"/>
      <c r="C4" s="5" t="s">
        <v>565</v>
      </c>
      <c r="D4" s="5"/>
      <c r="E4" s="5"/>
      <c r="F4" s="3" t="s">
        <v>741</v>
      </c>
      <c r="G4" s="4" t="s">
        <v>565</v>
      </c>
      <c r="H4" s="4"/>
      <c r="I4" s="4"/>
      <c r="J4" s="4"/>
    </row>
    <row r="5" ht="23" customHeight="1" spans="1:10">
      <c r="A5" s="3" t="s">
        <v>742</v>
      </c>
      <c r="B5" s="3"/>
      <c r="C5" s="3"/>
      <c r="D5" s="3" t="s">
        <v>743</v>
      </c>
      <c r="E5" s="3" t="s">
        <v>483</v>
      </c>
      <c r="F5" s="3" t="s">
        <v>744</v>
      </c>
      <c r="G5" s="3" t="s">
        <v>679</v>
      </c>
      <c r="H5" s="3" t="s">
        <v>680</v>
      </c>
      <c r="I5" s="3" t="s">
        <v>681</v>
      </c>
      <c r="J5" s="3"/>
    </row>
    <row r="6" ht="25" customHeight="1" spans="1:10">
      <c r="A6" s="3"/>
      <c r="B6" s="3"/>
      <c r="C6" s="6" t="s">
        <v>578</v>
      </c>
      <c r="D6" s="77">
        <v>2508112.73</v>
      </c>
      <c r="E6" s="77">
        <v>1228354</v>
      </c>
      <c r="F6" s="77">
        <v>1228354</v>
      </c>
      <c r="G6" s="3">
        <v>10</v>
      </c>
      <c r="H6" s="68">
        <f>F6/D6</f>
        <v>0.489752308701053</v>
      </c>
      <c r="I6" s="7">
        <f>G6*H6</f>
        <v>4.89752308701053</v>
      </c>
      <c r="J6" s="7"/>
    </row>
    <row r="7" ht="26.25" spans="1:10">
      <c r="A7" s="3"/>
      <c r="B7" s="3"/>
      <c r="C7" s="6" t="s">
        <v>745</v>
      </c>
      <c r="D7" s="7"/>
      <c r="E7" s="77"/>
      <c r="F7" s="77"/>
      <c r="G7" s="3" t="s">
        <v>487</v>
      </c>
      <c r="H7" s="9"/>
      <c r="I7" s="7" t="s">
        <v>487</v>
      </c>
      <c r="J7" s="7"/>
    </row>
    <row r="8" ht="26.25" spans="1:10">
      <c r="A8" s="3"/>
      <c r="B8" s="3"/>
      <c r="C8" s="6" t="s">
        <v>746</v>
      </c>
      <c r="D8" s="77">
        <v>2508112.73</v>
      </c>
      <c r="E8" s="77">
        <v>1228354</v>
      </c>
      <c r="F8" s="77">
        <v>1228354</v>
      </c>
      <c r="G8" s="3" t="s">
        <v>487</v>
      </c>
      <c r="H8" s="9"/>
      <c r="I8" s="7" t="s">
        <v>487</v>
      </c>
      <c r="J8" s="7"/>
    </row>
    <row r="9" ht="18" customHeight="1" spans="1:10">
      <c r="A9" s="3"/>
      <c r="B9" s="3"/>
      <c r="C9" s="6" t="s">
        <v>747</v>
      </c>
      <c r="D9" s="11" t="s">
        <v>487</v>
      </c>
      <c r="E9" s="11" t="s">
        <v>487</v>
      </c>
      <c r="F9" s="11" t="s">
        <v>487</v>
      </c>
      <c r="G9" s="12" t="s">
        <v>487</v>
      </c>
      <c r="H9" s="35"/>
      <c r="I9" s="11" t="s">
        <v>487</v>
      </c>
      <c r="J9" s="11"/>
    </row>
    <row r="10" ht="18" customHeight="1" spans="1:10">
      <c r="A10" s="3" t="s">
        <v>748</v>
      </c>
      <c r="B10" s="3" t="s">
        <v>684</v>
      </c>
      <c r="C10" s="3"/>
      <c r="D10" s="3"/>
      <c r="E10" s="3"/>
      <c r="F10" s="7" t="s">
        <v>685</v>
      </c>
      <c r="G10" s="7"/>
      <c r="H10" s="7"/>
      <c r="I10" s="7"/>
      <c r="J10" s="7"/>
    </row>
    <row r="11" ht="58" customHeight="1" spans="1:10">
      <c r="A11" s="3"/>
      <c r="B11" s="13" t="s">
        <v>749</v>
      </c>
      <c r="C11" s="13"/>
      <c r="D11" s="13"/>
      <c r="E11" s="13"/>
      <c r="F11" s="13" t="s">
        <v>750</v>
      </c>
      <c r="G11" s="13"/>
      <c r="H11" s="13"/>
      <c r="I11" s="13"/>
      <c r="J11" s="13"/>
    </row>
    <row r="12" ht="23" customHeight="1" spans="1:10">
      <c r="A12" s="15" t="s">
        <v>588</v>
      </c>
      <c r="B12" s="15"/>
      <c r="C12" s="15"/>
      <c r="D12" s="15" t="s">
        <v>751</v>
      </c>
      <c r="E12" s="15"/>
      <c r="F12" s="15"/>
      <c r="G12" s="15" t="s">
        <v>752</v>
      </c>
      <c r="H12" s="15" t="s">
        <v>679</v>
      </c>
      <c r="I12" s="15" t="s">
        <v>681</v>
      </c>
      <c r="J12" s="15" t="s">
        <v>693</v>
      </c>
    </row>
    <row r="13" ht="21" customHeight="1" spans="1:10">
      <c r="A13" s="3" t="s">
        <v>691</v>
      </c>
      <c r="B13" s="3" t="s">
        <v>595</v>
      </c>
      <c r="C13" s="3" t="s">
        <v>596</v>
      </c>
      <c r="D13" s="3" t="s">
        <v>589</v>
      </c>
      <c r="E13" s="3" t="s">
        <v>590</v>
      </c>
      <c r="F13" s="15" t="s">
        <v>753</v>
      </c>
      <c r="G13" s="15"/>
      <c r="H13" s="15"/>
      <c r="I13" s="15"/>
      <c r="J13" s="15"/>
    </row>
    <row r="14" ht="18" customHeight="1" spans="1:10">
      <c r="A14" s="12" t="s">
        <v>695</v>
      </c>
      <c r="B14" s="12" t="s">
        <v>623</v>
      </c>
      <c r="C14" s="66" t="s">
        <v>754</v>
      </c>
      <c r="D14" s="233" t="s">
        <v>755</v>
      </c>
      <c r="E14" s="67">
        <v>100</v>
      </c>
      <c r="F14" s="66" t="s">
        <v>625</v>
      </c>
      <c r="G14" s="67">
        <v>100</v>
      </c>
      <c r="H14" s="20">
        <v>20</v>
      </c>
      <c r="I14" s="20">
        <v>18</v>
      </c>
      <c r="J14" s="19"/>
    </row>
    <row r="15" ht="18" customHeight="1" spans="1:10">
      <c r="A15" s="12"/>
      <c r="B15" s="12"/>
      <c r="C15" s="66" t="s">
        <v>756</v>
      </c>
      <c r="D15" s="12"/>
      <c r="E15" s="67">
        <v>100</v>
      </c>
      <c r="F15" s="66" t="s">
        <v>625</v>
      </c>
      <c r="G15" s="67">
        <v>100</v>
      </c>
      <c r="H15" s="20">
        <v>20</v>
      </c>
      <c r="I15" s="20">
        <v>20</v>
      </c>
      <c r="J15" s="19"/>
    </row>
    <row r="16" ht="18" customHeight="1" spans="1:10">
      <c r="A16" s="12"/>
      <c r="B16" s="12"/>
      <c r="C16" s="66" t="s">
        <v>757</v>
      </c>
      <c r="D16" s="12"/>
      <c r="E16" s="67">
        <v>100</v>
      </c>
      <c r="F16" s="66" t="s">
        <v>625</v>
      </c>
      <c r="G16" s="66" t="s">
        <v>758</v>
      </c>
      <c r="H16" s="20">
        <v>20</v>
      </c>
      <c r="I16" s="20">
        <v>20</v>
      </c>
      <c r="J16" s="19"/>
    </row>
    <row r="17" ht="26.25" spans="1:10">
      <c r="A17" s="12" t="s">
        <v>639</v>
      </c>
      <c r="B17" s="12" t="s">
        <v>759</v>
      </c>
      <c r="C17" s="17" t="s">
        <v>760</v>
      </c>
      <c r="D17" s="12"/>
      <c r="E17" s="66" t="s">
        <v>761</v>
      </c>
      <c r="F17" s="66" t="s">
        <v>762</v>
      </c>
      <c r="G17" s="66" t="s">
        <v>758</v>
      </c>
      <c r="H17" s="20">
        <v>20</v>
      </c>
      <c r="I17" s="20">
        <v>20</v>
      </c>
      <c r="J17" s="19"/>
    </row>
    <row r="18" ht="26.25" spans="1:10">
      <c r="A18" s="12" t="s">
        <v>661</v>
      </c>
      <c r="B18" s="24" t="s">
        <v>662</v>
      </c>
      <c r="C18" s="66" t="s">
        <v>763</v>
      </c>
      <c r="D18" s="12"/>
      <c r="E18" s="24" t="s">
        <v>764</v>
      </c>
      <c r="F18" s="24" t="s">
        <v>625</v>
      </c>
      <c r="G18" s="22">
        <v>0.95</v>
      </c>
      <c r="H18" s="20">
        <v>10</v>
      </c>
      <c r="I18" s="20">
        <v>10</v>
      </c>
      <c r="J18" s="31"/>
    </row>
    <row r="19" ht="17" customHeight="1" spans="1:10">
      <c r="A19" s="25" t="s">
        <v>765</v>
      </c>
      <c r="B19" s="25"/>
      <c r="C19" s="25"/>
      <c r="D19" s="26"/>
      <c r="E19" s="26"/>
      <c r="F19" s="26"/>
      <c r="G19" s="26"/>
      <c r="H19" s="26"/>
      <c r="I19" s="26"/>
      <c r="J19" s="26"/>
    </row>
    <row r="20" ht="17" customHeight="1" spans="1:10">
      <c r="A20" s="25" t="s">
        <v>731</v>
      </c>
      <c r="B20" s="25"/>
      <c r="C20" s="25"/>
      <c r="D20" s="25"/>
      <c r="E20" s="25"/>
      <c r="F20" s="25"/>
      <c r="G20" s="25"/>
      <c r="H20" s="25">
        <v>100</v>
      </c>
      <c r="I20" s="32">
        <f>I6+SUM(I14:I18)</f>
        <v>92.8975230870105</v>
      </c>
      <c r="J20" s="25" t="s">
        <v>732</v>
      </c>
    </row>
    <row r="21" spans="1:10">
      <c r="A21" s="78" t="s">
        <v>766</v>
      </c>
      <c r="B21" s="79"/>
      <c r="C21" s="79"/>
      <c r="D21" s="79"/>
      <c r="E21" s="79"/>
      <c r="F21" s="79"/>
      <c r="G21" s="79"/>
      <c r="H21" s="79"/>
      <c r="I21" s="79"/>
      <c r="J21" s="79"/>
    </row>
    <row r="22" spans="1:10">
      <c r="A22" s="78" t="s">
        <v>767</v>
      </c>
      <c r="B22" s="78"/>
      <c r="C22" s="78"/>
      <c r="D22" s="78"/>
      <c r="E22" s="78"/>
      <c r="F22" s="78"/>
      <c r="G22" s="78"/>
      <c r="H22" s="78"/>
      <c r="I22" s="78"/>
      <c r="J22" s="78"/>
    </row>
    <row r="23" spans="1:10">
      <c r="A23" s="78" t="s">
        <v>768</v>
      </c>
      <c r="B23" s="78"/>
      <c r="C23" s="78"/>
      <c r="D23" s="78"/>
      <c r="E23" s="78"/>
      <c r="F23" s="78"/>
      <c r="G23" s="78"/>
      <c r="H23" s="78"/>
      <c r="I23" s="78"/>
      <c r="J23" s="78"/>
    </row>
    <row r="24" spans="1:10">
      <c r="A24" s="78" t="s">
        <v>769</v>
      </c>
      <c r="B24" s="78"/>
      <c r="C24" s="78"/>
      <c r="D24" s="78"/>
      <c r="E24" s="78"/>
      <c r="F24" s="78"/>
      <c r="G24" s="78"/>
      <c r="H24" s="78"/>
      <c r="I24" s="78"/>
      <c r="J24" s="78"/>
    </row>
    <row r="25" spans="1:10">
      <c r="A25" s="78" t="s">
        <v>770</v>
      </c>
      <c r="B25" s="78"/>
      <c r="C25" s="78"/>
      <c r="D25" s="78"/>
      <c r="E25" s="78"/>
      <c r="F25" s="78"/>
      <c r="G25" s="78"/>
      <c r="H25" s="78"/>
      <c r="I25" s="78"/>
      <c r="J25" s="78"/>
    </row>
    <row r="26" spans="1:10">
      <c r="A26" s="78" t="s">
        <v>738</v>
      </c>
      <c r="B26" s="78"/>
      <c r="C26" s="78"/>
      <c r="D26" s="78"/>
      <c r="E26" s="78"/>
      <c r="F26" s="78"/>
      <c r="G26" s="78"/>
      <c r="H26" s="78"/>
      <c r="I26" s="78"/>
      <c r="J26" s="78"/>
    </row>
    <row r="27" spans="1:10">
      <c r="A27" s="78" t="s">
        <v>739</v>
      </c>
      <c r="B27" s="78"/>
      <c r="C27" s="78"/>
      <c r="D27" s="78"/>
      <c r="E27" s="78"/>
      <c r="F27" s="78"/>
      <c r="G27" s="78"/>
      <c r="H27" s="78"/>
      <c r="I27" s="78"/>
      <c r="J27" s="78"/>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J22"/>
    <mergeCell ref="A23:J23"/>
    <mergeCell ref="A24:J24"/>
    <mergeCell ref="A25:J25"/>
    <mergeCell ref="A26:J26"/>
    <mergeCell ref="A27:J27"/>
    <mergeCell ref="A10:A11"/>
    <mergeCell ref="A14:A16"/>
    <mergeCell ref="B14:B16"/>
    <mergeCell ref="D14:D18"/>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9" sqref="C9"/>
    </sheetView>
  </sheetViews>
  <sheetFormatPr defaultColWidth="9" defaultRowHeight="13.5"/>
  <cols>
    <col min="1" max="1" width="11.125" customWidth="1"/>
    <col min="2" max="2" width="14" customWidth="1"/>
    <col min="3" max="3" width="58.3333333333333" customWidth="1"/>
    <col min="4" max="4" width="15.75" customWidth="1"/>
    <col min="5" max="5" width="21.25" customWidth="1"/>
    <col min="6" max="6" width="16.25" customWidth="1"/>
    <col min="7" max="7" width="17.25" customWidth="1"/>
    <col min="9" max="9" width="8.375" customWidth="1"/>
    <col min="10" max="10" width="12.625" customWidth="1"/>
  </cols>
  <sheetData>
    <row r="1" ht="27" spans="1:10">
      <c r="A1" s="1" t="s">
        <v>672</v>
      </c>
      <c r="B1" s="1"/>
      <c r="C1" s="1"/>
      <c r="D1" s="1"/>
      <c r="E1" s="1"/>
      <c r="F1" s="1"/>
      <c r="G1" s="1"/>
      <c r="H1" s="1"/>
      <c r="I1" s="1"/>
      <c r="J1" s="1"/>
    </row>
    <row r="2" ht="23.25" spans="1:10">
      <c r="A2" s="2"/>
      <c r="B2" s="2"/>
      <c r="C2" s="2"/>
      <c r="D2" s="2"/>
      <c r="E2" s="2"/>
      <c r="F2" s="2"/>
      <c r="G2" s="2"/>
      <c r="H2" s="2"/>
      <c r="I2" s="2"/>
      <c r="J2" s="30"/>
    </row>
    <row r="3" ht="19" customHeight="1" spans="1:10">
      <c r="A3" s="3" t="s">
        <v>673</v>
      </c>
      <c r="B3" s="3"/>
      <c r="C3" s="4" t="s">
        <v>771</v>
      </c>
      <c r="D3" s="4"/>
      <c r="E3" s="4"/>
      <c r="F3" s="4"/>
      <c r="G3" s="4"/>
      <c r="H3" s="4"/>
      <c r="I3" s="4"/>
      <c r="J3" s="4"/>
    </row>
    <row r="4" ht="19" customHeight="1" spans="1:10">
      <c r="A4" s="3" t="s">
        <v>675</v>
      </c>
      <c r="B4" s="3"/>
      <c r="C4" s="5" t="s">
        <v>565</v>
      </c>
      <c r="D4" s="5"/>
      <c r="E4" s="5"/>
      <c r="F4" s="3" t="s">
        <v>741</v>
      </c>
      <c r="G4" s="4" t="s">
        <v>565</v>
      </c>
      <c r="H4" s="4"/>
      <c r="I4" s="4"/>
      <c r="J4" s="4"/>
    </row>
    <row r="5" ht="19" customHeight="1" spans="1:10">
      <c r="A5" s="3" t="s">
        <v>742</v>
      </c>
      <c r="B5" s="3"/>
      <c r="C5" s="3"/>
      <c r="D5" s="71" t="s">
        <v>743</v>
      </c>
      <c r="E5" s="71" t="s">
        <v>483</v>
      </c>
      <c r="F5" s="71" t="s">
        <v>744</v>
      </c>
      <c r="G5" s="3" t="s">
        <v>679</v>
      </c>
      <c r="H5" s="3" t="s">
        <v>680</v>
      </c>
      <c r="I5" s="3" t="s">
        <v>681</v>
      </c>
      <c r="J5" s="3"/>
    </row>
    <row r="6" ht="19" customHeight="1" spans="1:10">
      <c r="A6" s="3"/>
      <c r="B6" s="3"/>
      <c r="C6" s="72" t="s">
        <v>578</v>
      </c>
      <c r="D6" s="73"/>
      <c r="E6" s="73">
        <v>986300</v>
      </c>
      <c r="F6" s="73">
        <v>986300</v>
      </c>
      <c r="G6" s="74">
        <v>10</v>
      </c>
      <c r="H6" s="68">
        <f>F6/E6</f>
        <v>1</v>
      </c>
      <c r="I6" s="7">
        <f>G6*H6</f>
        <v>10</v>
      </c>
      <c r="J6" s="7"/>
    </row>
    <row r="7" ht="26.25" spans="1:10">
      <c r="A7" s="3"/>
      <c r="B7" s="3"/>
      <c r="C7" s="72" t="s">
        <v>745</v>
      </c>
      <c r="D7" s="73"/>
      <c r="E7" s="73">
        <v>986300</v>
      </c>
      <c r="F7" s="73">
        <v>986300</v>
      </c>
      <c r="G7" s="74" t="s">
        <v>487</v>
      </c>
      <c r="H7" s="9"/>
      <c r="I7" s="7" t="s">
        <v>487</v>
      </c>
      <c r="J7" s="7"/>
    </row>
    <row r="8" ht="26.25" spans="1:10">
      <c r="A8" s="3"/>
      <c r="B8" s="3"/>
      <c r="C8" s="6" t="s">
        <v>746</v>
      </c>
      <c r="D8" s="75"/>
      <c r="E8" s="75"/>
      <c r="F8" s="75"/>
      <c r="G8" s="3" t="s">
        <v>487</v>
      </c>
      <c r="H8" s="9"/>
      <c r="I8" s="7" t="s">
        <v>487</v>
      </c>
      <c r="J8" s="7"/>
    </row>
    <row r="9" spans="1:10">
      <c r="A9" s="3"/>
      <c r="B9" s="3"/>
      <c r="C9" s="6" t="s">
        <v>747</v>
      </c>
      <c r="D9" s="11" t="s">
        <v>487</v>
      </c>
      <c r="E9" s="11" t="s">
        <v>487</v>
      </c>
      <c r="F9" s="11" t="s">
        <v>487</v>
      </c>
      <c r="G9" s="12" t="s">
        <v>487</v>
      </c>
      <c r="H9" s="35"/>
      <c r="I9" s="11" t="s">
        <v>487</v>
      </c>
      <c r="J9" s="11"/>
    </row>
    <row r="10" ht="14.25" spans="1:10">
      <c r="A10" s="3" t="s">
        <v>748</v>
      </c>
      <c r="B10" s="3" t="s">
        <v>684</v>
      </c>
      <c r="C10" s="3"/>
      <c r="D10" s="3"/>
      <c r="E10" s="3"/>
      <c r="F10" s="7" t="s">
        <v>685</v>
      </c>
      <c r="G10" s="7"/>
      <c r="H10" s="7"/>
      <c r="I10" s="7"/>
      <c r="J10" s="7"/>
    </row>
    <row r="11" ht="50" customHeight="1" spans="1:10">
      <c r="A11" s="3"/>
      <c r="B11" s="13" t="s">
        <v>772</v>
      </c>
      <c r="C11" s="13"/>
      <c r="D11" s="13"/>
      <c r="E11" s="13"/>
      <c r="F11" s="13" t="s">
        <v>773</v>
      </c>
      <c r="G11" s="13"/>
      <c r="H11" s="13"/>
      <c r="I11" s="13"/>
      <c r="J11" s="13"/>
    </row>
    <row r="12" ht="20" customHeight="1" spans="1:10">
      <c r="A12" s="15" t="s">
        <v>588</v>
      </c>
      <c r="B12" s="15"/>
      <c r="C12" s="15"/>
      <c r="D12" s="15" t="s">
        <v>751</v>
      </c>
      <c r="E12" s="15"/>
      <c r="F12" s="15"/>
      <c r="G12" s="15" t="s">
        <v>752</v>
      </c>
      <c r="H12" s="15" t="s">
        <v>679</v>
      </c>
      <c r="I12" s="15" t="s">
        <v>681</v>
      </c>
      <c r="J12" s="15" t="s">
        <v>693</v>
      </c>
    </row>
    <row r="13" ht="20" customHeight="1" spans="1:10">
      <c r="A13" s="3" t="s">
        <v>691</v>
      </c>
      <c r="B13" s="3" t="s">
        <v>595</v>
      </c>
      <c r="C13" s="3" t="s">
        <v>596</v>
      </c>
      <c r="D13" s="3" t="s">
        <v>589</v>
      </c>
      <c r="E13" s="3" t="s">
        <v>590</v>
      </c>
      <c r="F13" s="15" t="s">
        <v>753</v>
      </c>
      <c r="G13" s="15"/>
      <c r="H13" s="15"/>
      <c r="I13" s="15"/>
      <c r="J13" s="15"/>
    </row>
    <row r="14" ht="39" spans="1:10">
      <c r="A14" s="12" t="s">
        <v>695</v>
      </c>
      <c r="B14" s="12" t="s">
        <v>602</v>
      </c>
      <c r="C14" s="69" t="s">
        <v>774</v>
      </c>
      <c r="D14" s="233" t="s">
        <v>755</v>
      </c>
      <c r="E14" s="67">
        <v>116</v>
      </c>
      <c r="F14" s="66" t="s">
        <v>775</v>
      </c>
      <c r="G14" s="69" t="s">
        <v>776</v>
      </c>
      <c r="H14" s="20">
        <v>20</v>
      </c>
      <c r="I14" s="20">
        <v>20</v>
      </c>
      <c r="J14" s="19"/>
    </row>
    <row r="15" ht="26.25" spans="1:10">
      <c r="A15" s="12"/>
      <c r="B15" s="12" t="s">
        <v>623</v>
      </c>
      <c r="C15" s="69" t="s">
        <v>777</v>
      </c>
      <c r="D15" s="12"/>
      <c r="E15" s="67">
        <v>1000</v>
      </c>
      <c r="F15" s="66" t="s">
        <v>604</v>
      </c>
      <c r="G15" s="66" t="s">
        <v>778</v>
      </c>
      <c r="H15" s="20">
        <v>20</v>
      </c>
      <c r="I15" s="20">
        <v>20</v>
      </c>
      <c r="J15" s="19"/>
    </row>
    <row r="16" ht="30" customHeight="1" spans="1:10">
      <c r="A16" s="12" t="s">
        <v>639</v>
      </c>
      <c r="B16" s="12" t="s">
        <v>759</v>
      </c>
      <c r="C16" s="69" t="s">
        <v>779</v>
      </c>
      <c r="D16" s="12"/>
      <c r="E16" s="67">
        <v>2</v>
      </c>
      <c r="F16" s="66" t="s">
        <v>625</v>
      </c>
      <c r="G16" s="76">
        <v>0.02</v>
      </c>
      <c r="H16" s="20">
        <v>10</v>
      </c>
      <c r="I16" s="20">
        <v>10</v>
      </c>
      <c r="J16" s="19"/>
    </row>
    <row r="17" ht="26.25" spans="1:10">
      <c r="A17" s="12"/>
      <c r="B17" s="12"/>
      <c r="C17" s="69" t="s">
        <v>780</v>
      </c>
      <c r="D17" s="12"/>
      <c r="E17" s="67">
        <v>0</v>
      </c>
      <c r="F17" s="66" t="s">
        <v>610</v>
      </c>
      <c r="G17" s="66" t="s">
        <v>781</v>
      </c>
      <c r="H17" s="20">
        <v>10</v>
      </c>
      <c r="I17" s="20">
        <v>10</v>
      </c>
      <c r="J17" s="19"/>
    </row>
    <row r="18" ht="26.25" spans="1:10">
      <c r="A18" s="12"/>
      <c r="B18" s="24" t="s">
        <v>782</v>
      </c>
      <c r="C18" s="69" t="s">
        <v>783</v>
      </c>
      <c r="D18" s="12"/>
      <c r="E18" s="67">
        <v>2</v>
      </c>
      <c r="F18" s="66" t="s">
        <v>720</v>
      </c>
      <c r="G18" s="66" t="s">
        <v>784</v>
      </c>
      <c r="H18" s="20">
        <v>20</v>
      </c>
      <c r="I18" s="20">
        <v>20</v>
      </c>
      <c r="J18" s="19"/>
    </row>
    <row r="19" ht="26.25" spans="1:10">
      <c r="A19" s="12" t="s">
        <v>661</v>
      </c>
      <c r="B19" s="24" t="s">
        <v>662</v>
      </c>
      <c r="C19" s="69" t="s">
        <v>785</v>
      </c>
      <c r="D19" s="12"/>
      <c r="E19" s="67">
        <v>90</v>
      </c>
      <c r="F19" s="66" t="s">
        <v>625</v>
      </c>
      <c r="G19" s="22">
        <v>0.98</v>
      </c>
      <c r="H19" s="20">
        <v>10</v>
      </c>
      <c r="I19" s="20">
        <v>10</v>
      </c>
      <c r="J19" s="31"/>
    </row>
    <row r="20" ht="14.25" spans="1:10">
      <c r="A20" s="25" t="s">
        <v>765</v>
      </c>
      <c r="B20" s="25"/>
      <c r="C20" s="25"/>
      <c r="D20" s="26"/>
      <c r="E20" s="26"/>
      <c r="F20" s="26"/>
      <c r="G20" s="26"/>
      <c r="H20" s="26"/>
      <c r="I20" s="26"/>
      <c r="J20" s="26"/>
    </row>
    <row r="21" ht="14.25" spans="1:10">
      <c r="A21" s="25" t="s">
        <v>731</v>
      </c>
      <c r="B21" s="25"/>
      <c r="C21" s="25"/>
      <c r="D21" s="25"/>
      <c r="E21" s="25"/>
      <c r="F21" s="25"/>
      <c r="G21" s="25"/>
      <c r="H21" s="25">
        <v>100</v>
      </c>
      <c r="I21" s="32">
        <f>I6+SUM(I14:I19)</f>
        <v>100</v>
      </c>
      <c r="J21" s="25" t="s">
        <v>732</v>
      </c>
    </row>
    <row r="22" spans="1:10">
      <c r="A22" s="27"/>
      <c r="B22" s="27"/>
      <c r="C22" s="27"/>
      <c r="D22" s="27"/>
      <c r="E22" s="27"/>
      <c r="F22" s="27"/>
      <c r="G22" s="27"/>
      <c r="H22" s="27"/>
      <c r="I22" s="27"/>
      <c r="J22" s="27"/>
    </row>
    <row r="23" spans="1:10">
      <c r="A23" s="54" t="s">
        <v>766</v>
      </c>
      <c r="B23" s="27"/>
      <c r="C23" s="27"/>
      <c r="D23" s="27"/>
      <c r="E23" s="27"/>
      <c r="F23" s="27"/>
      <c r="G23" s="27"/>
      <c r="H23" s="27"/>
      <c r="I23" s="27"/>
      <c r="J23" s="27"/>
    </row>
    <row r="24" spans="1:10">
      <c r="A24" s="54" t="s">
        <v>767</v>
      </c>
      <c r="B24" s="54"/>
      <c r="C24" s="54"/>
      <c r="D24" s="54"/>
      <c r="E24" s="54"/>
      <c r="F24" s="54"/>
      <c r="G24" s="54"/>
      <c r="H24" s="54"/>
      <c r="I24" s="54"/>
      <c r="J24" s="54"/>
    </row>
    <row r="25" spans="1:10">
      <c r="A25" s="54" t="s">
        <v>768</v>
      </c>
      <c r="B25" s="54"/>
      <c r="C25" s="54"/>
      <c r="D25" s="54"/>
      <c r="E25" s="54"/>
      <c r="F25" s="54"/>
      <c r="G25" s="54"/>
      <c r="H25" s="54"/>
      <c r="I25" s="54"/>
      <c r="J25" s="54"/>
    </row>
    <row r="26" spans="1:10">
      <c r="A26" s="54" t="s">
        <v>769</v>
      </c>
      <c r="B26" s="54"/>
      <c r="C26" s="54"/>
      <c r="D26" s="54"/>
      <c r="E26" s="54"/>
      <c r="F26" s="54"/>
      <c r="G26" s="54"/>
      <c r="H26" s="54"/>
      <c r="I26" s="54"/>
      <c r="J26" s="54"/>
    </row>
    <row r="27" spans="1:10">
      <c r="A27" s="54" t="s">
        <v>770</v>
      </c>
      <c r="B27" s="54"/>
      <c r="C27" s="54"/>
      <c r="D27" s="54"/>
      <c r="E27" s="54"/>
      <c r="F27" s="54"/>
      <c r="G27" s="54"/>
      <c r="H27" s="54"/>
      <c r="I27" s="54"/>
      <c r="J27" s="54"/>
    </row>
    <row r="28" spans="1:10">
      <c r="A28" s="54" t="s">
        <v>738</v>
      </c>
      <c r="B28" s="54"/>
      <c r="C28" s="54"/>
      <c r="D28" s="54"/>
      <c r="E28" s="54"/>
      <c r="F28" s="54"/>
      <c r="G28" s="54"/>
      <c r="H28" s="54"/>
      <c r="I28" s="54"/>
      <c r="J28" s="54"/>
    </row>
    <row r="29" spans="1:10">
      <c r="A29" s="54" t="s">
        <v>739</v>
      </c>
      <c r="B29" s="54"/>
      <c r="C29" s="54"/>
      <c r="D29" s="54"/>
      <c r="E29" s="54"/>
      <c r="F29" s="54"/>
      <c r="G29" s="54"/>
      <c r="H29" s="54"/>
      <c r="I29" s="54"/>
      <c r="J29" s="5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5"/>
    <mergeCell ref="A16:A18"/>
    <mergeCell ref="B16:B17"/>
    <mergeCell ref="D14:D19"/>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9" sqref="C9"/>
    </sheetView>
  </sheetViews>
  <sheetFormatPr defaultColWidth="9" defaultRowHeight="13.5"/>
  <cols>
    <col min="1" max="1" width="11.125" customWidth="1"/>
    <col min="2" max="2" width="14" customWidth="1"/>
    <col min="3" max="3" width="60.375" customWidth="1"/>
    <col min="4" max="4" width="15.75" customWidth="1"/>
    <col min="5" max="6" width="21.375" customWidth="1"/>
    <col min="7" max="7" width="24.125" customWidth="1"/>
    <col min="9" max="9" width="8.63333333333333"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2" customHeight="1" spans="1:10">
      <c r="A3" s="3" t="s">
        <v>673</v>
      </c>
      <c r="B3" s="3"/>
      <c r="C3" s="4" t="s">
        <v>786</v>
      </c>
      <c r="D3" s="4"/>
      <c r="E3" s="4"/>
      <c r="F3" s="4"/>
      <c r="G3" s="4"/>
      <c r="H3" s="4"/>
      <c r="I3" s="4"/>
      <c r="J3" s="4"/>
    </row>
    <row r="4" ht="21" customHeight="1" spans="1:10">
      <c r="A4" s="3" t="s">
        <v>675</v>
      </c>
      <c r="B4" s="3"/>
      <c r="C4" s="5" t="s">
        <v>565</v>
      </c>
      <c r="D4" s="5"/>
      <c r="E4" s="5"/>
      <c r="F4" s="3" t="s">
        <v>741</v>
      </c>
      <c r="G4" s="4" t="s">
        <v>565</v>
      </c>
      <c r="H4" s="4"/>
      <c r="I4" s="4"/>
      <c r="J4" s="4"/>
    </row>
    <row r="5" ht="20" customHeight="1" spans="1:10">
      <c r="A5" s="3" t="s">
        <v>787</v>
      </c>
      <c r="B5" s="3"/>
      <c r="C5" s="3"/>
      <c r="D5" s="3" t="s">
        <v>743</v>
      </c>
      <c r="E5" s="3" t="s">
        <v>483</v>
      </c>
      <c r="F5" s="3" t="s">
        <v>744</v>
      </c>
      <c r="G5" s="3" t="s">
        <v>679</v>
      </c>
      <c r="H5" s="3" t="s">
        <v>680</v>
      </c>
      <c r="I5" s="3" t="s">
        <v>681</v>
      </c>
      <c r="J5" s="3"/>
    </row>
    <row r="6" ht="20" customHeight="1" spans="1:10">
      <c r="A6" s="3"/>
      <c r="B6" s="3"/>
      <c r="C6" s="6" t="s">
        <v>578</v>
      </c>
      <c r="D6" s="7"/>
      <c r="E6" s="63">
        <v>1000000</v>
      </c>
      <c r="F6" s="63">
        <v>1000000</v>
      </c>
      <c r="G6" s="3">
        <v>10</v>
      </c>
      <c r="H6" s="68">
        <f>F6/E6</f>
        <v>1</v>
      </c>
      <c r="I6" s="7">
        <f>G6*H6</f>
        <v>10</v>
      </c>
      <c r="J6" s="7"/>
    </row>
    <row r="7" ht="26.25" spans="1:10">
      <c r="A7" s="3"/>
      <c r="B7" s="3"/>
      <c r="C7" s="6" t="s">
        <v>745</v>
      </c>
      <c r="D7" s="7"/>
      <c r="E7" s="63">
        <v>1000000</v>
      </c>
      <c r="F7" s="63">
        <v>1000000</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14.25" spans="1:10">
      <c r="A10" s="3" t="s">
        <v>748</v>
      </c>
      <c r="B10" s="3" t="s">
        <v>684</v>
      </c>
      <c r="C10" s="3"/>
      <c r="D10" s="3"/>
      <c r="E10" s="3"/>
      <c r="F10" s="7" t="s">
        <v>685</v>
      </c>
      <c r="G10" s="7"/>
      <c r="H10" s="7"/>
      <c r="I10" s="7"/>
      <c r="J10" s="7"/>
    </row>
    <row r="11" ht="56" customHeight="1" spans="1:10">
      <c r="A11" s="3"/>
      <c r="B11" s="13" t="s">
        <v>788</v>
      </c>
      <c r="C11" s="13"/>
      <c r="D11" s="13"/>
      <c r="E11" s="13"/>
      <c r="F11" s="13" t="s">
        <v>788</v>
      </c>
      <c r="G11" s="13"/>
      <c r="H11" s="13"/>
      <c r="I11" s="13"/>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23" customHeight="1" spans="1:10">
      <c r="A14" s="12" t="s">
        <v>695</v>
      </c>
      <c r="B14" s="12" t="s">
        <v>602</v>
      </c>
      <c r="C14" s="69" t="s">
        <v>789</v>
      </c>
      <c r="D14" s="233" t="s">
        <v>755</v>
      </c>
      <c r="E14" s="67">
        <v>1</v>
      </c>
      <c r="F14" s="66" t="s">
        <v>610</v>
      </c>
      <c r="G14" s="69" t="s">
        <v>790</v>
      </c>
      <c r="H14" s="20">
        <v>20</v>
      </c>
      <c r="I14" s="20">
        <v>20</v>
      </c>
      <c r="J14" s="19"/>
    </row>
    <row r="15" ht="36" customHeight="1" spans="1:10">
      <c r="A15" s="12"/>
      <c r="B15" s="12" t="s">
        <v>623</v>
      </c>
      <c r="C15" s="69" t="s">
        <v>791</v>
      </c>
      <c r="D15" s="12"/>
      <c r="E15" s="67" t="s">
        <v>605</v>
      </c>
      <c r="F15" s="66" t="s">
        <v>635</v>
      </c>
      <c r="G15" s="69" t="s">
        <v>792</v>
      </c>
      <c r="H15" s="20">
        <v>20</v>
      </c>
      <c r="I15" s="20">
        <v>20</v>
      </c>
      <c r="J15" s="19"/>
    </row>
    <row r="16" ht="26.25" spans="1:10">
      <c r="A16" s="12" t="s">
        <v>639</v>
      </c>
      <c r="B16" s="12" t="s">
        <v>793</v>
      </c>
      <c r="C16" s="69" t="s">
        <v>794</v>
      </c>
      <c r="D16" s="12"/>
      <c r="E16" s="70">
        <v>10</v>
      </c>
      <c r="F16" s="66" t="s">
        <v>625</v>
      </c>
      <c r="G16" s="69" t="s">
        <v>795</v>
      </c>
      <c r="H16" s="20">
        <v>10</v>
      </c>
      <c r="I16" s="20">
        <v>10</v>
      </c>
      <c r="J16" s="19"/>
    </row>
    <row r="17" ht="39" spans="1:10">
      <c r="A17" s="12"/>
      <c r="B17" s="24" t="s">
        <v>782</v>
      </c>
      <c r="C17" s="69" t="s">
        <v>796</v>
      </c>
      <c r="D17" s="12"/>
      <c r="E17" s="66" t="s">
        <v>797</v>
      </c>
      <c r="F17" s="66" t="s">
        <v>635</v>
      </c>
      <c r="G17" s="69" t="s">
        <v>798</v>
      </c>
      <c r="H17" s="20">
        <v>20</v>
      </c>
      <c r="I17" s="20">
        <v>20</v>
      </c>
      <c r="J17" s="19"/>
    </row>
    <row r="18" ht="19" customHeight="1" spans="1:10">
      <c r="A18" s="12" t="s">
        <v>661</v>
      </c>
      <c r="B18" s="24" t="s">
        <v>662</v>
      </c>
      <c r="C18" s="69" t="s">
        <v>799</v>
      </c>
      <c r="D18" s="12"/>
      <c r="E18" s="67">
        <v>90</v>
      </c>
      <c r="F18" s="66" t="s">
        <v>625</v>
      </c>
      <c r="G18" s="61">
        <v>91</v>
      </c>
      <c r="H18" s="20">
        <v>10</v>
      </c>
      <c r="I18" s="20">
        <v>10</v>
      </c>
      <c r="J18" s="31"/>
    </row>
    <row r="19" ht="19" customHeight="1" spans="1:10">
      <c r="A19" s="12"/>
      <c r="B19" s="24"/>
      <c r="C19" s="69" t="s">
        <v>800</v>
      </c>
      <c r="D19" s="12"/>
      <c r="E19" s="67">
        <v>90</v>
      </c>
      <c r="F19" s="66" t="s">
        <v>625</v>
      </c>
      <c r="G19" s="61">
        <v>90</v>
      </c>
      <c r="H19" s="20">
        <v>10</v>
      </c>
      <c r="I19" s="20">
        <v>10</v>
      </c>
      <c r="J19" s="31"/>
    </row>
    <row r="20" ht="19" customHeight="1" spans="1:10">
      <c r="A20" s="25" t="s">
        <v>765</v>
      </c>
      <c r="B20" s="25"/>
      <c r="C20" s="25"/>
      <c r="D20" s="26"/>
      <c r="E20" s="26"/>
      <c r="F20" s="26"/>
      <c r="G20" s="26"/>
      <c r="H20" s="26"/>
      <c r="I20" s="26"/>
      <c r="J20" s="26"/>
    </row>
    <row r="21" ht="19" customHeight="1" spans="1:10">
      <c r="A21" s="25" t="s">
        <v>731</v>
      </c>
      <c r="B21" s="25"/>
      <c r="C21" s="25"/>
      <c r="D21" s="25"/>
      <c r="E21" s="25"/>
      <c r="F21" s="25"/>
      <c r="G21" s="25"/>
      <c r="H21" s="25">
        <v>100</v>
      </c>
      <c r="I21" s="25">
        <f>I6+SUM(I14:I19)</f>
        <v>100</v>
      </c>
      <c r="J21" s="25" t="s">
        <v>732</v>
      </c>
    </row>
    <row r="22" spans="1:10">
      <c r="A22" s="27"/>
      <c r="B22" s="27"/>
      <c r="C22" s="27"/>
      <c r="D22" s="27"/>
      <c r="E22" s="27"/>
      <c r="F22" s="27"/>
      <c r="G22" s="27"/>
      <c r="H22" s="27"/>
      <c r="I22" s="27"/>
      <c r="J22" s="27"/>
    </row>
    <row r="23" spans="1:10">
      <c r="A23" s="54" t="s">
        <v>766</v>
      </c>
      <c r="B23" s="27"/>
      <c r="C23" s="27"/>
      <c r="D23" s="27"/>
      <c r="E23" s="27"/>
      <c r="F23" s="27"/>
      <c r="G23" s="27"/>
      <c r="H23" s="27"/>
      <c r="I23" s="27"/>
      <c r="J23" s="27"/>
    </row>
    <row r="24" spans="1:10">
      <c r="A24" s="54" t="s">
        <v>767</v>
      </c>
      <c r="B24" s="54"/>
      <c r="C24" s="54"/>
      <c r="D24" s="54"/>
      <c r="E24" s="54"/>
      <c r="F24" s="54"/>
      <c r="G24" s="54"/>
      <c r="H24" s="54"/>
      <c r="I24" s="54"/>
      <c r="J24" s="54"/>
    </row>
    <row r="25" spans="1:10">
      <c r="A25" s="54" t="s">
        <v>768</v>
      </c>
      <c r="B25" s="54"/>
      <c r="C25" s="54"/>
      <c r="D25" s="54"/>
      <c r="E25" s="54"/>
      <c r="F25" s="54"/>
      <c r="G25" s="54"/>
      <c r="H25" s="54"/>
      <c r="I25" s="54"/>
      <c r="J25" s="54"/>
    </row>
    <row r="26" spans="1:10">
      <c r="A26" s="54" t="s">
        <v>769</v>
      </c>
      <c r="B26" s="54"/>
      <c r="C26" s="54"/>
      <c r="D26" s="54"/>
      <c r="E26" s="54"/>
      <c r="F26" s="54"/>
      <c r="G26" s="54"/>
      <c r="H26" s="54"/>
      <c r="I26" s="54"/>
      <c r="J26" s="54"/>
    </row>
    <row r="27" spans="1:10">
      <c r="A27" s="54" t="s">
        <v>770</v>
      </c>
      <c r="B27" s="54"/>
      <c r="C27" s="54"/>
      <c r="D27" s="54"/>
      <c r="E27" s="54"/>
      <c r="F27" s="54"/>
      <c r="G27" s="54"/>
      <c r="H27" s="54"/>
      <c r="I27" s="54"/>
      <c r="J27" s="54"/>
    </row>
    <row r="28" spans="1:10">
      <c r="A28" s="54" t="s">
        <v>738</v>
      </c>
      <c r="B28" s="54"/>
      <c r="C28" s="54"/>
      <c r="D28" s="54"/>
      <c r="E28" s="54"/>
      <c r="F28" s="54"/>
      <c r="G28" s="54"/>
      <c r="H28" s="54"/>
      <c r="I28" s="54"/>
      <c r="J28" s="54"/>
    </row>
    <row r="29" spans="1:10">
      <c r="A29" s="54" t="s">
        <v>739</v>
      </c>
      <c r="B29" s="54"/>
      <c r="C29" s="54"/>
      <c r="D29" s="54"/>
      <c r="E29" s="54"/>
      <c r="F29" s="54"/>
      <c r="G29" s="54"/>
      <c r="H29" s="54"/>
      <c r="I29" s="54"/>
      <c r="J29" s="54"/>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5"/>
    <mergeCell ref="A16:A17"/>
    <mergeCell ref="A18:A19"/>
    <mergeCell ref="B18:B19"/>
    <mergeCell ref="D14:D19"/>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9" sqref="C9"/>
    </sheetView>
  </sheetViews>
  <sheetFormatPr defaultColWidth="9" defaultRowHeight="13.5"/>
  <cols>
    <col min="1" max="1" width="11.125" customWidth="1"/>
    <col min="2" max="2" width="15.75" customWidth="1"/>
    <col min="3" max="3" width="34.375" customWidth="1"/>
    <col min="4" max="4" width="15.75" customWidth="1"/>
    <col min="5" max="6" width="23.625" customWidth="1"/>
    <col min="7" max="7" width="41.125" customWidth="1"/>
    <col min="9" max="9" width="8.63333333333333"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4" customHeight="1" spans="1:10">
      <c r="A3" s="3" t="s">
        <v>673</v>
      </c>
      <c r="B3" s="3"/>
      <c r="C3" s="4" t="s">
        <v>801</v>
      </c>
      <c r="D3" s="4"/>
      <c r="E3" s="4"/>
      <c r="F3" s="4"/>
      <c r="G3" s="4"/>
      <c r="H3" s="4"/>
      <c r="I3" s="4"/>
      <c r="J3" s="4"/>
    </row>
    <row r="4" ht="24" customHeight="1" spans="1:10">
      <c r="A4" s="3" t="s">
        <v>675</v>
      </c>
      <c r="B4" s="3"/>
      <c r="C4" s="5" t="s">
        <v>565</v>
      </c>
      <c r="D4" s="5"/>
      <c r="E4" s="5"/>
      <c r="F4" s="3" t="s">
        <v>741</v>
      </c>
      <c r="G4" s="4" t="s">
        <v>565</v>
      </c>
      <c r="H4" s="4"/>
      <c r="I4" s="4"/>
      <c r="J4" s="4"/>
    </row>
    <row r="5" ht="20" customHeight="1" spans="1:10">
      <c r="A5" s="3" t="s">
        <v>742</v>
      </c>
      <c r="B5" s="3"/>
      <c r="C5" s="3"/>
      <c r="D5" s="3" t="s">
        <v>743</v>
      </c>
      <c r="E5" s="3" t="s">
        <v>483</v>
      </c>
      <c r="F5" s="3" t="s">
        <v>744</v>
      </c>
      <c r="G5" s="3" t="s">
        <v>679</v>
      </c>
      <c r="H5" s="3" t="s">
        <v>680</v>
      </c>
      <c r="I5" s="3" t="s">
        <v>681</v>
      </c>
      <c r="J5" s="3"/>
    </row>
    <row r="6" ht="20" customHeight="1" spans="1:10">
      <c r="A6" s="3"/>
      <c r="B6" s="3"/>
      <c r="C6" s="6" t="s">
        <v>578</v>
      </c>
      <c r="D6" s="7"/>
      <c r="E6" s="63">
        <v>1500000</v>
      </c>
      <c r="F6" s="63">
        <v>1500000</v>
      </c>
      <c r="G6" s="3">
        <v>10</v>
      </c>
      <c r="H6" s="8">
        <f>F6/E6</f>
        <v>1</v>
      </c>
      <c r="I6" s="7">
        <f>G6*H6</f>
        <v>10</v>
      </c>
      <c r="J6" s="7"/>
    </row>
    <row r="7" ht="26.25" spans="1:10">
      <c r="A7" s="3"/>
      <c r="B7" s="3"/>
      <c r="C7" s="6" t="s">
        <v>745</v>
      </c>
      <c r="D7" s="7"/>
      <c r="E7" s="63">
        <v>1500000</v>
      </c>
      <c r="F7" s="63">
        <v>1500000</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14.25" spans="1:10">
      <c r="A10" s="3" t="s">
        <v>748</v>
      </c>
      <c r="B10" s="3" t="s">
        <v>684</v>
      </c>
      <c r="C10" s="3"/>
      <c r="D10" s="3"/>
      <c r="E10" s="3"/>
      <c r="F10" s="7" t="s">
        <v>685</v>
      </c>
      <c r="G10" s="7"/>
      <c r="H10" s="7"/>
      <c r="I10" s="7"/>
      <c r="J10" s="7"/>
    </row>
    <row r="11" ht="40" customHeight="1" spans="1:10">
      <c r="A11" s="3"/>
      <c r="B11" s="13" t="s">
        <v>802</v>
      </c>
      <c r="C11" s="13"/>
      <c r="D11" s="13"/>
      <c r="E11" s="13"/>
      <c r="F11" s="13" t="s">
        <v>803</v>
      </c>
      <c r="G11" s="13"/>
      <c r="H11" s="13"/>
      <c r="I11" s="13"/>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14.25" spans="1:10">
      <c r="A14" s="12" t="s">
        <v>695</v>
      </c>
      <c r="B14" s="12" t="s">
        <v>602</v>
      </c>
      <c r="C14" s="66" t="s">
        <v>804</v>
      </c>
      <c r="D14" s="233" t="s">
        <v>755</v>
      </c>
      <c r="E14" s="67">
        <v>30</v>
      </c>
      <c r="F14" s="66" t="s">
        <v>613</v>
      </c>
      <c r="G14" s="56" t="s">
        <v>805</v>
      </c>
      <c r="H14" s="20">
        <v>20</v>
      </c>
      <c r="I14" s="20">
        <v>20</v>
      </c>
      <c r="J14" s="19"/>
    </row>
    <row r="15" ht="14.25" spans="1:10">
      <c r="A15" s="12"/>
      <c r="B15" s="12" t="s">
        <v>631</v>
      </c>
      <c r="C15" s="58" t="s">
        <v>632</v>
      </c>
      <c r="D15" s="12"/>
      <c r="E15" s="60">
        <v>2024</v>
      </c>
      <c r="F15" s="19" t="s">
        <v>720</v>
      </c>
      <c r="G15" s="17" t="s">
        <v>718</v>
      </c>
      <c r="H15" s="20">
        <v>20</v>
      </c>
      <c r="I15" s="20">
        <v>20</v>
      </c>
      <c r="J15" s="19"/>
    </row>
    <row r="16" ht="14.25" spans="1:10">
      <c r="A16" s="12"/>
      <c r="B16" s="12" t="s">
        <v>636</v>
      </c>
      <c r="C16" s="12" t="s">
        <v>806</v>
      </c>
      <c r="D16" s="12"/>
      <c r="E16" s="60">
        <v>150</v>
      </c>
      <c r="F16" s="19" t="s">
        <v>807</v>
      </c>
      <c r="G16" s="17" t="s">
        <v>808</v>
      </c>
      <c r="H16" s="20">
        <v>20</v>
      </c>
      <c r="I16" s="20">
        <v>20</v>
      </c>
      <c r="J16" s="19"/>
    </row>
    <row r="17" ht="14.25" spans="1:10">
      <c r="A17" s="12" t="s">
        <v>639</v>
      </c>
      <c r="B17" s="12" t="s">
        <v>640</v>
      </c>
      <c r="C17" s="66" t="s">
        <v>809</v>
      </c>
      <c r="D17" s="12"/>
      <c r="E17" s="12">
        <v>15000</v>
      </c>
      <c r="F17" s="19" t="s">
        <v>810</v>
      </c>
      <c r="G17" s="12" t="s">
        <v>811</v>
      </c>
      <c r="H17" s="20">
        <v>20</v>
      </c>
      <c r="I17" s="20">
        <v>20</v>
      </c>
      <c r="J17" s="19"/>
    </row>
    <row r="18" ht="26.25" spans="1:10">
      <c r="A18" s="12" t="s">
        <v>661</v>
      </c>
      <c r="B18" s="24" t="s">
        <v>662</v>
      </c>
      <c r="C18" s="66" t="s">
        <v>812</v>
      </c>
      <c r="D18" s="12"/>
      <c r="E18" s="61">
        <v>90</v>
      </c>
      <c r="F18" s="24" t="s">
        <v>625</v>
      </c>
      <c r="G18" s="61">
        <v>90</v>
      </c>
      <c r="H18" s="20">
        <v>10</v>
      </c>
      <c r="I18" s="20">
        <v>10</v>
      </c>
      <c r="J18" s="31"/>
    </row>
    <row r="19" ht="14.25" spans="1:10">
      <c r="A19" s="25" t="s">
        <v>765</v>
      </c>
      <c r="B19" s="25"/>
      <c r="C19" s="25"/>
      <c r="D19" s="26"/>
      <c r="E19" s="26"/>
      <c r="F19" s="26"/>
      <c r="G19" s="26"/>
      <c r="H19" s="26"/>
      <c r="I19" s="26"/>
      <c r="J19" s="26"/>
    </row>
    <row r="20" ht="14.25" spans="1:10">
      <c r="A20" s="25" t="s">
        <v>731</v>
      </c>
      <c r="B20" s="25"/>
      <c r="C20" s="25"/>
      <c r="D20" s="25"/>
      <c r="E20" s="25"/>
      <c r="F20" s="25"/>
      <c r="G20" s="25"/>
      <c r="H20" s="25">
        <v>100</v>
      </c>
      <c r="I20" s="32">
        <f>I6+SUM(I14:I18)</f>
        <v>100</v>
      </c>
      <c r="J20" s="25" t="s">
        <v>732</v>
      </c>
    </row>
    <row r="21" spans="1:10">
      <c r="A21" s="27"/>
      <c r="B21" s="27"/>
      <c r="C21" s="27"/>
      <c r="D21" s="27"/>
      <c r="E21" s="27"/>
      <c r="F21" s="27"/>
      <c r="G21" s="27"/>
      <c r="H21" s="27"/>
      <c r="I21" s="27"/>
      <c r="J21" s="27"/>
    </row>
    <row r="22" spans="1:10">
      <c r="A22" s="54" t="s">
        <v>766</v>
      </c>
      <c r="B22" s="27"/>
      <c r="C22" s="27"/>
      <c r="D22" s="27"/>
      <c r="E22" s="27"/>
      <c r="F22" s="27"/>
      <c r="G22" s="27"/>
      <c r="H22" s="27"/>
      <c r="I22" s="27"/>
      <c r="J22" s="27"/>
    </row>
    <row r="23" spans="1:10">
      <c r="A23" s="54" t="s">
        <v>767</v>
      </c>
      <c r="B23" s="54"/>
      <c r="C23" s="54"/>
      <c r="D23" s="54"/>
      <c r="E23" s="54"/>
      <c r="F23" s="54"/>
      <c r="G23" s="54"/>
      <c r="H23" s="54"/>
      <c r="I23" s="54"/>
      <c r="J23" s="54"/>
    </row>
    <row r="24" spans="1:10">
      <c r="A24" s="54" t="s">
        <v>768</v>
      </c>
      <c r="B24" s="54"/>
      <c r="C24" s="54"/>
      <c r="D24" s="54"/>
      <c r="E24" s="54"/>
      <c r="F24" s="54"/>
      <c r="G24" s="54"/>
      <c r="H24" s="54"/>
      <c r="I24" s="54"/>
      <c r="J24" s="54"/>
    </row>
    <row r="25" spans="1:10">
      <c r="A25" s="54" t="s">
        <v>769</v>
      </c>
      <c r="B25" s="54"/>
      <c r="C25" s="54"/>
      <c r="D25" s="54"/>
      <c r="E25" s="54"/>
      <c r="F25" s="54"/>
      <c r="G25" s="54"/>
      <c r="H25" s="54"/>
      <c r="I25" s="54"/>
      <c r="J25" s="54"/>
    </row>
    <row r="26" spans="1:10">
      <c r="A26" s="54" t="s">
        <v>770</v>
      </c>
      <c r="B26" s="54"/>
      <c r="C26" s="54"/>
      <c r="D26" s="54"/>
      <c r="E26" s="54"/>
      <c r="F26" s="54"/>
      <c r="G26" s="54"/>
      <c r="H26" s="54"/>
      <c r="I26" s="54"/>
      <c r="J26" s="54"/>
    </row>
    <row r="27" spans="1:10">
      <c r="A27" s="54" t="s">
        <v>738</v>
      </c>
      <c r="B27" s="54"/>
      <c r="C27" s="54"/>
      <c r="D27" s="54"/>
      <c r="E27" s="54"/>
      <c r="F27" s="54"/>
      <c r="G27" s="54"/>
      <c r="H27" s="54"/>
      <c r="I27" s="54"/>
      <c r="J27" s="54"/>
    </row>
    <row r="28" spans="1:10">
      <c r="A28" s="54" t="s">
        <v>739</v>
      </c>
      <c r="B28" s="54"/>
      <c r="C28" s="54"/>
      <c r="D28" s="54"/>
      <c r="E28" s="54"/>
      <c r="F28" s="54"/>
      <c r="G28" s="54"/>
      <c r="H28" s="54"/>
      <c r="I28" s="54"/>
      <c r="J28" s="5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D14:D18"/>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22" activePane="bottomRight" state="frozen"/>
      <selection/>
      <selection pane="topRight"/>
      <selection pane="bottomLeft"/>
      <selection pane="bottomRight" activeCell="D22" sqref="D2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22" t="s">
        <v>113</v>
      </c>
    </row>
    <row r="2" ht="14.25" spans="12:12">
      <c r="L2" s="223" t="s">
        <v>114</v>
      </c>
    </row>
    <row r="3" ht="14.25" spans="1:12">
      <c r="A3" s="223" t="s">
        <v>2</v>
      </c>
      <c r="L3" s="223" t="s">
        <v>3</v>
      </c>
    </row>
    <row r="4" ht="19.5" customHeight="1" spans="1:12">
      <c r="A4" s="225" t="s">
        <v>6</v>
      </c>
      <c r="B4" s="225"/>
      <c r="C4" s="225"/>
      <c r="D4" s="225"/>
      <c r="E4" s="224" t="s">
        <v>97</v>
      </c>
      <c r="F4" s="224" t="s">
        <v>115</v>
      </c>
      <c r="G4" s="224" t="s">
        <v>116</v>
      </c>
      <c r="H4" s="224" t="s">
        <v>117</v>
      </c>
      <c r="I4" s="224"/>
      <c r="J4" s="224" t="s">
        <v>118</v>
      </c>
      <c r="K4" s="224" t="s">
        <v>119</v>
      </c>
      <c r="L4" s="224" t="s">
        <v>120</v>
      </c>
    </row>
    <row r="5" ht="19.5" customHeight="1" spans="1:12">
      <c r="A5" s="224" t="s">
        <v>121</v>
      </c>
      <c r="B5" s="224"/>
      <c r="C5" s="224"/>
      <c r="D5" s="225" t="s">
        <v>122</v>
      </c>
      <c r="E5" s="224"/>
      <c r="F5" s="224"/>
      <c r="G5" s="224"/>
      <c r="H5" s="224" t="s">
        <v>123</v>
      </c>
      <c r="I5" s="224" t="s">
        <v>124</v>
      </c>
      <c r="J5" s="224"/>
      <c r="K5" s="224"/>
      <c r="L5" s="224" t="s">
        <v>123</v>
      </c>
    </row>
    <row r="6" ht="19.5" customHeight="1" spans="1:12">
      <c r="A6" s="224"/>
      <c r="B6" s="224"/>
      <c r="C6" s="224"/>
      <c r="D6" s="225"/>
      <c r="E6" s="224"/>
      <c r="F6" s="224"/>
      <c r="G6" s="224"/>
      <c r="H6" s="224"/>
      <c r="I6" s="224"/>
      <c r="J6" s="224"/>
      <c r="K6" s="224"/>
      <c r="L6" s="224"/>
    </row>
    <row r="7" ht="19.5" customHeight="1" spans="1:12">
      <c r="A7" s="224"/>
      <c r="B7" s="224"/>
      <c r="C7" s="224"/>
      <c r="D7" s="225"/>
      <c r="E7" s="224"/>
      <c r="F7" s="224"/>
      <c r="G7" s="224"/>
      <c r="H7" s="224"/>
      <c r="I7" s="224"/>
      <c r="J7" s="224"/>
      <c r="K7" s="224"/>
      <c r="L7" s="224"/>
    </row>
    <row r="8" ht="19.5" customHeight="1" spans="1:12">
      <c r="A8" s="225" t="s">
        <v>125</v>
      </c>
      <c r="B8" s="225" t="s">
        <v>126</v>
      </c>
      <c r="C8" s="225" t="s">
        <v>127</v>
      </c>
      <c r="D8" s="225" t="s">
        <v>10</v>
      </c>
      <c r="E8" s="224" t="s">
        <v>11</v>
      </c>
      <c r="F8" s="224" t="s">
        <v>12</v>
      </c>
      <c r="G8" s="224" t="s">
        <v>20</v>
      </c>
      <c r="H8" s="224" t="s">
        <v>24</v>
      </c>
      <c r="I8" s="224" t="s">
        <v>28</v>
      </c>
      <c r="J8" s="224" t="s">
        <v>32</v>
      </c>
      <c r="K8" s="224" t="s">
        <v>36</v>
      </c>
      <c r="L8" s="224" t="s">
        <v>40</v>
      </c>
    </row>
    <row r="9" ht="19.5" customHeight="1" spans="1:12">
      <c r="A9" s="225"/>
      <c r="B9" s="225"/>
      <c r="C9" s="225"/>
      <c r="D9" s="225" t="s">
        <v>128</v>
      </c>
      <c r="E9" s="218">
        <v>33348233.49</v>
      </c>
      <c r="F9" s="218">
        <v>33263602.33</v>
      </c>
      <c r="G9" s="218">
        <v>0</v>
      </c>
      <c r="H9" s="218">
        <v>0</v>
      </c>
      <c r="I9" s="218">
        <v>0</v>
      </c>
      <c r="J9" s="218">
        <v>0</v>
      </c>
      <c r="K9" s="218">
        <v>0</v>
      </c>
      <c r="L9" s="218">
        <v>84631.16</v>
      </c>
    </row>
    <row r="10" ht="19.5" customHeight="1" spans="1:12">
      <c r="A10" s="217" t="s">
        <v>129</v>
      </c>
      <c r="B10" s="217"/>
      <c r="C10" s="217"/>
      <c r="D10" s="217" t="s">
        <v>130</v>
      </c>
      <c r="E10" s="218">
        <v>20376</v>
      </c>
      <c r="F10" s="218">
        <v>20376</v>
      </c>
      <c r="G10" s="218">
        <v>0</v>
      </c>
      <c r="H10" s="218">
        <v>0</v>
      </c>
      <c r="I10" s="218">
        <v>0</v>
      </c>
      <c r="J10" s="218">
        <v>0</v>
      </c>
      <c r="K10" s="218">
        <v>0</v>
      </c>
      <c r="L10" s="218">
        <v>0</v>
      </c>
    </row>
    <row r="11" ht="19.5" customHeight="1" spans="1:12">
      <c r="A11" s="217" t="s">
        <v>131</v>
      </c>
      <c r="B11" s="217"/>
      <c r="C11" s="217"/>
      <c r="D11" s="217" t="s">
        <v>132</v>
      </c>
      <c r="E11" s="218">
        <v>20376</v>
      </c>
      <c r="F11" s="218">
        <v>20376</v>
      </c>
      <c r="G11" s="218">
        <v>0</v>
      </c>
      <c r="H11" s="218">
        <v>0</v>
      </c>
      <c r="I11" s="218">
        <v>0</v>
      </c>
      <c r="J11" s="218">
        <v>0</v>
      </c>
      <c r="K11" s="218">
        <v>0</v>
      </c>
      <c r="L11" s="218">
        <v>0</v>
      </c>
    </row>
    <row r="12" ht="19.5" customHeight="1" spans="1:12">
      <c r="A12" s="217" t="s">
        <v>133</v>
      </c>
      <c r="B12" s="217"/>
      <c r="C12" s="217"/>
      <c r="D12" s="217" t="s">
        <v>134</v>
      </c>
      <c r="E12" s="218">
        <v>20376</v>
      </c>
      <c r="F12" s="218">
        <v>20376</v>
      </c>
      <c r="G12" s="218">
        <v>0</v>
      </c>
      <c r="H12" s="218">
        <v>0</v>
      </c>
      <c r="I12" s="218">
        <v>0</v>
      </c>
      <c r="J12" s="218">
        <v>0</v>
      </c>
      <c r="K12" s="218">
        <v>0</v>
      </c>
      <c r="L12" s="218">
        <v>0</v>
      </c>
    </row>
    <row r="13" ht="19.5" customHeight="1" spans="1:12">
      <c r="A13" s="217" t="s">
        <v>135</v>
      </c>
      <c r="B13" s="217"/>
      <c r="C13" s="217"/>
      <c r="D13" s="217" t="s">
        <v>136</v>
      </c>
      <c r="E13" s="218">
        <v>26982644.04</v>
      </c>
      <c r="F13" s="218">
        <v>26898012.88</v>
      </c>
      <c r="G13" s="218">
        <v>0</v>
      </c>
      <c r="H13" s="218">
        <v>0</v>
      </c>
      <c r="I13" s="218">
        <v>0</v>
      </c>
      <c r="J13" s="218">
        <v>0</v>
      </c>
      <c r="K13" s="218">
        <v>0</v>
      </c>
      <c r="L13" s="218">
        <v>84631.16</v>
      </c>
    </row>
    <row r="14" ht="19.5" customHeight="1" spans="1:12">
      <c r="A14" s="217" t="s">
        <v>137</v>
      </c>
      <c r="B14" s="217"/>
      <c r="C14" s="217"/>
      <c r="D14" s="217" t="s">
        <v>138</v>
      </c>
      <c r="E14" s="218">
        <v>16840319.11</v>
      </c>
      <c r="F14" s="218">
        <v>16755687.95</v>
      </c>
      <c r="G14" s="218">
        <v>0</v>
      </c>
      <c r="H14" s="218">
        <v>0</v>
      </c>
      <c r="I14" s="218">
        <v>0</v>
      </c>
      <c r="J14" s="218">
        <v>0</v>
      </c>
      <c r="K14" s="218">
        <v>0</v>
      </c>
      <c r="L14" s="218">
        <v>84631.16</v>
      </c>
    </row>
    <row r="15" ht="19.5" customHeight="1" spans="1:12">
      <c r="A15" s="217" t="s">
        <v>139</v>
      </c>
      <c r="B15" s="217"/>
      <c r="C15" s="217"/>
      <c r="D15" s="217" t="s">
        <v>140</v>
      </c>
      <c r="E15" s="218">
        <v>2255549.5</v>
      </c>
      <c r="F15" s="218">
        <v>2255549.5</v>
      </c>
      <c r="G15" s="218">
        <v>0</v>
      </c>
      <c r="H15" s="218">
        <v>0</v>
      </c>
      <c r="I15" s="218">
        <v>0</v>
      </c>
      <c r="J15" s="218">
        <v>0</v>
      </c>
      <c r="K15" s="218">
        <v>0</v>
      </c>
      <c r="L15" s="218">
        <v>0</v>
      </c>
    </row>
    <row r="16" ht="19.5" customHeight="1" spans="1:12">
      <c r="A16" s="217" t="s">
        <v>141</v>
      </c>
      <c r="B16" s="217"/>
      <c r="C16" s="217"/>
      <c r="D16" s="217" t="s">
        <v>142</v>
      </c>
      <c r="E16" s="218">
        <v>472589.85</v>
      </c>
      <c r="F16" s="218">
        <v>472589.85</v>
      </c>
      <c r="G16" s="218">
        <v>0</v>
      </c>
      <c r="H16" s="218">
        <v>0</v>
      </c>
      <c r="I16" s="218">
        <v>0</v>
      </c>
      <c r="J16" s="218">
        <v>0</v>
      </c>
      <c r="K16" s="218">
        <v>0</v>
      </c>
      <c r="L16" s="218">
        <v>0</v>
      </c>
    </row>
    <row r="17" ht="19.5" customHeight="1" spans="1:12">
      <c r="A17" s="217" t="s">
        <v>143</v>
      </c>
      <c r="B17" s="217"/>
      <c r="C17" s="217"/>
      <c r="D17" s="217" t="s">
        <v>144</v>
      </c>
      <c r="E17" s="218">
        <v>2955279.52</v>
      </c>
      <c r="F17" s="218">
        <v>2955279.52</v>
      </c>
      <c r="G17" s="218">
        <v>0</v>
      </c>
      <c r="H17" s="218">
        <v>0</v>
      </c>
      <c r="I17" s="218">
        <v>0</v>
      </c>
      <c r="J17" s="218">
        <v>0</v>
      </c>
      <c r="K17" s="218">
        <v>0</v>
      </c>
      <c r="L17" s="218">
        <v>0</v>
      </c>
    </row>
    <row r="18" ht="19.5" customHeight="1" spans="1:12">
      <c r="A18" s="217" t="s">
        <v>145</v>
      </c>
      <c r="B18" s="217"/>
      <c r="C18" s="217"/>
      <c r="D18" s="217" t="s">
        <v>146</v>
      </c>
      <c r="E18" s="218">
        <v>4449020.88</v>
      </c>
      <c r="F18" s="218">
        <v>4449020.88</v>
      </c>
      <c r="G18" s="218">
        <v>0</v>
      </c>
      <c r="H18" s="218">
        <v>0</v>
      </c>
      <c r="I18" s="218">
        <v>0</v>
      </c>
      <c r="J18" s="218">
        <v>0</v>
      </c>
      <c r="K18" s="218">
        <v>0</v>
      </c>
      <c r="L18" s="218">
        <v>0</v>
      </c>
    </row>
    <row r="19" ht="19.5" customHeight="1" spans="1:12">
      <c r="A19" s="217" t="s">
        <v>147</v>
      </c>
      <c r="B19" s="217"/>
      <c r="C19" s="217"/>
      <c r="D19" s="217" t="s">
        <v>148</v>
      </c>
      <c r="E19" s="218">
        <v>80000</v>
      </c>
      <c r="F19" s="218">
        <v>80000</v>
      </c>
      <c r="G19" s="218">
        <v>0</v>
      </c>
      <c r="H19" s="218">
        <v>0</v>
      </c>
      <c r="I19" s="218">
        <v>0</v>
      </c>
      <c r="J19" s="218">
        <v>0</v>
      </c>
      <c r="K19" s="218">
        <v>0</v>
      </c>
      <c r="L19" s="218">
        <v>0</v>
      </c>
    </row>
    <row r="20" ht="19.5" customHeight="1" spans="1:12">
      <c r="A20" s="217" t="s">
        <v>149</v>
      </c>
      <c r="B20" s="217"/>
      <c r="C20" s="217"/>
      <c r="D20" s="217" t="s">
        <v>150</v>
      </c>
      <c r="E20" s="218">
        <v>2181073.43</v>
      </c>
      <c r="F20" s="218">
        <v>2181073.43</v>
      </c>
      <c r="G20" s="218">
        <v>0</v>
      </c>
      <c r="H20" s="218">
        <v>0</v>
      </c>
      <c r="I20" s="218">
        <v>0</v>
      </c>
      <c r="J20" s="218">
        <v>0</v>
      </c>
      <c r="K20" s="218">
        <v>0</v>
      </c>
      <c r="L20" s="218">
        <v>0</v>
      </c>
    </row>
    <row r="21" ht="19.5" customHeight="1" spans="1:12">
      <c r="A21" s="217" t="s">
        <v>151</v>
      </c>
      <c r="B21" s="217"/>
      <c r="C21" s="217"/>
      <c r="D21" s="217" t="s">
        <v>152</v>
      </c>
      <c r="E21" s="218">
        <v>22400</v>
      </c>
      <c r="F21" s="218">
        <v>22400</v>
      </c>
      <c r="G21" s="218">
        <v>0</v>
      </c>
      <c r="H21" s="218">
        <v>0</v>
      </c>
      <c r="I21" s="218">
        <v>0</v>
      </c>
      <c r="J21" s="218">
        <v>0</v>
      </c>
      <c r="K21" s="218">
        <v>0</v>
      </c>
      <c r="L21" s="218">
        <v>0</v>
      </c>
    </row>
    <row r="22" ht="19.5" customHeight="1" spans="1:12">
      <c r="A22" s="217" t="s">
        <v>153</v>
      </c>
      <c r="B22" s="217"/>
      <c r="C22" s="217"/>
      <c r="D22" s="217" t="s">
        <v>154</v>
      </c>
      <c r="E22" s="218">
        <v>4424405.93</v>
      </c>
      <c r="F22" s="218">
        <v>4339774.77</v>
      </c>
      <c r="G22" s="218">
        <v>0</v>
      </c>
      <c r="H22" s="218">
        <v>0</v>
      </c>
      <c r="I22" s="218">
        <v>0</v>
      </c>
      <c r="J22" s="218">
        <v>0</v>
      </c>
      <c r="K22" s="218">
        <v>0</v>
      </c>
      <c r="L22" s="218">
        <v>84631.16</v>
      </c>
    </row>
    <row r="23" ht="19.5" customHeight="1" spans="1:12">
      <c r="A23" s="217" t="s">
        <v>155</v>
      </c>
      <c r="B23" s="217"/>
      <c r="C23" s="217"/>
      <c r="D23" s="217" t="s">
        <v>156</v>
      </c>
      <c r="E23" s="218">
        <v>8916424.93</v>
      </c>
      <c r="F23" s="218">
        <v>8916424.93</v>
      </c>
      <c r="G23" s="218">
        <v>0</v>
      </c>
      <c r="H23" s="218">
        <v>0</v>
      </c>
      <c r="I23" s="218">
        <v>0</v>
      </c>
      <c r="J23" s="218">
        <v>0</v>
      </c>
      <c r="K23" s="218">
        <v>0</v>
      </c>
      <c r="L23" s="218">
        <v>0</v>
      </c>
    </row>
    <row r="24" ht="19.5" customHeight="1" spans="1:12">
      <c r="A24" s="217" t="s">
        <v>157</v>
      </c>
      <c r="B24" s="217"/>
      <c r="C24" s="217"/>
      <c r="D24" s="217" t="s">
        <v>158</v>
      </c>
      <c r="E24" s="218">
        <v>8843654.13</v>
      </c>
      <c r="F24" s="218">
        <v>8843654.13</v>
      </c>
      <c r="G24" s="218">
        <v>0</v>
      </c>
      <c r="H24" s="218">
        <v>0</v>
      </c>
      <c r="I24" s="218">
        <v>0</v>
      </c>
      <c r="J24" s="218">
        <v>0</v>
      </c>
      <c r="K24" s="218">
        <v>0</v>
      </c>
      <c r="L24" s="218">
        <v>0</v>
      </c>
    </row>
    <row r="25" ht="19.5" customHeight="1" spans="1:12">
      <c r="A25" s="217" t="s">
        <v>159</v>
      </c>
      <c r="B25" s="217"/>
      <c r="C25" s="217"/>
      <c r="D25" s="217" t="s">
        <v>160</v>
      </c>
      <c r="E25" s="218">
        <v>72770.8</v>
      </c>
      <c r="F25" s="218">
        <v>72770.8</v>
      </c>
      <c r="G25" s="218">
        <v>0</v>
      </c>
      <c r="H25" s="218">
        <v>0</v>
      </c>
      <c r="I25" s="218">
        <v>0</v>
      </c>
      <c r="J25" s="218">
        <v>0</v>
      </c>
      <c r="K25" s="218">
        <v>0</v>
      </c>
      <c r="L25" s="218">
        <v>0</v>
      </c>
    </row>
    <row r="26" ht="19.5" customHeight="1" spans="1:12">
      <c r="A26" s="217" t="s">
        <v>161</v>
      </c>
      <c r="B26" s="217"/>
      <c r="C26" s="217"/>
      <c r="D26" s="217" t="s">
        <v>162</v>
      </c>
      <c r="E26" s="218">
        <v>1225900</v>
      </c>
      <c r="F26" s="218">
        <v>1225900</v>
      </c>
      <c r="G26" s="218">
        <v>0</v>
      </c>
      <c r="H26" s="218">
        <v>0</v>
      </c>
      <c r="I26" s="218">
        <v>0</v>
      </c>
      <c r="J26" s="218">
        <v>0</v>
      </c>
      <c r="K26" s="218">
        <v>0</v>
      </c>
      <c r="L26" s="218">
        <v>0</v>
      </c>
    </row>
    <row r="27" ht="19.5" customHeight="1" spans="1:12">
      <c r="A27" s="217" t="s">
        <v>163</v>
      </c>
      <c r="B27" s="217"/>
      <c r="C27" s="217"/>
      <c r="D27" s="217" t="s">
        <v>162</v>
      </c>
      <c r="E27" s="218">
        <v>1225900</v>
      </c>
      <c r="F27" s="218">
        <v>1225900</v>
      </c>
      <c r="G27" s="218">
        <v>0</v>
      </c>
      <c r="H27" s="218">
        <v>0</v>
      </c>
      <c r="I27" s="218">
        <v>0</v>
      </c>
      <c r="J27" s="218">
        <v>0</v>
      </c>
      <c r="K27" s="218">
        <v>0</v>
      </c>
      <c r="L27" s="218">
        <v>0</v>
      </c>
    </row>
    <row r="28" ht="19.5" customHeight="1" spans="1:12">
      <c r="A28" s="217" t="s">
        <v>164</v>
      </c>
      <c r="B28" s="217"/>
      <c r="C28" s="217"/>
      <c r="D28" s="217" t="s">
        <v>165</v>
      </c>
      <c r="E28" s="218">
        <v>3001028.93</v>
      </c>
      <c r="F28" s="218">
        <v>3001028.93</v>
      </c>
      <c r="G28" s="218">
        <v>0</v>
      </c>
      <c r="H28" s="218">
        <v>0</v>
      </c>
      <c r="I28" s="218">
        <v>0</v>
      </c>
      <c r="J28" s="218">
        <v>0</v>
      </c>
      <c r="K28" s="218">
        <v>0</v>
      </c>
      <c r="L28" s="218">
        <v>0</v>
      </c>
    </row>
    <row r="29" ht="19.5" customHeight="1" spans="1:12">
      <c r="A29" s="217" t="s">
        <v>166</v>
      </c>
      <c r="B29" s="217"/>
      <c r="C29" s="217"/>
      <c r="D29" s="217" t="s">
        <v>167</v>
      </c>
      <c r="E29" s="218">
        <v>2634527.89</v>
      </c>
      <c r="F29" s="218">
        <v>2634527.89</v>
      </c>
      <c r="G29" s="218">
        <v>0</v>
      </c>
      <c r="H29" s="218">
        <v>0</v>
      </c>
      <c r="I29" s="218">
        <v>0</v>
      </c>
      <c r="J29" s="218">
        <v>0</v>
      </c>
      <c r="K29" s="218">
        <v>0</v>
      </c>
      <c r="L29" s="218">
        <v>0</v>
      </c>
    </row>
    <row r="30" ht="19.5" customHeight="1" spans="1:12">
      <c r="A30" s="217" t="s">
        <v>168</v>
      </c>
      <c r="B30" s="217"/>
      <c r="C30" s="217"/>
      <c r="D30" s="217" t="s">
        <v>169</v>
      </c>
      <c r="E30" s="218">
        <v>396109</v>
      </c>
      <c r="F30" s="218">
        <v>396109</v>
      </c>
      <c r="G30" s="218">
        <v>0</v>
      </c>
      <c r="H30" s="218">
        <v>0</v>
      </c>
      <c r="I30" s="218">
        <v>0</v>
      </c>
      <c r="J30" s="218">
        <v>0</v>
      </c>
      <c r="K30" s="218">
        <v>0</v>
      </c>
      <c r="L30" s="218">
        <v>0</v>
      </c>
    </row>
    <row r="31" ht="19.5" customHeight="1" spans="1:12">
      <c r="A31" s="217" t="s">
        <v>170</v>
      </c>
      <c r="B31" s="217"/>
      <c r="C31" s="217"/>
      <c r="D31" s="217" t="s">
        <v>171</v>
      </c>
      <c r="E31" s="218">
        <v>700400</v>
      </c>
      <c r="F31" s="218">
        <v>700400</v>
      </c>
      <c r="G31" s="218">
        <v>0</v>
      </c>
      <c r="H31" s="218">
        <v>0</v>
      </c>
      <c r="I31" s="218">
        <v>0</v>
      </c>
      <c r="J31" s="218">
        <v>0</v>
      </c>
      <c r="K31" s="218">
        <v>0</v>
      </c>
      <c r="L31" s="218">
        <v>0</v>
      </c>
    </row>
    <row r="32" ht="19.5" customHeight="1" spans="1:12">
      <c r="A32" s="217" t="s">
        <v>172</v>
      </c>
      <c r="B32" s="217"/>
      <c r="C32" s="217"/>
      <c r="D32" s="217" t="s">
        <v>173</v>
      </c>
      <c r="E32" s="218">
        <v>1038816.36</v>
      </c>
      <c r="F32" s="218">
        <v>1038816.36</v>
      </c>
      <c r="G32" s="218">
        <v>0</v>
      </c>
      <c r="H32" s="218">
        <v>0</v>
      </c>
      <c r="I32" s="218">
        <v>0</v>
      </c>
      <c r="J32" s="218">
        <v>0</v>
      </c>
      <c r="K32" s="218">
        <v>0</v>
      </c>
      <c r="L32" s="218">
        <v>0</v>
      </c>
    </row>
    <row r="33" ht="19.5" customHeight="1" spans="1:12">
      <c r="A33" s="217" t="s">
        <v>174</v>
      </c>
      <c r="B33" s="217"/>
      <c r="C33" s="217"/>
      <c r="D33" s="217" t="s">
        <v>175</v>
      </c>
      <c r="E33" s="218">
        <v>499202.53</v>
      </c>
      <c r="F33" s="218">
        <v>499202.53</v>
      </c>
      <c r="G33" s="218">
        <v>0</v>
      </c>
      <c r="H33" s="218">
        <v>0</v>
      </c>
      <c r="I33" s="218">
        <v>0</v>
      </c>
      <c r="J33" s="218">
        <v>0</v>
      </c>
      <c r="K33" s="218">
        <v>0</v>
      </c>
      <c r="L33" s="218">
        <v>0</v>
      </c>
    </row>
    <row r="34" ht="19.5" customHeight="1" spans="1:12">
      <c r="A34" s="217" t="s">
        <v>176</v>
      </c>
      <c r="B34" s="217"/>
      <c r="C34" s="217"/>
      <c r="D34" s="217" t="s">
        <v>177</v>
      </c>
      <c r="E34" s="218">
        <v>2224.44</v>
      </c>
      <c r="F34" s="218">
        <v>2224.44</v>
      </c>
      <c r="G34" s="218">
        <v>0</v>
      </c>
      <c r="H34" s="218">
        <v>0</v>
      </c>
      <c r="I34" s="218">
        <v>0</v>
      </c>
      <c r="J34" s="218">
        <v>0</v>
      </c>
      <c r="K34" s="218">
        <v>0</v>
      </c>
      <c r="L34" s="218">
        <v>0</v>
      </c>
    </row>
    <row r="35" ht="19.5" customHeight="1" spans="1:12">
      <c r="A35" s="217" t="s">
        <v>178</v>
      </c>
      <c r="B35" s="217"/>
      <c r="C35" s="217"/>
      <c r="D35" s="217" t="s">
        <v>179</v>
      </c>
      <c r="E35" s="218">
        <v>2224.44</v>
      </c>
      <c r="F35" s="218">
        <v>2224.44</v>
      </c>
      <c r="G35" s="218">
        <v>0</v>
      </c>
      <c r="H35" s="218">
        <v>0</v>
      </c>
      <c r="I35" s="218">
        <v>0</v>
      </c>
      <c r="J35" s="218">
        <v>0</v>
      </c>
      <c r="K35" s="218">
        <v>0</v>
      </c>
      <c r="L35" s="218">
        <v>0</v>
      </c>
    </row>
    <row r="36" ht="19.5" customHeight="1" spans="1:12">
      <c r="A36" s="217" t="s">
        <v>180</v>
      </c>
      <c r="B36" s="217"/>
      <c r="C36" s="217"/>
      <c r="D36" s="217" t="s">
        <v>181</v>
      </c>
      <c r="E36" s="218">
        <v>364276.6</v>
      </c>
      <c r="F36" s="218">
        <v>364276.6</v>
      </c>
      <c r="G36" s="218">
        <v>0</v>
      </c>
      <c r="H36" s="218">
        <v>0</v>
      </c>
      <c r="I36" s="218">
        <v>0</v>
      </c>
      <c r="J36" s="218">
        <v>0</v>
      </c>
      <c r="K36" s="218">
        <v>0</v>
      </c>
      <c r="L36" s="218">
        <v>0</v>
      </c>
    </row>
    <row r="37" ht="19.5" customHeight="1" spans="1:12">
      <c r="A37" s="217" t="s">
        <v>182</v>
      </c>
      <c r="B37" s="217"/>
      <c r="C37" s="217"/>
      <c r="D37" s="217" t="s">
        <v>183</v>
      </c>
      <c r="E37" s="218">
        <v>364276.6</v>
      </c>
      <c r="F37" s="218">
        <v>364276.6</v>
      </c>
      <c r="G37" s="218">
        <v>0</v>
      </c>
      <c r="H37" s="218">
        <v>0</v>
      </c>
      <c r="I37" s="218">
        <v>0</v>
      </c>
      <c r="J37" s="218">
        <v>0</v>
      </c>
      <c r="K37" s="218">
        <v>0</v>
      </c>
      <c r="L37" s="218">
        <v>0</v>
      </c>
    </row>
    <row r="38" ht="19.5" customHeight="1" spans="1:12">
      <c r="A38" s="217" t="s">
        <v>184</v>
      </c>
      <c r="B38" s="217"/>
      <c r="C38" s="217"/>
      <c r="D38" s="217" t="s">
        <v>185</v>
      </c>
      <c r="E38" s="218">
        <v>2265439.52</v>
      </c>
      <c r="F38" s="218">
        <v>2265439.52</v>
      </c>
      <c r="G38" s="218">
        <v>0</v>
      </c>
      <c r="H38" s="218">
        <v>0</v>
      </c>
      <c r="I38" s="218">
        <v>0</v>
      </c>
      <c r="J38" s="218">
        <v>0</v>
      </c>
      <c r="K38" s="218">
        <v>0</v>
      </c>
      <c r="L38" s="218">
        <v>0</v>
      </c>
    </row>
    <row r="39" ht="19.5" customHeight="1" spans="1:12">
      <c r="A39" s="217" t="s">
        <v>186</v>
      </c>
      <c r="B39" s="217"/>
      <c r="C39" s="217"/>
      <c r="D39" s="217" t="s">
        <v>187</v>
      </c>
      <c r="E39" s="218">
        <v>1228354</v>
      </c>
      <c r="F39" s="218">
        <v>1228354</v>
      </c>
      <c r="G39" s="218">
        <v>0</v>
      </c>
      <c r="H39" s="218">
        <v>0</v>
      </c>
      <c r="I39" s="218">
        <v>0</v>
      </c>
      <c r="J39" s="218">
        <v>0</v>
      </c>
      <c r="K39" s="218">
        <v>0</v>
      </c>
      <c r="L39" s="218">
        <v>0</v>
      </c>
    </row>
    <row r="40" ht="19.5" customHeight="1" spans="1:12">
      <c r="A40" s="217" t="s">
        <v>188</v>
      </c>
      <c r="B40" s="217"/>
      <c r="C40" s="217"/>
      <c r="D40" s="217" t="s">
        <v>189</v>
      </c>
      <c r="E40" s="218">
        <v>1228354</v>
      </c>
      <c r="F40" s="218">
        <v>1228354</v>
      </c>
      <c r="G40" s="218">
        <v>0</v>
      </c>
      <c r="H40" s="218">
        <v>0</v>
      </c>
      <c r="I40" s="218">
        <v>0</v>
      </c>
      <c r="J40" s="218">
        <v>0</v>
      </c>
      <c r="K40" s="218">
        <v>0</v>
      </c>
      <c r="L40" s="218">
        <v>0</v>
      </c>
    </row>
    <row r="41" ht="19.5" customHeight="1" spans="1:12">
      <c r="A41" s="217" t="s">
        <v>190</v>
      </c>
      <c r="B41" s="217"/>
      <c r="C41" s="217"/>
      <c r="D41" s="217" t="s">
        <v>191</v>
      </c>
      <c r="E41" s="218">
        <v>1037085.52</v>
      </c>
      <c r="F41" s="218">
        <v>1037085.52</v>
      </c>
      <c r="G41" s="218">
        <v>0</v>
      </c>
      <c r="H41" s="218">
        <v>0</v>
      </c>
      <c r="I41" s="218">
        <v>0</v>
      </c>
      <c r="J41" s="218">
        <v>0</v>
      </c>
      <c r="K41" s="218">
        <v>0</v>
      </c>
      <c r="L41" s="218">
        <v>0</v>
      </c>
    </row>
    <row r="42" ht="19.5" customHeight="1" spans="1:12">
      <c r="A42" s="217" t="s">
        <v>192</v>
      </c>
      <c r="B42" s="217"/>
      <c r="C42" s="217"/>
      <c r="D42" s="217" t="s">
        <v>193</v>
      </c>
      <c r="E42" s="218">
        <v>203362.56</v>
      </c>
      <c r="F42" s="218">
        <v>203362.56</v>
      </c>
      <c r="G42" s="218">
        <v>0</v>
      </c>
      <c r="H42" s="218">
        <v>0</v>
      </c>
      <c r="I42" s="218">
        <v>0</v>
      </c>
      <c r="J42" s="218">
        <v>0</v>
      </c>
      <c r="K42" s="218">
        <v>0</v>
      </c>
      <c r="L42" s="218">
        <v>0</v>
      </c>
    </row>
    <row r="43" ht="19.5" customHeight="1" spans="1:12">
      <c r="A43" s="217" t="s">
        <v>194</v>
      </c>
      <c r="B43" s="217"/>
      <c r="C43" s="217"/>
      <c r="D43" s="217" t="s">
        <v>195</v>
      </c>
      <c r="E43" s="218">
        <v>294764.08</v>
      </c>
      <c r="F43" s="218">
        <v>294764.08</v>
      </c>
      <c r="G43" s="218">
        <v>0</v>
      </c>
      <c r="H43" s="218">
        <v>0</v>
      </c>
      <c r="I43" s="218">
        <v>0</v>
      </c>
      <c r="J43" s="218">
        <v>0</v>
      </c>
      <c r="K43" s="218">
        <v>0</v>
      </c>
      <c r="L43" s="218">
        <v>0</v>
      </c>
    </row>
    <row r="44" ht="19.5" customHeight="1" spans="1:12">
      <c r="A44" s="217" t="s">
        <v>196</v>
      </c>
      <c r="B44" s="217"/>
      <c r="C44" s="217"/>
      <c r="D44" s="217" t="s">
        <v>197</v>
      </c>
      <c r="E44" s="218">
        <v>476769.74</v>
      </c>
      <c r="F44" s="218">
        <v>476769.74</v>
      </c>
      <c r="G44" s="218">
        <v>0</v>
      </c>
      <c r="H44" s="218">
        <v>0</v>
      </c>
      <c r="I44" s="218">
        <v>0</v>
      </c>
      <c r="J44" s="218">
        <v>0</v>
      </c>
      <c r="K44" s="218">
        <v>0</v>
      </c>
      <c r="L44" s="218">
        <v>0</v>
      </c>
    </row>
    <row r="45" ht="19.5" customHeight="1" spans="1:12">
      <c r="A45" s="217" t="s">
        <v>198</v>
      </c>
      <c r="B45" s="217"/>
      <c r="C45" s="217"/>
      <c r="D45" s="217" t="s">
        <v>199</v>
      </c>
      <c r="E45" s="218">
        <v>62189.14</v>
      </c>
      <c r="F45" s="218">
        <v>62189.14</v>
      </c>
      <c r="G45" s="218">
        <v>0</v>
      </c>
      <c r="H45" s="218">
        <v>0</v>
      </c>
      <c r="I45" s="218">
        <v>0</v>
      </c>
      <c r="J45" s="218">
        <v>0</v>
      </c>
      <c r="K45" s="218">
        <v>0</v>
      </c>
      <c r="L45" s="218">
        <v>0</v>
      </c>
    </row>
    <row r="46" ht="19.5" customHeight="1" spans="1:12">
      <c r="A46" s="217" t="s">
        <v>200</v>
      </c>
      <c r="B46" s="217"/>
      <c r="C46" s="217"/>
      <c r="D46" s="217" t="s">
        <v>201</v>
      </c>
      <c r="E46" s="218">
        <v>100000</v>
      </c>
      <c r="F46" s="218">
        <v>100000</v>
      </c>
      <c r="G46" s="218">
        <v>0</v>
      </c>
      <c r="H46" s="218">
        <v>0</v>
      </c>
      <c r="I46" s="218">
        <v>0</v>
      </c>
      <c r="J46" s="218">
        <v>0</v>
      </c>
      <c r="K46" s="218">
        <v>0</v>
      </c>
      <c r="L46" s="218">
        <v>0</v>
      </c>
    </row>
    <row r="47" ht="19.5" customHeight="1" spans="1:12">
      <c r="A47" s="217" t="s">
        <v>202</v>
      </c>
      <c r="B47" s="217"/>
      <c r="C47" s="217"/>
      <c r="D47" s="217" t="s">
        <v>203</v>
      </c>
      <c r="E47" s="218">
        <v>100000</v>
      </c>
      <c r="F47" s="218">
        <v>100000</v>
      </c>
      <c r="G47" s="218">
        <v>0</v>
      </c>
      <c r="H47" s="218">
        <v>0</v>
      </c>
      <c r="I47" s="218">
        <v>0</v>
      </c>
      <c r="J47" s="218">
        <v>0</v>
      </c>
      <c r="K47" s="218">
        <v>0</v>
      </c>
      <c r="L47" s="218">
        <v>0</v>
      </c>
    </row>
    <row r="48" ht="19.5" customHeight="1" spans="1:12">
      <c r="A48" s="217" t="s">
        <v>204</v>
      </c>
      <c r="B48" s="217"/>
      <c r="C48" s="217"/>
      <c r="D48" s="217" t="s">
        <v>203</v>
      </c>
      <c r="E48" s="218">
        <v>100000</v>
      </c>
      <c r="F48" s="218">
        <v>100000</v>
      </c>
      <c r="G48" s="218">
        <v>0</v>
      </c>
      <c r="H48" s="218">
        <v>0</v>
      </c>
      <c r="I48" s="218">
        <v>0</v>
      </c>
      <c r="J48" s="218">
        <v>0</v>
      </c>
      <c r="K48" s="218">
        <v>0</v>
      </c>
      <c r="L48" s="218">
        <v>0</v>
      </c>
    </row>
    <row r="49" ht="19.5" customHeight="1" spans="1:12">
      <c r="A49" s="217" t="s">
        <v>205</v>
      </c>
      <c r="B49" s="217"/>
      <c r="C49" s="217"/>
      <c r="D49" s="217" t="s">
        <v>206</v>
      </c>
      <c r="E49" s="218">
        <v>978745</v>
      </c>
      <c r="F49" s="218">
        <v>978745</v>
      </c>
      <c r="G49" s="218">
        <v>0</v>
      </c>
      <c r="H49" s="218">
        <v>0</v>
      </c>
      <c r="I49" s="218">
        <v>0</v>
      </c>
      <c r="J49" s="218">
        <v>0</v>
      </c>
      <c r="K49" s="218">
        <v>0</v>
      </c>
      <c r="L49" s="218">
        <v>0</v>
      </c>
    </row>
    <row r="50" ht="19.5" customHeight="1" spans="1:12">
      <c r="A50" s="217" t="s">
        <v>207</v>
      </c>
      <c r="B50" s="217"/>
      <c r="C50" s="217"/>
      <c r="D50" s="217" t="s">
        <v>208</v>
      </c>
      <c r="E50" s="218">
        <v>978745</v>
      </c>
      <c r="F50" s="218">
        <v>978745</v>
      </c>
      <c r="G50" s="218">
        <v>0</v>
      </c>
      <c r="H50" s="218">
        <v>0</v>
      </c>
      <c r="I50" s="218">
        <v>0</v>
      </c>
      <c r="J50" s="218">
        <v>0</v>
      </c>
      <c r="K50" s="218">
        <v>0</v>
      </c>
      <c r="L50" s="218">
        <v>0</v>
      </c>
    </row>
    <row r="51" ht="19.5" customHeight="1" spans="1:12">
      <c r="A51" s="217" t="s">
        <v>209</v>
      </c>
      <c r="B51" s="217"/>
      <c r="C51" s="217"/>
      <c r="D51" s="217" t="s">
        <v>210</v>
      </c>
      <c r="E51" s="218">
        <v>978745</v>
      </c>
      <c r="F51" s="218">
        <v>978745</v>
      </c>
      <c r="G51" s="218">
        <v>0</v>
      </c>
      <c r="H51" s="218">
        <v>0</v>
      </c>
      <c r="I51" s="218">
        <v>0</v>
      </c>
      <c r="J51" s="218">
        <v>0</v>
      </c>
      <c r="K51" s="218">
        <v>0</v>
      </c>
      <c r="L51" s="218">
        <v>0</v>
      </c>
    </row>
    <row r="52" ht="19.5" customHeight="1" spans="1:12">
      <c r="A52" s="217" t="s">
        <v>211</v>
      </c>
      <c r="B52" s="217"/>
      <c r="C52" s="217"/>
      <c r="D52" s="217"/>
      <c r="E52" s="217"/>
      <c r="F52" s="217"/>
      <c r="G52" s="217"/>
      <c r="H52" s="217"/>
      <c r="I52" s="217"/>
      <c r="J52" s="217"/>
      <c r="K52" s="217"/>
      <c r="L52" s="217"/>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C9" sqref="C9"/>
    </sheetView>
  </sheetViews>
  <sheetFormatPr defaultColWidth="9" defaultRowHeight="13.5"/>
  <cols>
    <col min="1" max="1" width="11.125" customWidth="1"/>
    <col min="2" max="2" width="14" customWidth="1"/>
    <col min="3" max="3" width="40" customWidth="1"/>
    <col min="4" max="4" width="15.75" customWidth="1"/>
    <col min="5" max="5" width="21.625" customWidth="1"/>
    <col min="6" max="6" width="18.25" customWidth="1"/>
    <col min="7" max="7" width="39.375" customWidth="1"/>
    <col min="9" max="9" width="9.625"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1" customHeight="1" spans="1:10">
      <c r="A3" s="3" t="s">
        <v>673</v>
      </c>
      <c r="B3" s="3"/>
      <c r="C3" s="4" t="s">
        <v>813</v>
      </c>
      <c r="D3" s="4"/>
      <c r="E3" s="4"/>
      <c r="F3" s="4"/>
      <c r="G3" s="4"/>
      <c r="H3" s="4"/>
      <c r="I3" s="4"/>
      <c r="J3" s="4"/>
    </row>
    <row r="4" ht="21" customHeight="1" spans="1:10">
      <c r="A4" s="3" t="s">
        <v>675</v>
      </c>
      <c r="B4" s="3"/>
      <c r="C4" s="5" t="s">
        <v>565</v>
      </c>
      <c r="D4" s="5"/>
      <c r="E4" s="5"/>
      <c r="F4" s="3" t="s">
        <v>741</v>
      </c>
      <c r="G4" s="4" t="s">
        <v>814</v>
      </c>
      <c r="H4" s="4"/>
      <c r="I4" s="4"/>
      <c r="J4" s="4"/>
    </row>
    <row r="5" ht="21" customHeight="1" spans="1:10">
      <c r="A5" s="3" t="s">
        <v>742</v>
      </c>
      <c r="B5" s="3"/>
      <c r="C5" s="3"/>
      <c r="D5" s="3" t="s">
        <v>743</v>
      </c>
      <c r="E5" s="3" t="s">
        <v>483</v>
      </c>
      <c r="F5" s="3" t="s">
        <v>744</v>
      </c>
      <c r="G5" s="3" t="s">
        <v>679</v>
      </c>
      <c r="H5" s="3" t="s">
        <v>680</v>
      </c>
      <c r="I5" s="3" t="s">
        <v>681</v>
      </c>
      <c r="J5" s="3"/>
    </row>
    <row r="6" ht="21" customHeight="1" spans="1:10">
      <c r="A6" s="3"/>
      <c r="B6" s="3"/>
      <c r="C6" s="6" t="s">
        <v>578</v>
      </c>
      <c r="D6" s="7">
        <v>500900</v>
      </c>
      <c r="E6" s="63">
        <v>466989.85</v>
      </c>
      <c r="F6" s="63">
        <v>466989.85</v>
      </c>
      <c r="G6" s="3">
        <v>10</v>
      </c>
      <c r="H6" s="8">
        <f>F6/E6</f>
        <v>1</v>
      </c>
      <c r="I6" s="7">
        <f>G6*H6</f>
        <v>10</v>
      </c>
      <c r="J6" s="7"/>
    </row>
    <row r="7" ht="26.25" spans="1:10">
      <c r="A7" s="3"/>
      <c r="B7" s="3"/>
      <c r="C7" s="6" t="s">
        <v>745</v>
      </c>
      <c r="D7" s="7">
        <v>500900</v>
      </c>
      <c r="E7" s="63">
        <v>466989.85</v>
      </c>
      <c r="F7" s="63">
        <v>466989.85</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24" customHeight="1" spans="1:10">
      <c r="A10" s="3" t="s">
        <v>748</v>
      </c>
      <c r="B10" s="3" t="s">
        <v>684</v>
      </c>
      <c r="C10" s="3"/>
      <c r="D10" s="3"/>
      <c r="E10" s="3"/>
      <c r="F10" s="7" t="s">
        <v>685</v>
      </c>
      <c r="G10" s="7"/>
      <c r="H10" s="7"/>
      <c r="I10" s="7"/>
      <c r="J10" s="7"/>
    </row>
    <row r="11" ht="116" customHeight="1" spans="1:10">
      <c r="A11" s="3"/>
      <c r="B11" s="13" t="s">
        <v>815</v>
      </c>
      <c r="C11" s="13"/>
      <c r="D11" s="13"/>
      <c r="E11" s="13"/>
      <c r="F11" s="13" t="s">
        <v>816</v>
      </c>
      <c r="G11" s="13"/>
      <c r="H11" s="13"/>
      <c r="I11" s="13"/>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14.25" spans="1:10">
      <c r="A14" s="12" t="s">
        <v>695</v>
      </c>
      <c r="B14" s="12" t="s">
        <v>602</v>
      </c>
      <c r="C14" s="58" t="s">
        <v>603</v>
      </c>
      <c r="D14" s="233" t="s">
        <v>755</v>
      </c>
      <c r="E14" s="57">
        <v>3</v>
      </c>
      <c r="F14" s="58" t="s">
        <v>604</v>
      </c>
      <c r="G14" s="58" t="s">
        <v>817</v>
      </c>
      <c r="H14" s="20">
        <v>5</v>
      </c>
      <c r="I14" s="20">
        <v>5</v>
      </c>
      <c r="J14" s="19"/>
    </row>
    <row r="15" ht="14.25" spans="1:10">
      <c r="A15" s="12"/>
      <c r="B15" s="12"/>
      <c r="C15" s="58" t="s">
        <v>606</v>
      </c>
      <c r="D15" s="12"/>
      <c r="E15" s="57">
        <v>3</v>
      </c>
      <c r="F15" s="58" t="s">
        <v>604</v>
      </c>
      <c r="G15" s="58" t="s">
        <v>818</v>
      </c>
      <c r="H15" s="20">
        <v>5</v>
      </c>
      <c r="I15" s="20">
        <v>5</v>
      </c>
      <c r="J15" s="19"/>
    </row>
    <row r="16" ht="14.25" spans="1:10">
      <c r="A16" s="12"/>
      <c r="B16" s="12"/>
      <c r="C16" s="58" t="s">
        <v>607</v>
      </c>
      <c r="D16" s="12"/>
      <c r="E16" s="57">
        <v>1</v>
      </c>
      <c r="F16" s="58" t="s">
        <v>604</v>
      </c>
      <c r="G16" s="58" t="s">
        <v>819</v>
      </c>
      <c r="H16" s="20">
        <v>5</v>
      </c>
      <c r="I16" s="20">
        <v>5</v>
      </c>
      <c r="J16" s="19"/>
    </row>
    <row r="17" ht="14.25" spans="1:10">
      <c r="A17" s="12"/>
      <c r="B17" s="12"/>
      <c r="C17" s="58" t="s">
        <v>608</v>
      </c>
      <c r="D17" s="12"/>
      <c r="E17" s="57">
        <v>4</v>
      </c>
      <c r="F17" s="58" t="s">
        <v>127</v>
      </c>
      <c r="G17" s="58" t="s">
        <v>820</v>
      </c>
      <c r="H17" s="20">
        <v>5</v>
      </c>
      <c r="I17" s="20">
        <v>5</v>
      </c>
      <c r="J17" s="19"/>
    </row>
    <row r="18" ht="14.25" spans="1:10">
      <c r="A18" s="12"/>
      <c r="B18" s="12" t="s">
        <v>623</v>
      </c>
      <c r="C18" s="58" t="s">
        <v>624</v>
      </c>
      <c r="D18" s="12"/>
      <c r="E18" s="60">
        <v>90</v>
      </c>
      <c r="F18" s="19" t="s">
        <v>625</v>
      </c>
      <c r="G18" s="18" t="s">
        <v>821</v>
      </c>
      <c r="H18" s="20">
        <v>5</v>
      </c>
      <c r="I18" s="20">
        <v>5</v>
      </c>
      <c r="J18" s="19"/>
    </row>
    <row r="19" ht="14.25" spans="1:10">
      <c r="A19" s="12"/>
      <c r="B19" s="12"/>
      <c r="C19" s="58" t="s">
        <v>626</v>
      </c>
      <c r="D19" s="12"/>
      <c r="E19" s="64">
        <v>95</v>
      </c>
      <c r="F19" s="19" t="s">
        <v>625</v>
      </c>
      <c r="G19" s="58" t="s">
        <v>822</v>
      </c>
      <c r="H19" s="20">
        <v>10</v>
      </c>
      <c r="I19" s="20">
        <v>10</v>
      </c>
      <c r="J19" s="19"/>
    </row>
    <row r="20" ht="14.25" spans="1:10">
      <c r="A20" s="12"/>
      <c r="B20" s="12"/>
      <c r="C20" s="58" t="s">
        <v>627</v>
      </c>
      <c r="D20" s="12"/>
      <c r="E20" s="60">
        <v>90</v>
      </c>
      <c r="F20" s="19" t="s">
        <v>625</v>
      </c>
      <c r="G20" s="58" t="s">
        <v>823</v>
      </c>
      <c r="H20" s="20">
        <v>5</v>
      </c>
      <c r="I20" s="20">
        <v>5</v>
      </c>
      <c r="J20" s="19"/>
    </row>
    <row r="21" ht="14.25" spans="1:10">
      <c r="A21" s="12"/>
      <c r="B21" s="12" t="s">
        <v>631</v>
      </c>
      <c r="C21" s="58" t="s">
        <v>632</v>
      </c>
      <c r="D21" s="12"/>
      <c r="E21" s="60">
        <v>2024</v>
      </c>
      <c r="F21" s="19" t="s">
        <v>720</v>
      </c>
      <c r="G21" s="17" t="s">
        <v>718</v>
      </c>
      <c r="H21" s="20">
        <v>5</v>
      </c>
      <c r="I21" s="20">
        <v>5</v>
      </c>
      <c r="J21" s="19"/>
    </row>
    <row r="22" ht="14.25" spans="1:10">
      <c r="A22" s="12"/>
      <c r="B22" s="12" t="s">
        <v>636</v>
      </c>
      <c r="C22" s="12" t="s">
        <v>806</v>
      </c>
      <c r="D22" s="12"/>
      <c r="E22" s="60">
        <v>500900</v>
      </c>
      <c r="F22" s="19" t="s">
        <v>824</v>
      </c>
      <c r="G22" s="17" t="s">
        <v>808</v>
      </c>
      <c r="H22" s="20">
        <v>5</v>
      </c>
      <c r="I22" s="20">
        <v>5</v>
      </c>
      <c r="J22" s="19"/>
    </row>
    <row r="23" ht="39" spans="1:10">
      <c r="A23" s="12" t="s">
        <v>639</v>
      </c>
      <c r="B23" s="12" t="s">
        <v>759</v>
      </c>
      <c r="C23" s="58" t="s">
        <v>641</v>
      </c>
      <c r="D23" s="12"/>
      <c r="E23" s="12" t="s">
        <v>825</v>
      </c>
      <c r="F23" s="19" t="s">
        <v>635</v>
      </c>
      <c r="G23" s="65" t="s">
        <v>641</v>
      </c>
      <c r="H23" s="20">
        <v>15</v>
      </c>
      <c r="I23" s="20">
        <v>15</v>
      </c>
      <c r="J23" s="19"/>
    </row>
    <row r="24" ht="14.25" spans="1:10">
      <c r="A24" s="12"/>
      <c r="B24" s="12"/>
      <c r="C24" s="58" t="s">
        <v>826</v>
      </c>
      <c r="D24" s="12"/>
      <c r="E24" s="12" t="s">
        <v>827</v>
      </c>
      <c r="F24" s="19" t="s">
        <v>635</v>
      </c>
      <c r="G24" s="65" t="s">
        <v>826</v>
      </c>
      <c r="H24" s="20">
        <v>15</v>
      </c>
      <c r="I24" s="20">
        <v>15</v>
      </c>
      <c r="J24" s="19"/>
    </row>
    <row r="25" ht="26.25" spans="1:10">
      <c r="A25" s="12" t="s">
        <v>661</v>
      </c>
      <c r="B25" s="24" t="s">
        <v>662</v>
      </c>
      <c r="C25" s="58" t="s">
        <v>663</v>
      </c>
      <c r="D25" s="12"/>
      <c r="E25" s="61">
        <v>90</v>
      </c>
      <c r="F25" s="24" t="s">
        <v>625</v>
      </c>
      <c r="G25" s="22">
        <v>0.95</v>
      </c>
      <c r="H25" s="20">
        <v>10</v>
      </c>
      <c r="I25" s="20">
        <v>10</v>
      </c>
      <c r="J25" s="31"/>
    </row>
    <row r="26" ht="14.25" spans="1:10">
      <c r="A26" s="25" t="s">
        <v>765</v>
      </c>
      <c r="B26" s="25"/>
      <c r="C26" s="25"/>
      <c r="D26" s="26"/>
      <c r="E26" s="26"/>
      <c r="F26" s="26"/>
      <c r="G26" s="26"/>
      <c r="H26" s="26"/>
      <c r="I26" s="26"/>
      <c r="J26" s="26"/>
    </row>
    <row r="27" ht="14.25" spans="1:10">
      <c r="A27" s="25" t="s">
        <v>731</v>
      </c>
      <c r="B27" s="25"/>
      <c r="C27" s="25"/>
      <c r="D27" s="25"/>
      <c r="E27" s="25"/>
      <c r="F27" s="25"/>
      <c r="G27" s="25"/>
      <c r="H27" s="25">
        <v>100</v>
      </c>
      <c r="I27" s="32">
        <f>SUM(I14:I25)+I6</f>
        <v>100</v>
      </c>
      <c r="J27" s="25" t="s">
        <v>732</v>
      </c>
    </row>
    <row r="28" spans="1:10">
      <c r="A28" s="27"/>
      <c r="B28" s="27"/>
      <c r="C28" s="27"/>
      <c r="D28" s="27"/>
      <c r="E28" s="27"/>
      <c r="F28" s="27"/>
      <c r="G28" s="27"/>
      <c r="H28" s="27"/>
      <c r="I28" s="27"/>
      <c r="J28" s="27"/>
    </row>
    <row r="29" spans="1:10">
      <c r="A29" s="54" t="s">
        <v>766</v>
      </c>
      <c r="B29" s="27"/>
      <c r="C29" s="27"/>
      <c r="D29" s="27"/>
      <c r="E29" s="27"/>
      <c r="F29" s="27"/>
      <c r="G29" s="27"/>
      <c r="H29" s="27"/>
      <c r="I29" s="27"/>
      <c r="J29" s="27"/>
    </row>
    <row r="30" spans="1:10">
      <c r="A30" s="54" t="s">
        <v>767</v>
      </c>
      <c r="B30" s="54"/>
      <c r="C30" s="54"/>
      <c r="D30" s="54"/>
      <c r="E30" s="54"/>
      <c r="F30" s="54"/>
      <c r="G30" s="54"/>
      <c r="H30" s="54"/>
      <c r="I30" s="54"/>
      <c r="J30" s="54"/>
    </row>
    <row r="31" spans="1:10">
      <c r="A31" s="54" t="s">
        <v>768</v>
      </c>
      <c r="B31" s="54"/>
      <c r="C31" s="54"/>
      <c r="D31" s="54"/>
      <c r="E31" s="54"/>
      <c r="F31" s="54"/>
      <c r="G31" s="54"/>
      <c r="H31" s="54"/>
      <c r="I31" s="54"/>
      <c r="J31" s="54"/>
    </row>
    <row r="32" spans="1:10">
      <c r="A32" s="54" t="s">
        <v>769</v>
      </c>
      <c r="B32" s="54"/>
      <c r="C32" s="54"/>
      <c r="D32" s="54"/>
      <c r="E32" s="54"/>
      <c r="F32" s="54"/>
      <c r="G32" s="54"/>
      <c r="H32" s="54"/>
      <c r="I32" s="54"/>
      <c r="J32" s="54"/>
    </row>
    <row r="33" spans="1:10">
      <c r="A33" s="54" t="s">
        <v>770</v>
      </c>
      <c r="B33" s="54"/>
      <c r="C33" s="54"/>
      <c r="D33" s="54"/>
      <c r="E33" s="54"/>
      <c r="F33" s="54"/>
      <c r="G33" s="54"/>
      <c r="H33" s="54"/>
      <c r="I33" s="54"/>
      <c r="J33" s="54"/>
    </row>
    <row r="34" spans="1:10">
      <c r="A34" s="54" t="s">
        <v>738</v>
      </c>
      <c r="B34" s="54"/>
      <c r="C34" s="54"/>
      <c r="D34" s="54"/>
      <c r="E34" s="54"/>
      <c r="F34" s="54"/>
      <c r="G34" s="54"/>
      <c r="H34" s="54"/>
      <c r="I34" s="54"/>
      <c r="J34" s="54"/>
    </row>
    <row r="35" spans="1:10">
      <c r="A35" s="54" t="s">
        <v>739</v>
      </c>
      <c r="B35" s="54"/>
      <c r="C35" s="54"/>
      <c r="D35" s="54"/>
      <c r="E35" s="54"/>
      <c r="F35" s="54"/>
      <c r="G35" s="54"/>
      <c r="H35" s="54"/>
      <c r="I35" s="54"/>
      <c r="J35" s="54"/>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35:J35"/>
    <mergeCell ref="A10:A11"/>
    <mergeCell ref="A14:A22"/>
    <mergeCell ref="A23:A24"/>
    <mergeCell ref="B14:B17"/>
    <mergeCell ref="B18:B20"/>
    <mergeCell ref="B23:B24"/>
    <mergeCell ref="D14:D25"/>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9" sqref="C9"/>
    </sheetView>
  </sheetViews>
  <sheetFormatPr defaultColWidth="9" defaultRowHeight="13.5"/>
  <cols>
    <col min="1" max="1" width="11.125" customWidth="1"/>
    <col min="2" max="2" width="15.75" customWidth="1"/>
    <col min="3" max="3" width="40" customWidth="1"/>
    <col min="4" max="6" width="20.75" customWidth="1"/>
    <col min="7" max="7" width="41.125" customWidth="1"/>
    <col min="9" max="9" width="8.63333333333333"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2" customHeight="1" spans="1:10">
      <c r="A3" s="3" t="s">
        <v>673</v>
      </c>
      <c r="B3" s="3"/>
      <c r="C3" s="4" t="s">
        <v>828</v>
      </c>
      <c r="D3" s="4"/>
      <c r="E3" s="4"/>
      <c r="F3" s="4"/>
      <c r="G3" s="4"/>
      <c r="H3" s="4"/>
      <c r="I3" s="4"/>
      <c r="J3" s="4"/>
    </row>
    <row r="4" ht="22" customHeight="1" spans="1:10">
      <c r="A4" s="3" t="s">
        <v>675</v>
      </c>
      <c r="B4" s="3"/>
      <c r="C4" s="5" t="s">
        <v>565</v>
      </c>
      <c r="D4" s="5"/>
      <c r="E4" s="5"/>
      <c r="F4" s="3" t="s">
        <v>741</v>
      </c>
      <c r="G4" s="4" t="s">
        <v>814</v>
      </c>
      <c r="H4" s="4"/>
      <c r="I4" s="4"/>
      <c r="J4" s="4"/>
    </row>
    <row r="5" ht="20" customHeight="1" spans="1:10">
      <c r="A5" s="3" t="s">
        <v>742</v>
      </c>
      <c r="B5" s="3"/>
      <c r="C5" s="3"/>
      <c r="D5" s="3" t="s">
        <v>743</v>
      </c>
      <c r="E5" s="3" t="s">
        <v>483</v>
      </c>
      <c r="F5" s="3" t="s">
        <v>744</v>
      </c>
      <c r="G5" s="3" t="s">
        <v>679</v>
      </c>
      <c r="H5" s="3" t="s">
        <v>680</v>
      </c>
      <c r="I5" s="3" t="s">
        <v>681</v>
      </c>
      <c r="J5" s="3"/>
    </row>
    <row r="6" ht="20" customHeight="1" spans="1:10">
      <c r="A6" s="3"/>
      <c r="B6" s="3"/>
      <c r="C6" s="6" t="s">
        <v>578</v>
      </c>
      <c r="D6" s="63">
        <v>150000</v>
      </c>
      <c r="E6" s="63">
        <v>150000</v>
      </c>
      <c r="F6" s="63">
        <v>150000</v>
      </c>
      <c r="G6" s="3">
        <v>10</v>
      </c>
      <c r="H6" s="8">
        <f>F6/E6</f>
        <v>1</v>
      </c>
      <c r="I6" s="7">
        <f>G6*H6</f>
        <v>10</v>
      </c>
      <c r="J6" s="7"/>
    </row>
    <row r="7" ht="26.25" spans="1:10">
      <c r="A7" s="3"/>
      <c r="B7" s="3"/>
      <c r="C7" s="6" t="s">
        <v>745</v>
      </c>
      <c r="D7" s="63">
        <v>150000</v>
      </c>
      <c r="E7" s="63">
        <v>150000</v>
      </c>
      <c r="F7" s="63">
        <v>150000</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24" customHeight="1" spans="1:10">
      <c r="A10" s="3" t="s">
        <v>748</v>
      </c>
      <c r="B10" s="3" t="s">
        <v>684</v>
      </c>
      <c r="C10" s="3"/>
      <c r="D10" s="3"/>
      <c r="E10" s="3"/>
      <c r="F10" s="7" t="s">
        <v>685</v>
      </c>
      <c r="G10" s="7"/>
      <c r="H10" s="7"/>
      <c r="I10" s="7"/>
      <c r="J10" s="7"/>
    </row>
    <row r="11" ht="37" customHeight="1" spans="1:10">
      <c r="A11" s="3"/>
      <c r="B11" s="13" t="s">
        <v>829</v>
      </c>
      <c r="C11" s="13"/>
      <c r="D11" s="13"/>
      <c r="E11" s="13"/>
      <c r="F11" s="13" t="s">
        <v>830</v>
      </c>
      <c r="G11" s="13"/>
      <c r="H11" s="13"/>
      <c r="I11" s="13"/>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14.25" spans="1:10">
      <c r="A14" s="12" t="s">
        <v>695</v>
      </c>
      <c r="B14" s="12" t="s">
        <v>602</v>
      </c>
      <c r="C14" s="56" t="s">
        <v>831</v>
      </c>
      <c r="D14" s="233" t="s">
        <v>755</v>
      </c>
      <c r="E14" s="57">
        <v>1</v>
      </c>
      <c r="F14" s="58" t="s">
        <v>610</v>
      </c>
      <c r="G14" s="56" t="s">
        <v>832</v>
      </c>
      <c r="H14" s="20">
        <v>10</v>
      </c>
      <c r="I14" s="20">
        <v>10</v>
      </c>
      <c r="J14" s="19"/>
    </row>
    <row r="15" ht="14.25" spans="1:10">
      <c r="A15" s="12"/>
      <c r="B15" s="12"/>
      <c r="C15" s="56" t="s">
        <v>833</v>
      </c>
      <c r="D15" s="12"/>
      <c r="E15" s="58" t="s">
        <v>834</v>
      </c>
      <c r="F15" s="58" t="s">
        <v>620</v>
      </c>
      <c r="G15" s="56" t="s">
        <v>833</v>
      </c>
      <c r="H15" s="20">
        <v>10</v>
      </c>
      <c r="I15" s="20">
        <v>10</v>
      </c>
      <c r="J15" s="19"/>
    </row>
    <row r="16" ht="14.25" spans="1:10">
      <c r="A16" s="12"/>
      <c r="B16" s="12" t="s">
        <v>623</v>
      </c>
      <c r="C16" s="56" t="s">
        <v>835</v>
      </c>
      <c r="D16" s="12"/>
      <c r="E16" s="62" t="s">
        <v>836</v>
      </c>
      <c r="F16" s="62" t="s">
        <v>635</v>
      </c>
      <c r="G16" s="18" t="s">
        <v>836</v>
      </c>
      <c r="H16" s="20">
        <v>10</v>
      </c>
      <c r="I16" s="20">
        <v>10</v>
      </c>
      <c r="J16" s="19"/>
    </row>
    <row r="17" ht="14.25" spans="1:10">
      <c r="A17" s="12"/>
      <c r="B17" s="12" t="s">
        <v>631</v>
      </c>
      <c r="C17" s="58" t="s">
        <v>632</v>
      </c>
      <c r="D17" s="12"/>
      <c r="E17" s="60">
        <v>2024</v>
      </c>
      <c r="F17" s="19" t="s">
        <v>720</v>
      </c>
      <c r="G17" s="17" t="s">
        <v>718</v>
      </c>
      <c r="H17" s="20">
        <v>10</v>
      </c>
      <c r="I17" s="20">
        <v>10</v>
      </c>
      <c r="J17" s="19"/>
    </row>
    <row r="18" ht="14.25" spans="1:10">
      <c r="A18" s="12"/>
      <c r="B18" s="12" t="s">
        <v>636</v>
      </c>
      <c r="C18" s="12" t="s">
        <v>806</v>
      </c>
      <c r="D18" s="12"/>
      <c r="E18" s="7">
        <v>150000</v>
      </c>
      <c r="F18" s="19" t="s">
        <v>824</v>
      </c>
      <c r="G18" s="17" t="s">
        <v>808</v>
      </c>
      <c r="H18" s="20">
        <v>10</v>
      </c>
      <c r="I18" s="20">
        <v>10</v>
      </c>
      <c r="J18" s="19"/>
    </row>
    <row r="19" ht="26.25" spans="1:10">
      <c r="A19" s="12" t="s">
        <v>639</v>
      </c>
      <c r="B19" s="12" t="s">
        <v>837</v>
      </c>
      <c r="C19" s="56" t="s">
        <v>838</v>
      </c>
      <c r="D19" s="12"/>
      <c r="E19" s="12" t="s">
        <v>839</v>
      </c>
      <c r="F19" s="19" t="s">
        <v>635</v>
      </c>
      <c r="G19" s="58" t="s">
        <v>840</v>
      </c>
      <c r="H19" s="20">
        <v>15</v>
      </c>
      <c r="I19" s="20">
        <v>15</v>
      </c>
      <c r="J19" s="19"/>
    </row>
    <row r="20" ht="26.25" spans="1:10">
      <c r="A20" s="12"/>
      <c r="B20" s="10" t="s">
        <v>653</v>
      </c>
      <c r="C20" s="56" t="s">
        <v>841</v>
      </c>
      <c r="D20" s="12"/>
      <c r="E20" s="12" t="s">
        <v>839</v>
      </c>
      <c r="F20" s="19" t="s">
        <v>635</v>
      </c>
      <c r="G20" s="12" t="s">
        <v>839</v>
      </c>
      <c r="H20" s="20">
        <v>15</v>
      </c>
      <c r="I20" s="20">
        <v>14</v>
      </c>
      <c r="J20" s="19"/>
    </row>
    <row r="21" ht="26.25" spans="1:10">
      <c r="A21" s="12" t="s">
        <v>661</v>
      </c>
      <c r="B21" s="24" t="s">
        <v>662</v>
      </c>
      <c r="C21" s="58" t="s">
        <v>663</v>
      </c>
      <c r="D21" s="12"/>
      <c r="E21" s="61">
        <v>90</v>
      </c>
      <c r="F21" s="24" t="s">
        <v>625</v>
      </c>
      <c r="G21" s="22">
        <v>0.96</v>
      </c>
      <c r="H21" s="20">
        <v>10</v>
      </c>
      <c r="I21" s="20">
        <v>10</v>
      </c>
      <c r="J21" s="31"/>
    </row>
    <row r="22" ht="14.25" spans="1:10">
      <c r="A22" s="25" t="s">
        <v>765</v>
      </c>
      <c r="B22" s="25"/>
      <c r="C22" s="25"/>
      <c r="D22" s="26"/>
      <c r="E22" s="26"/>
      <c r="F22" s="26"/>
      <c r="G22" s="26"/>
      <c r="H22" s="26"/>
      <c r="I22" s="26"/>
      <c r="J22" s="26"/>
    </row>
    <row r="23" ht="14.25" spans="1:10">
      <c r="A23" s="25" t="s">
        <v>731</v>
      </c>
      <c r="B23" s="25"/>
      <c r="C23" s="25"/>
      <c r="D23" s="25"/>
      <c r="E23" s="25"/>
      <c r="F23" s="25"/>
      <c r="G23" s="25"/>
      <c r="H23" s="25">
        <v>100</v>
      </c>
      <c r="I23" s="32">
        <f>I6+SUM(I14:I21)</f>
        <v>99</v>
      </c>
      <c r="J23" s="25" t="s">
        <v>732</v>
      </c>
    </row>
    <row r="24" spans="1:10">
      <c r="A24" s="27"/>
      <c r="B24" s="27"/>
      <c r="C24" s="27"/>
      <c r="D24" s="27"/>
      <c r="E24" s="27"/>
      <c r="F24" s="27"/>
      <c r="G24" s="27"/>
      <c r="H24" s="27"/>
      <c r="I24" s="27"/>
      <c r="J24" s="27"/>
    </row>
    <row r="25" spans="1:10">
      <c r="A25" s="54" t="s">
        <v>766</v>
      </c>
      <c r="B25" s="27"/>
      <c r="C25" s="27"/>
      <c r="D25" s="27"/>
      <c r="E25" s="27"/>
      <c r="F25" s="27"/>
      <c r="G25" s="27"/>
      <c r="H25" s="27"/>
      <c r="I25" s="27"/>
      <c r="J25" s="27"/>
    </row>
    <row r="26" spans="1:10">
      <c r="A26" s="54" t="s">
        <v>767</v>
      </c>
      <c r="B26" s="54"/>
      <c r="C26" s="54"/>
      <c r="D26" s="54"/>
      <c r="E26" s="54"/>
      <c r="F26" s="54"/>
      <c r="G26" s="54"/>
      <c r="H26" s="54"/>
      <c r="I26" s="54"/>
      <c r="J26" s="54"/>
    </row>
    <row r="27" spans="1:10">
      <c r="A27" s="54" t="s">
        <v>768</v>
      </c>
      <c r="B27" s="54"/>
      <c r="C27" s="54"/>
      <c r="D27" s="54"/>
      <c r="E27" s="54"/>
      <c r="F27" s="54"/>
      <c r="G27" s="54"/>
      <c r="H27" s="54"/>
      <c r="I27" s="54"/>
      <c r="J27" s="54"/>
    </row>
    <row r="28" spans="1:10">
      <c r="A28" s="54" t="s">
        <v>769</v>
      </c>
      <c r="B28" s="54"/>
      <c r="C28" s="54"/>
      <c r="D28" s="54"/>
      <c r="E28" s="54"/>
      <c r="F28" s="54"/>
      <c r="G28" s="54"/>
      <c r="H28" s="54"/>
      <c r="I28" s="54"/>
      <c r="J28" s="54"/>
    </row>
    <row r="29" spans="1:10">
      <c r="A29" s="54" t="s">
        <v>770</v>
      </c>
      <c r="B29" s="54"/>
      <c r="C29" s="54"/>
      <c r="D29" s="54"/>
      <c r="E29" s="54"/>
      <c r="F29" s="54"/>
      <c r="G29" s="54"/>
      <c r="H29" s="54"/>
      <c r="I29" s="54"/>
      <c r="J29" s="54"/>
    </row>
    <row r="30" spans="1:10">
      <c r="A30" s="54" t="s">
        <v>738</v>
      </c>
      <c r="B30" s="54"/>
      <c r="C30" s="54"/>
      <c r="D30" s="54"/>
      <c r="E30" s="54"/>
      <c r="F30" s="54"/>
      <c r="G30" s="54"/>
      <c r="H30" s="54"/>
      <c r="I30" s="54"/>
      <c r="J30" s="54"/>
    </row>
    <row r="31" spans="1:10">
      <c r="A31" s="54" t="s">
        <v>739</v>
      </c>
      <c r="B31" s="54"/>
      <c r="C31" s="54"/>
      <c r="D31" s="54"/>
      <c r="E31" s="54"/>
      <c r="F31" s="54"/>
      <c r="G31" s="54"/>
      <c r="H31" s="54"/>
      <c r="I31" s="54"/>
      <c r="J31" s="5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8"/>
    <mergeCell ref="A19:A20"/>
    <mergeCell ref="B14:B15"/>
    <mergeCell ref="D14:D21"/>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C9" sqref="C9"/>
    </sheetView>
  </sheetViews>
  <sheetFormatPr defaultColWidth="9" defaultRowHeight="13.5"/>
  <cols>
    <col min="1" max="1" width="11.125" customWidth="1"/>
    <col min="2" max="2" width="15.75" customWidth="1"/>
    <col min="3" max="3" width="40" customWidth="1"/>
    <col min="4" max="4" width="15.75" customWidth="1"/>
    <col min="5" max="5" width="26" customWidth="1"/>
    <col min="6" max="6" width="11.2" customWidth="1"/>
    <col min="7" max="7" width="42.25" customWidth="1"/>
    <col min="9" max="9" width="8.375"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3" customHeight="1" spans="1:10">
      <c r="A3" s="3" t="s">
        <v>673</v>
      </c>
      <c r="B3" s="3"/>
      <c r="C3" s="4" t="s">
        <v>842</v>
      </c>
      <c r="D3" s="4"/>
      <c r="E3" s="4"/>
      <c r="F3" s="4"/>
      <c r="G3" s="4"/>
      <c r="H3" s="4"/>
      <c r="I3" s="4"/>
      <c r="J3" s="4"/>
    </row>
    <row r="4" ht="23" customHeight="1" spans="1:10">
      <c r="A4" s="3" t="s">
        <v>675</v>
      </c>
      <c r="B4" s="3"/>
      <c r="C4" s="5" t="s">
        <v>565</v>
      </c>
      <c r="D4" s="5"/>
      <c r="E4" s="5"/>
      <c r="F4" s="3" t="s">
        <v>741</v>
      </c>
      <c r="G4" s="4" t="s">
        <v>814</v>
      </c>
      <c r="H4" s="4"/>
      <c r="I4" s="4"/>
      <c r="J4" s="4"/>
    </row>
    <row r="5" ht="18" customHeight="1" spans="1:10">
      <c r="A5" s="3" t="s">
        <v>742</v>
      </c>
      <c r="B5" s="3"/>
      <c r="C5" s="3"/>
      <c r="D5" s="3" t="s">
        <v>743</v>
      </c>
      <c r="E5" s="3" t="s">
        <v>483</v>
      </c>
      <c r="F5" s="3" t="s">
        <v>744</v>
      </c>
      <c r="G5" s="3" t="s">
        <v>679</v>
      </c>
      <c r="H5" s="3" t="s">
        <v>680</v>
      </c>
      <c r="I5" s="3" t="s">
        <v>681</v>
      </c>
      <c r="J5" s="3"/>
    </row>
    <row r="6" ht="19" customHeight="1" spans="1:10">
      <c r="A6" s="3"/>
      <c r="B6" s="3"/>
      <c r="C6" s="6" t="s">
        <v>578</v>
      </c>
      <c r="D6" s="7">
        <v>48547</v>
      </c>
      <c r="E6" s="7">
        <v>24273.5</v>
      </c>
      <c r="F6" s="7">
        <v>24273.5</v>
      </c>
      <c r="G6" s="3">
        <v>10</v>
      </c>
      <c r="H6" s="8">
        <f>F6/D6</f>
        <v>0.5</v>
      </c>
      <c r="I6" s="7">
        <f>G6*H6</f>
        <v>5</v>
      </c>
      <c r="J6" s="7"/>
    </row>
    <row r="7" ht="26.25" spans="1:10">
      <c r="A7" s="3"/>
      <c r="B7" s="3"/>
      <c r="C7" s="6" t="s">
        <v>745</v>
      </c>
      <c r="D7" s="7">
        <v>48547</v>
      </c>
      <c r="E7" s="7">
        <v>24273.5</v>
      </c>
      <c r="F7" s="7">
        <v>24273.5</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22" customHeight="1" spans="1:10">
      <c r="A10" s="3" t="s">
        <v>748</v>
      </c>
      <c r="B10" s="3" t="s">
        <v>684</v>
      </c>
      <c r="C10" s="3"/>
      <c r="D10" s="3"/>
      <c r="E10" s="3"/>
      <c r="F10" s="7" t="s">
        <v>685</v>
      </c>
      <c r="G10" s="7"/>
      <c r="H10" s="7"/>
      <c r="I10" s="7"/>
      <c r="J10" s="7"/>
    </row>
    <row r="11" ht="102" customHeight="1" spans="1:10">
      <c r="A11" s="3"/>
      <c r="B11" s="13" t="s">
        <v>843</v>
      </c>
      <c r="C11" s="13"/>
      <c r="D11" s="13"/>
      <c r="E11" s="13"/>
      <c r="F11" s="13" t="s">
        <v>844</v>
      </c>
      <c r="G11" s="13"/>
      <c r="H11" s="13"/>
      <c r="I11" s="13"/>
      <c r="J11" s="13"/>
    </row>
    <row r="12" ht="22" customHeight="1" spans="1:10">
      <c r="A12" s="15" t="s">
        <v>588</v>
      </c>
      <c r="B12" s="15"/>
      <c r="C12" s="15"/>
      <c r="D12" s="15" t="s">
        <v>751</v>
      </c>
      <c r="E12" s="15"/>
      <c r="F12" s="15"/>
      <c r="G12" s="15" t="s">
        <v>752</v>
      </c>
      <c r="H12" s="15" t="s">
        <v>679</v>
      </c>
      <c r="I12" s="15" t="s">
        <v>681</v>
      </c>
      <c r="J12" s="15" t="s">
        <v>693</v>
      </c>
    </row>
    <row r="13" ht="22" customHeight="1" spans="1:10">
      <c r="A13" s="3" t="s">
        <v>691</v>
      </c>
      <c r="B13" s="3" t="s">
        <v>595</v>
      </c>
      <c r="C13" s="3" t="s">
        <v>596</v>
      </c>
      <c r="D13" s="3" t="s">
        <v>589</v>
      </c>
      <c r="E13" s="3" t="s">
        <v>590</v>
      </c>
      <c r="F13" s="15" t="s">
        <v>753</v>
      </c>
      <c r="G13" s="15"/>
      <c r="H13" s="15"/>
      <c r="I13" s="15"/>
      <c r="J13" s="15"/>
    </row>
    <row r="14" ht="22" customHeight="1" spans="1:10">
      <c r="A14" s="12" t="s">
        <v>695</v>
      </c>
      <c r="B14" s="12" t="s">
        <v>602</v>
      </c>
      <c r="C14" s="56" t="s">
        <v>845</v>
      </c>
      <c r="D14" s="233" t="s">
        <v>755</v>
      </c>
      <c r="E14" s="57">
        <v>9</v>
      </c>
      <c r="F14" s="58" t="s">
        <v>610</v>
      </c>
      <c r="G14" s="56" t="s">
        <v>43</v>
      </c>
      <c r="H14" s="20">
        <v>10</v>
      </c>
      <c r="I14" s="20">
        <v>10</v>
      </c>
      <c r="J14" s="19"/>
    </row>
    <row r="15" ht="22" customHeight="1" spans="1:10">
      <c r="A15" s="12"/>
      <c r="B15" s="12" t="s">
        <v>623</v>
      </c>
      <c r="C15" s="56" t="s">
        <v>846</v>
      </c>
      <c r="D15" s="12"/>
      <c r="E15" s="59">
        <v>90</v>
      </c>
      <c r="F15" s="62" t="s">
        <v>625</v>
      </c>
      <c r="G15" s="18" t="s">
        <v>847</v>
      </c>
      <c r="H15" s="20">
        <v>10</v>
      </c>
      <c r="I15" s="20">
        <v>10</v>
      </c>
      <c r="J15" s="19"/>
    </row>
    <row r="16" ht="22" customHeight="1" spans="1:10">
      <c r="A16" s="12"/>
      <c r="B16" s="12" t="s">
        <v>631</v>
      </c>
      <c r="C16" s="58" t="s">
        <v>632</v>
      </c>
      <c r="D16" s="12"/>
      <c r="E16" s="60">
        <v>2024</v>
      </c>
      <c r="F16" s="19" t="s">
        <v>720</v>
      </c>
      <c r="G16" s="17" t="s">
        <v>718</v>
      </c>
      <c r="H16" s="20">
        <v>10</v>
      </c>
      <c r="I16" s="20">
        <v>10</v>
      </c>
      <c r="J16" s="19"/>
    </row>
    <row r="17" ht="22" customHeight="1" spans="1:10">
      <c r="A17" s="12"/>
      <c r="B17" s="12" t="s">
        <v>636</v>
      </c>
      <c r="C17" s="12" t="s">
        <v>806</v>
      </c>
      <c r="D17" s="12"/>
      <c r="E17" s="60">
        <v>4.85</v>
      </c>
      <c r="F17" s="19" t="s">
        <v>807</v>
      </c>
      <c r="G17" s="17" t="s">
        <v>808</v>
      </c>
      <c r="H17" s="20">
        <v>10</v>
      </c>
      <c r="I17" s="20">
        <v>10</v>
      </c>
      <c r="J17" s="19"/>
    </row>
    <row r="18" ht="26.25" spans="1:10">
      <c r="A18" s="12" t="s">
        <v>639</v>
      </c>
      <c r="B18" s="12" t="s">
        <v>640</v>
      </c>
      <c r="C18" s="56" t="s">
        <v>848</v>
      </c>
      <c r="D18" s="12"/>
      <c r="E18" s="12" t="s">
        <v>849</v>
      </c>
      <c r="F18" s="19" t="s">
        <v>635</v>
      </c>
      <c r="G18" s="12" t="s">
        <v>850</v>
      </c>
      <c r="H18" s="20">
        <v>15</v>
      </c>
      <c r="I18" s="20">
        <v>15</v>
      </c>
      <c r="J18" s="19"/>
    </row>
    <row r="19" ht="26.25" spans="1:10">
      <c r="A19" s="12"/>
      <c r="B19" s="12" t="s">
        <v>653</v>
      </c>
      <c r="C19" s="56" t="s">
        <v>851</v>
      </c>
      <c r="D19" s="12"/>
      <c r="E19" s="12" t="s">
        <v>849</v>
      </c>
      <c r="F19" s="19" t="s">
        <v>635</v>
      </c>
      <c r="G19" s="12" t="s">
        <v>852</v>
      </c>
      <c r="H19" s="20">
        <v>15</v>
      </c>
      <c r="I19" s="20">
        <v>15</v>
      </c>
      <c r="J19" s="19"/>
    </row>
    <row r="20" ht="26.25" spans="1:10">
      <c r="A20" s="12"/>
      <c r="B20" s="12" t="s">
        <v>837</v>
      </c>
      <c r="C20" s="56" t="s">
        <v>853</v>
      </c>
      <c r="D20" s="12"/>
      <c r="E20" s="12" t="s">
        <v>849</v>
      </c>
      <c r="F20" s="19" t="s">
        <v>635</v>
      </c>
      <c r="G20" s="12" t="s">
        <v>853</v>
      </c>
      <c r="H20" s="20">
        <v>10</v>
      </c>
      <c r="I20" s="20">
        <v>8</v>
      </c>
      <c r="J20" s="19"/>
    </row>
    <row r="21" ht="26.25" spans="1:10">
      <c r="A21" s="12" t="s">
        <v>661</v>
      </c>
      <c r="B21" s="24" t="s">
        <v>662</v>
      </c>
      <c r="C21" s="58" t="s">
        <v>663</v>
      </c>
      <c r="D21" s="12"/>
      <c r="E21" s="61">
        <v>90</v>
      </c>
      <c r="F21" s="24" t="s">
        <v>625</v>
      </c>
      <c r="G21" s="22" t="s">
        <v>854</v>
      </c>
      <c r="H21" s="20">
        <v>10</v>
      </c>
      <c r="I21" s="20">
        <v>10</v>
      </c>
      <c r="J21" s="31"/>
    </row>
    <row r="22" ht="14.25" spans="1:10">
      <c r="A22" s="25" t="s">
        <v>765</v>
      </c>
      <c r="B22" s="25"/>
      <c r="C22" s="25"/>
      <c r="D22" s="26"/>
      <c r="E22" s="26"/>
      <c r="F22" s="26"/>
      <c r="G22" s="26"/>
      <c r="H22" s="26"/>
      <c r="I22" s="26"/>
      <c r="J22" s="26"/>
    </row>
    <row r="23" ht="14.25" spans="1:10">
      <c r="A23" s="25" t="s">
        <v>731</v>
      </c>
      <c r="B23" s="25"/>
      <c r="C23" s="25"/>
      <c r="D23" s="25"/>
      <c r="E23" s="25"/>
      <c r="F23" s="25"/>
      <c r="G23" s="25"/>
      <c r="H23" s="25">
        <v>100</v>
      </c>
      <c r="I23" s="32">
        <f>I6+SUM(I14:I21)</f>
        <v>93</v>
      </c>
      <c r="J23" s="25" t="s">
        <v>732</v>
      </c>
    </row>
    <row r="24" spans="1:10">
      <c r="A24" s="27"/>
      <c r="B24" s="27"/>
      <c r="C24" s="27"/>
      <c r="D24" s="27"/>
      <c r="E24" s="27"/>
      <c r="F24" s="27"/>
      <c r="G24" s="27"/>
      <c r="H24" s="27"/>
      <c r="I24" s="27"/>
      <c r="J24" s="27"/>
    </row>
    <row r="25" spans="1:10">
      <c r="A25" s="54" t="s">
        <v>766</v>
      </c>
      <c r="B25" s="27"/>
      <c r="C25" s="27"/>
      <c r="D25" s="27"/>
      <c r="E25" s="27"/>
      <c r="F25" s="27"/>
      <c r="G25" s="27"/>
      <c r="H25" s="27"/>
      <c r="I25" s="27"/>
      <c r="J25" s="27"/>
    </row>
    <row r="26" spans="1:10">
      <c r="A26" s="54" t="s">
        <v>767</v>
      </c>
      <c r="B26" s="54"/>
      <c r="C26" s="54"/>
      <c r="D26" s="54"/>
      <c r="E26" s="54"/>
      <c r="F26" s="54"/>
      <c r="G26" s="54"/>
      <c r="H26" s="54"/>
      <c r="I26" s="54"/>
      <c r="J26" s="54"/>
    </row>
    <row r="27" spans="1:10">
      <c r="A27" s="54" t="s">
        <v>768</v>
      </c>
      <c r="B27" s="54"/>
      <c r="C27" s="54"/>
      <c r="D27" s="54"/>
      <c r="E27" s="54"/>
      <c r="F27" s="54"/>
      <c r="G27" s="54"/>
      <c r="H27" s="54"/>
      <c r="I27" s="54"/>
      <c r="J27" s="54"/>
    </row>
    <row r="28" spans="1:10">
      <c r="A28" s="54" t="s">
        <v>769</v>
      </c>
      <c r="B28" s="54"/>
      <c r="C28" s="54"/>
      <c r="D28" s="54"/>
      <c r="E28" s="54"/>
      <c r="F28" s="54"/>
      <c r="G28" s="54"/>
      <c r="H28" s="54"/>
      <c r="I28" s="54"/>
      <c r="J28" s="54"/>
    </row>
    <row r="29" spans="1:10">
      <c r="A29" s="54" t="s">
        <v>770</v>
      </c>
      <c r="B29" s="54"/>
      <c r="C29" s="54"/>
      <c r="D29" s="54"/>
      <c r="E29" s="54"/>
      <c r="F29" s="54"/>
      <c r="G29" s="54"/>
      <c r="H29" s="54"/>
      <c r="I29" s="54"/>
      <c r="J29" s="54"/>
    </row>
    <row r="30" spans="1:10">
      <c r="A30" s="54" t="s">
        <v>738</v>
      </c>
      <c r="B30" s="54"/>
      <c r="C30" s="54"/>
      <c r="D30" s="54"/>
      <c r="E30" s="54"/>
      <c r="F30" s="54"/>
      <c r="G30" s="54"/>
      <c r="H30" s="54"/>
      <c r="I30" s="54"/>
      <c r="J30" s="54"/>
    </row>
    <row r="31" spans="1:10">
      <c r="A31" s="54" t="s">
        <v>739</v>
      </c>
      <c r="B31" s="54"/>
      <c r="C31" s="54"/>
      <c r="D31" s="54"/>
      <c r="E31" s="54"/>
      <c r="F31" s="54"/>
      <c r="G31" s="54"/>
      <c r="H31" s="54"/>
      <c r="I31" s="54"/>
      <c r="J31" s="5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7"/>
    <mergeCell ref="A18:A20"/>
    <mergeCell ref="D14:D21"/>
    <mergeCell ref="G12:G13"/>
    <mergeCell ref="H12:H13"/>
    <mergeCell ref="I12:I13"/>
    <mergeCell ref="J12:J13"/>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9" sqref="C9"/>
    </sheetView>
  </sheetViews>
  <sheetFormatPr defaultColWidth="9" defaultRowHeight="13.5"/>
  <cols>
    <col min="1" max="1" width="11.125" customWidth="1"/>
    <col min="2" max="2" width="15.75" customWidth="1"/>
    <col min="3" max="3" width="40" customWidth="1"/>
    <col min="4" max="4" width="15.75" customWidth="1"/>
    <col min="5" max="5" width="26" customWidth="1"/>
    <col min="6" max="6" width="11.2" customWidth="1"/>
    <col min="7" max="7" width="42.25" customWidth="1"/>
    <col min="9" max="9" width="8.375"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21" customHeight="1" spans="1:10">
      <c r="A3" s="3" t="s">
        <v>673</v>
      </c>
      <c r="B3" s="3"/>
      <c r="C3" s="4" t="s">
        <v>855</v>
      </c>
      <c r="D3" s="4"/>
      <c r="E3" s="4"/>
      <c r="F3" s="4"/>
      <c r="G3" s="4"/>
      <c r="H3" s="4"/>
      <c r="I3" s="4"/>
      <c r="J3" s="4"/>
    </row>
    <row r="4" ht="21" customHeight="1" spans="1:10">
      <c r="A4" s="3" t="s">
        <v>675</v>
      </c>
      <c r="B4" s="3"/>
      <c r="C4" s="5" t="s">
        <v>565</v>
      </c>
      <c r="D4" s="5"/>
      <c r="E4" s="5"/>
      <c r="F4" s="3" t="s">
        <v>741</v>
      </c>
      <c r="G4" s="4" t="s">
        <v>814</v>
      </c>
      <c r="H4" s="4"/>
      <c r="I4" s="4"/>
      <c r="J4" s="4"/>
    </row>
    <row r="5" ht="20" customHeight="1" spans="1:10">
      <c r="A5" s="3" t="s">
        <v>742</v>
      </c>
      <c r="B5" s="3"/>
      <c r="C5" s="3"/>
      <c r="D5" s="3" t="s">
        <v>743</v>
      </c>
      <c r="E5" s="3" t="s">
        <v>483</v>
      </c>
      <c r="F5" s="3" t="s">
        <v>744</v>
      </c>
      <c r="G5" s="3" t="s">
        <v>679</v>
      </c>
      <c r="H5" s="3" t="s">
        <v>680</v>
      </c>
      <c r="I5" s="3" t="s">
        <v>681</v>
      </c>
      <c r="J5" s="3"/>
    </row>
    <row r="6" ht="20" customHeight="1" spans="1:10">
      <c r="A6" s="3"/>
      <c r="B6" s="3"/>
      <c r="C6" s="6" t="s">
        <v>578</v>
      </c>
      <c r="D6" s="7">
        <v>500000</v>
      </c>
      <c r="E6" s="7">
        <v>449390.93</v>
      </c>
      <c r="F6" s="7">
        <v>449390.93</v>
      </c>
      <c r="G6" s="3">
        <v>10</v>
      </c>
      <c r="H6" s="8">
        <f>F6/D6</f>
        <v>0.89878186</v>
      </c>
      <c r="I6" s="7">
        <f>G6*H6</f>
        <v>8.9878186</v>
      </c>
      <c r="J6" s="7"/>
    </row>
    <row r="7" ht="26.25" spans="1:10">
      <c r="A7" s="3"/>
      <c r="B7" s="3"/>
      <c r="C7" s="6" t="s">
        <v>745</v>
      </c>
      <c r="D7" s="7">
        <v>500000</v>
      </c>
      <c r="E7" s="7">
        <v>449390.93</v>
      </c>
      <c r="F7" s="7">
        <v>449390.93</v>
      </c>
      <c r="G7" s="3" t="s">
        <v>487</v>
      </c>
      <c r="H7" s="9"/>
      <c r="I7" s="7" t="s">
        <v>487</v>
      </c>
      <c r="J7" s="7"/>
    </row>
    <row r="8" ht="26.25" spans="1:10">
      <c r="A8" s="3"/>
      <c r="B8" s="3"/>
      <c r="C8" s="6" t="s">
        <v>746</v>
      </c>
      <c r="D8" s="9"/>
      <c r="E8" s="9"/>
      <c r="F8" s="9"/>
      <c r="G8" s="3" t="s">
        <v>487</v>
      </c>
      <c r="H8" s="9"/>
      <c r="I8" s="7" t="s">
        <v>487</v>
      </c>
      <c r="J8" s="7"/>
    </row>
    <row r="9" spans="1:10">
      <c r="A9" s="3"/>
      <c r="B9" s="3"/>
      <c r="C9" s="6" t="s">
        <v>747</v>
      </c>
      <c r="D9" s="11" t="s">
        <v>487</v>
      </c>
      <c r="E9" s="11" t="s">
        <v>487</v>
      </c>
      <c r="F9" s="11" t="s">
        <v>487</v>
      </c>
      <c r="G9" s="12" t="s">
        <v>487</v>
      </c>
      <c r="H9" s="35"/>
      <c r="I9" s="11" t="s">
        <v>487</v>
      </c>
      <c r="J9" s="11"/>
    </row>
    <row r="10" ht="14.25" spans="1:10">
      <c r="A10" s="3" t="s">
        <v>748</v>
      </c>
      <c r="B10" s="3" t="s">
        <v>684</v>
      </c>
      <c r="C10" s="3"/>
      <c r="D10" s="3"/>
      <c r="E10" s="3"/>
      <c r="F10" s="7" t="s">
        <v>685</v>
      </c>
      <c r="G10" s="7"/>
      <c r="H10" s="7"/>
      <c r="I10" s="7"/>
      <c r="J10" s="7"/>
    </row>
    <row r="11" ht="104" customHeight="1" spans="1:10">
      <c r="A11" s="3"/>
      <c r="B11" s="13" t="s">
        <v>856</v>
      </c>
      <c r="C11" s="13"/>
      <c r="D11" s="13"/>
      <c r="E11" s="13"/>
      <c r="F11" s="13" t="s">
        <v>857</v>
      </c>
      <c r="G11" s="13"/>
      <c r="H11" s="13"/>
      <c r="I11" s="13"/>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14.25" spans="1:10">
      <c r="A14" s="12" t="s">
        <v>695</v>
      </c>
      <c r="B14" s="12" t="s">
        <v>602</v>
      </c>
      <c r="C14" s="56" t="s">
        <v>858</v>
      </c>
      <c r="D14" s="233" t="s">
        <v>755</v>
      </c>
      <c r="E14" s="57">
        <v>10000</v>
      </c>
      <c r="F14" s="58" t="s">
        <v>702</v>
      </c>
      <c r="G14" s="56" t="s">
        <v>859</v>
      </c>
      <c r="H14" s="20">
        <v>15</v>
      </c>
      <c r="I14" s="20">
        <v>15</v>
      </c>
      <c r="J14" s="19"/>
    </row>
    <row r="15" ht="14.25" spans="1:10">
      <c r="A15" s="12"/>
      <c r="B15" s="12" t="s">
        <v>623</v>
      </c>
      <c r="C15" s="56" t="s">
        <v>860</v>
      </c>
      <c r="D15" s="12"/>
      <c r="E15" s="59" t="s">
        <v>861</v>
      </c>
      <c r="F15" s="19" t="s">
        <v>635</v>
      </c>
      <c r="G15" s="18" t="s">
        <v>860</v>
      </c>
      <c r="H15" s="20">
        <v>15</v>
      </c>
      <c r="I15" s="20">
        <v>15</v>
      </c>
      <c r="J15" s="19"/>
    </row>
    <row r="16" ht="14.25" spans="1:10">
      <c r="A16" s="12"/>
      <c r="B16" s="12" t="s">
        <v>631</v>
      </c>
      <c r="C16" s="58" t="s">
        <v>632</v>
      </c>
      <c r="D16" s="12"/>
      <c r="E16" s="60">
        <v>2024</v>
      </c>
      <c r="F16" s="19" t="s">
        <v>720</v>
      </c>
      <c r="G16" s="17" t="s">
        <v>718</v>
      </c>
      <c r="H16" s="20">
        <v>10</v>
      </c>
      <c r="I16" s="20">
        <v>10</v>
      </c>
      <c r="J16" s="19"/>
    </row>
    <row r="17" ht="14.25" spans="1:10">
      <c r="A17" s="12"/>
      <c r="B17" s="12" t="s">
        <v>636</v>
      </c>
      <c r="C17" s="12" t="s">
        <v>806</v>
      </c>
      <c r="D17" s="12"/>
      <c r="E17" s="60">
        <v>50</v>
      </c>
      <c r="F17" s="19" t="s">
        <v>807</v>
      </c>
      <c r="G17" s="17" t="s">
        <v>808</v>
      </c>
      <c r="H17" s="20">
        <v>10</v>
      </c>
      <c r="I17" s="20">
        <v>10</v>
      </c>
      <c r="J17" s="19"/>
    </row>
    <row r="18" ht="26.25" spans="1:10">
      <c r="A18" s="12" t="s">
        <v>639</v>
      </c>
      <c r="B18" s="12" t="s">
        <v>640</v>
      </c>
      <c r="C18" s="56" t="s">
        <v>862</v>
      </c>
      <c r="D18" s="12"/>
      <c r="E18" s="12" t="s">
        <v>863</v>
      </c>
      <c r="F18" s="19" t="s">
        <v>635</v>
      </c>
      <c r="G18" s="12" t="s">
        <v>863</v>
      </c>
      <c r="H18" s="20">
        <v>15</v>
      </c>
      <c r="I18" s="20">
        <v>15</v>
      </c>
      <c r="J18" s="19"/>
    </row>
    <row r="19" ht="26.25" spans="1:10">
      <c r="A19" s="12"/>
      <c r="B19" s="12" t="s">
        <v>653</v>
      </c>
      <c r="C19" s="56" t="s">
        <v>851</v>
      </c>
      <c r="D19" s="12"/>
      <c r="E19" s="12" t="s">
        <v>849</v>
      </c>
      <c r="F19" s="19" t="s">
        <v>635</v>
      </c>
      <c r="G19" s="12" t="s">
        <v>852</v>
      </c>
      <c r="H19" s="20">
        <v>15</v>
      </c>
      <c r="I19" s="20">
        <v>15</v>
      </c>
      <c r="J19" s="19"/>
    </row>
    <row r="20" ht="26.25" spans="1:10">
      <c r="A20" s="12" t="s">
        <v>661</v>
      </c>
      <c r="B20" s="24" t="s">
        <v>662</v>
      </c>
      <c r="C20" s="58" t="s">
        <v>864</v>
      </c>
      <c r="D20" s="12"/>
      <c r="E20" s="61">
        <v>90</v>
      </c>
      <c r="F20" s="24" t="s">
        <v>625</v>
      </c>
      <c r="G20" s="22" t="s">
        <v>854</v>
      </c>
      <c r="H20" s="20">
        <v>10</v>
      </c>
      <c r="I20" s="20">
        <v>10</v>
      </c>
      <c r="J20" s="31"/>
    </row>
    <row r="21" ht="14.25" spans="1:10">
      <c r="A21" s="25" t="s">
        <v>765</v>
      </c>
      <c r="B21" s="25"/>
      <c r="C21" s="25"/>
      <c r="D21" s="26"/>
      <c r="E21" s="26"/>
      <c r="F21" s="26"/>
      <c r="G21" s="26"/>
      <c r="H21" s="26"/>
      <c r="I21" s="26"/>
      <c r="J21" s="26"/>
    </row>
    <row r="22" ht="14.25" spans="1:10">
      <c r="A22" s="25" t="s">
        <v>731</v>
      </c>
      <c r="B22" s="25"/>
      <c r="C22" s="25"/>
      <c r="D22" s="25"/>
      <c r="E22" s="25"/>
      <c r="F22" s="25"/>
      <c r="G22" s="25"/>
      <c r="H22" s="25">
        <v>100</v>
      </c>
      <c r="I22" s="32">
        <f>I6+SUM(I14:I20)</f>
        <v>98.9878186</v>
      </c>
      <c r="J22" s="25" t="s">
        <v>732</v>
      </c>
    </row>
    <row r="23" spans="1:10">
      <c r="A23" s="27"/>
      <c r="B23" s="27"/>
      <c r="C23" s="27"/>
      <c r="D23" s="27"/>
      <c r="E23" s="27"/>
      <c r="F23" s="27"/>
      <c r="G23" s="27"/>
      <c r="H23" s="27"/>
      <c r="I23" s="27"/>
      <c r="J23" s="27"/>
    </row>
    <row r="24" spans="1:10">
      <c r="A24" s="54" t="s">
        <v>766</v>
      </c>
      <c r="B24" s="27"/>
      <c r="C24" s="27"/>
      <c r="D24" s="27"/>
      <c r="E24" s="27"/>
      <c r="F24" s="27"/>
      <c r="G24" s="27"/>
      <c r="H24" s="27"/>
      <c r="I24" s="27"/>
      <c r="J24" s="27"/>
    </row>
    <row r="25" spans="1:10">
      <c r="A25" s="54" t="s">
        <v>767</v>
      </c>
      <c r="B25" s="54"/>
      <c r="C25" s="54"/>
      <c r="D25" s="54"/>
      <c r="E25" s="54"/>
      <c r="F25" s="54"/>
      <c r="G25" s="54"/>
      <c r="H25" s="54"/>
      <c r="I25" s="54"/>
      <c r="J25" s="54"/>
    </row>
    <row r="26" spans="1:10">
      <c r="A26" s="54" t="s">
        <v>768</v>
      </c>
      <c r="B26" s="54"/>
      <c r="C26" s="54"/>
      <c r="D26" s="54"/>
      <c r="E26" s="54"/>
      <c r="F26" s="54"/>
      <c r="G26" s="54"/>
      <c r="H26" s="54"/>
      <c r="I26" s="54"/>
      <c r="J26" s="54"/>
    </row>
    <row r="27" spans="1:10">
      <c r="A27" s="54" t="s">
        <v>769</v>
      </c>
      <c r="B27" s="54"/>
      <c r="C27" s="54"/>
      <c r="D27" s="54"/>
      <c r="E27" s="54"/>
      <c r="F27" s="54"/>
      <c r="G27" s="54"/>
      <c r="H27" s="54"/>
      <c r="I27" s="54"/>
      <c r="J27" s="54"/>
    </row>
    <row r="28" spans="1:10">
      <c r="A28" s="54" t="s">
        <v>770</v>
      </c>
      <c r="B28" s="54"/>
      <c r="C28" s="54"/>
      <c r="D28" s="54"/>
      <c r="E28" s="54"/>
      <c r="F28" s="54"/>
      <c r="G28" s="54"/>
      <c r="H28" s="54"/>
      <c r="I28" s="54"/>
      <c r="J28" s="54"/>
    </row>
    <row r="29" spans="1:10">
      <c r="A29" s="54" t="s">
        <v>738</v>
      </c>
      <c r="B29" s="54"/>
      <c r="C29" s="54"/>
      <c r="D29" s="54"/>
      <c r="E29" s="54"/>
      <c r="F29" s="54"/>
      <c r="G29" s="54"/>
      <c r="H29" s="54"/>
      <c r="I29" s="54"/>
      <c r="J29" s="54"/>
    </row>
    <row r="30" spans="1:10">
      <c r="A30" s="54" t="s">
        <v>739</v>
      </c>
      <c r="B30" s="54"/>
      <c r="C30" s="54"/>
      <c r="D30" s="54"/>
      <c r="E30" s="54"/>
      <c r="F30" s="54"/>
      <c r="G30" s="54"/>
      <c r="H30" s="54"/>
      <c r="I30" s="54"/>
      <c r="J30" s="5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D14:D20"/>
    <mergeCell ref="G12:G13"/>
    <mergeCell ref="H12:H13"/>
    <mergeCell ref="I12:I13"/>
    <mergeCell ref="J12:J13"/>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9" sqref="C9"/>
    </sheetView>
  </sheetViews>
  <sheetFormatPr defaultColWidth="9" defaultRowHeight="13.5"/>
  <cols>
    <col min="1" max="1" width="11.125" customWidth="1"/>
    <col min="2" max="2" width="15.75" customWidth="1"/>
    <col min="3" max="3" width="41.25" customWidth="1"/>
    <col min="4" max="4" width="15.75" customWidth="1"/>
    <col min="5" max="5" width="26" customWidth="1"/>
    <col min="6" max="6" width="11.2" customWidth="1"/>
    <col min="7" max="7" width="42.25" customWidth="1"/>
    <col min="9" max="9" width="8.375" customWidth="1"/>
    <col min="10" max="10" width="12.625" customWidth="1"/>
  </cols>
  <sheetData>
    <row r="1" ht="25.5" spans="1:10">
      <c r="A1" s="55" t="s">
        <v>672</v>
      </c>
      <c r="B1" s="55"/>
      <c r="C1" s="55"/>
      <c r="D1" s="55"/>
      <c r="E1" s="55"/>
      <c r="F1" s="55"/>
      <c r="G1" s="55"/>
      <c r="H1" s="55"/>
      <c r="I1" s="55"/>
      <c r="J1" s="55"/>
    </row>
    <row r="2" ht="23.25" spans="1:10">
      <c r="A2" s="2"/>
      <c r="B2" s="2"/>
      <c r="C2" s="2"/>
      <c r="D2" s="2"/>
      <c r="E2" s="2"/>
      <c r="F2" s="2"/>
      <c r="G2" s="2"/>
      <c r="H2" s="2"/>
      <c r="I2" s="2"/>
      <c r="J2" s="30"/>
    </row>
    <row r="3" ht="18" customHeight="1" spans="1:10">
      <c r="A3" s="3" t="s">
        <v>673</v>
      </c>
      <c r="B3" s="3"/>
      <c r="C3" s="4" t="s">
        <v>865</v>
      </c>
      <c r="D3" s="4"/>
      <c r="E3" s="4"/>
      <c r="F3" s="4"/>
      <c r="G3" s="4"/>
      <c r="H3" s="4"/>
      <c r="I3" s="4"/>
      <c r="J3" s="4"/>
    </row>
    <row r="4" ht="18" customHeight="1" spans="1:10">
      <c r="A4" s="3" t="s">
        <v>675</v>
      </c>
      <c r="B4" s="3"/>
      <c r="C4" s="5" t="s">
        <v>565</v>
      </c>
      <c r="D4" s="5"/>
      <c r="E4" s="5"/>
      <c r="F4" s="3" t="s">
        <v>741</v>
      </c>
      <c r="G4" s="4" t="s">
        <v>814</v>
      </c>
      <c r="H4" s="4"/>
      <c r="I4" s="4"/>
      <c r="J4" s="4"/>
    </row>
    <row r="5" ht="18" customHeight="1" spans="1:10">
      <c r="A5" s="3" t="s">
        <v>742</v>
      </c>
      <c r="B5" s="3"/>
      <c r="C5" s="3"/>
      <c r="D5" s="3" t="s">
        <v>743</v>
      </c>
      <c r="E5" s="3" t="s">
        <v>483</v>
      </c>
      <c r="F5" s="3" t="s">
        <v>744</v>
      </c>
      <c r="G5" s="3" t="s">
        <v>679</v>
      </c>
      <c r="H5" s="3" t="s">
        <v>680</v>
      </c>
      <c r="I5" s="3" t="s">
        <v>681</v>
      </c>
      <c r="J5" s="3"/>
    </row>
    <row r="6" ht="18" customHeight="1" spans="1:10">
      <c r="A6" s="3"/>
      <c r="B6" s="3"/>
      <c r="C6" s="6" t="s">
        <v>578</v>
      </c>
      <c r="D6" s="7">
        <v>600000</v>
      </c>
      <c r="E6" s="7">
        <v>589300</v>
      </c>
      <c r="F6" s="7">
        <v>589300</v>
      </c>
      <c r="G6" s="3">
        <v>10</v>
      </c>
      <c r="H6" s="8">
        <f>F6/D6</f>
        <v>0.982166666666667</v>
      </c>
      <c r="I6" s="7">
        <f>G6*H6</f>
        <v>9.82166666666667</v>
      </c>
      <c r="J6" s="7"/>
    </row>
    <row r="7" ht="26.25" spans="1:10">
      <c r="A7" s="3"/>
      <c r="B7" s="3"/>
      <c r="C7" s="6" t="s">
        <v>745</v>
      </c>
      <c r="D7" s="7">
        <v>600000</v>
      </c>
      <c r="E7" s="7">
        <v>589300</v>
      </c>
      <c r="F7" s="7">
        <v>589300</v>
      </c>
      <c r="G7" s="3" t="s">
        <v>487</v>
      </c>
      <c r="H7" s="9"/>
      <c r="I7" s="7" t="s">
        <v>487</v>
      </c>
      <c r="J7" s="7"/>
    </row>
    <row r="8" ht="26.25" spans="1:10">
      <c r="A8" s="3"/>
      <c r="B8" s="3"/>
      <c r="C8" s="6" t="s">
        <v>746</v>
      </c>
      <c r="D8" s="9"/>
      <c r="E8" s="9"/>
      <c r="F8" s="9"/>
      <c r="G8" s="3" t="s">
        <v>487</v>
      </c>
      <c r="H8" s="9"/>
      <c r="I8" s="7" t="s">
        <v>487</v>
      </c>
      <c r="J8" s="7"/>
    </row>
    <row r="9" ht="22" customHeight="1" spans="1:10">
      <c r="A9" s="3"/>
      <c r="B9" s="3"/>
      <c r="C9" s="6" t="s">
        <v>747</v>
      </c>
      <c r="D9" s="11" t="s">
        <v>487</v>
      </c>
      <c r="E9" s="11" t="s">
        <v>487</v>
      </c>
      <c r="F9" s="11" t="s">
        <v>487</v>
      </c>
      <c r="G9" s="12" t="s">
        <v>487</v>
      </c>
      <c r="H9" s="35"/>
      <c r="I9" s="11" t="s">
        <v>487</v>
      </c>
      <c r="J9" s="11"/>
    </row>
    <row r="10" ht="22" customHeight="1" spans="1:10">
      <c r="A10" s="3" t="s">
        <v>748</v>
      </c>
      <c r="B10" s="3" t="s">
        <v>684</v>
      </c>
      <c r="C10" s="3"/>
      <c r="D10" s="3"/>
      <c r="E10" s="3"/>
      <c r="F10" s="7" t="s">
        <v>685</v>
      </c>
      <c r="G10" s="7"/>
      <c r="H10" s="7"/>
      <c r="I10" s="7"/>
      <c r="J10" s="7"/>
    </row>
    <row r="11" ht="60" customHeight="1" spans="1:10">
      <c r="A11" s="3"/>
      <c r="B11" s="13" t="s">
        <v>866</v>
      </c>
      <c r="C11" s="13"/>
      <c r="D11" s="13"/>
      <c r="E11" s="13"/>
      <c r="F11" s="13" t="s">
        <v>867</v>
      </c>
      <c r="G11" s="13"/>
      <c r="H11" s="13"/>
      <c r="I11" s="13"/>
      <c r="J11" s="13"/>
    </row>
    <row r="12" ht="21" customHeight="1" spans="1:10">
      <c r="A12" s="15" t="s">
        <v>588</v>
      </c>
      <c r="B12" s="15"/>
      <c r="C12" s="15"/>
      <c r="D12" s="15" t="s">
        <v>751</v>
      </c>
      <c r="E12" s="15"/>
      <c r="F12" s="15"/>
      <c r="G12" s="15" t="s">
        <v>752</v>
      </c>
      <c r="H12" s="15" t="s">
        <v>679</v>
      </c>
      <c r="I12" s="15" t="s">
        <v>681</v>
      </c>
      <c r="J12" s="15" t="s">
        <v>693</v>
      </c>
    </row>
    <row r="13" ht="21" customHeight="1" spans="1:10">
      <c r="A13" s="3" t="s">
        <v>691</v>
      </c>
      <c r="B13" s="3" t="s">
        <v>595</v>
      </c>
      <c r="C13" s="3" t="s">
        <v>596</v>
      </c>
      <c r="D13" s="3" t="s">
        <v>589</v>
      </c>
      <c r="E13" s="3" t="s">
        <v>590</v>
      </c>
      <c r="F13" s="15" t="s">
        <v>753</v>
      </c>
      <c r="G13" s="15"/>
      <c r="H13" s="15"/>
      <c r="I13" s="15"/>
      <c r="J13" s="15"/>
    </row>
    <row r="14" ht="21" customHeight="1" spans="1:10">
      <c r="A14" s="12" t="s">
        <v>695</v>
      </c>
      <c r="B14" s="12" t="s">
        <v>602</v>
      </c>
      <c r="C14" s="56" t="s">
        <v>868</v>
      </c>
      <c r="D14" s="233" t="s">
        <v>755</v>
      </c>
      <c r="E14" s="57">
        <v>1</v>
      </c>
      <c r="F14" s="58" t="s">
        <v>610</v>
      </c>
      <c r="G14" s="56" t="s">
        <v>11</v>
      </c>
      <c r="H14" s="20">
        <v>20</v>
      </c>
      <c r="I14" s="20">
        <v>20</v>
      </c>
      <c r="J14" s="19"/>
    </row>
    <row r="15" ht="37" customHeight="1" spans="1:10">
      <c r="A15" s="12"/>
      <c r="B15" s="12" t="s">
        <v>623</v>
      </c>
      <c r="C15" s="56" t="s">
        <v>869</v>
      </c>
      <c r="D15" s="12"/>
      <c r="E15" s="59" t="s">
        <v>870</v>
      </c>
      <c r="F15" s="19" t="s">
        <v>635</v>
      </c>
      <c r="G15" s="56" t="s">
        <v>869</v>
      </c>
      <c r="H15" s="20">
        <v>20</v>
      </c>
      <c r="I15" s="20">
        <v>20</v>
      </c>
      <c r="J15" s="19"/>
    </row>
    <row r="16" ht="21" customHeight="1" spans="1:10">
      <c r="A16" s="12"/>
      <c r="B16" s="12" t="s">
        <v>631</v>
      </c>
      <c r="C16" s="58" t="s">
        <v>632</v>
      </c>
      <c r="D16" s="12"/>
      <c r="E16" s="60">
        <v>2024</v>
      </c>
      <c r="F16" s="19" t="s">
        <v>720</v>
      </c>
      <c r="G16" s="17" t="s">
        <v>718</v>
      </c>
      <c r="H16" s="20">
        <v>10</v>
      </c>
      <c r="I16" s="20">
        <v>10</v>
      </c>
      <c r="J16" s="19"/>
    </row>
    <row r="17" ht="21" customHeight="1" spans="1:10">
      <c r="A17" s="12"/>
      <c r="B17" s="12" t="s">
        <v>636</v>
      </c>
      <c r="C17" s="12" t="s">
        <v>806</v>
      </c>
      <c r="D17" s="12"/>
      <c r="E17" s="60">
        <v>60</v>
      </c>
      <c r="F17" s="19" t="s">
        <v>807</v>
      </c>
      <c r="G17" s="17" t="s">
        <v>808</v>
      </c>
      <c r="H17" s="20">
        <v>10</v>
      </c>
      <c r="I17" s="20">
        <v>10</v>
      </c>
      <c r="J17" s="19"/>
    </row>
    <row r="18" ht="22" customHeight="1" spans="1:10">
      <c r="A18" s="12" t="s">
        <v>639</v>
      </c>
      <c r="B18" s="12" t="s">
        <v>640</v>
      </c>
      <c r="C18" s="56" t="s">
        <v>871</v>
      </c>
      <c r="D18" s="12"/>
      <c r="E18" s="12" t="s">
        <v>872</v>
      </c>
      <c r="F18" s="19" t="s">
        <v>635</v>
      </c>
      <c r="G18" s="12" t="s">
        <v>872</v>
      </c>
      <c r="H18" s="20">
        <v>20</v>
      </c>
      <c r="I18" s="20">
        <v>20</v>
      </c>
      <c r="J18" s="19"/>
    </row>
    <row r="19" ht="26.25" spans="1:10">
      <c r="A19" s="12" t="s">
        <v>661</v>
      </c>
      <c r="B19" s="24" t="s">
        <v>662</v>
      </c>
      <c r="C19" s="58" t="s">
        <v>864</v>
      </c>
      <c r="D19" s="12"/>
      <c r="E19" s="61">
        <v>90</v>
      </c>
      <c r="F19" s="24" t="s">
        <v>625</v>
      </c>
      <c r="G19" s="22" t="s">
        <v>854</v>
      </c>
      <c r="H19" s="20">
        <v>10</v>
      </c>
      <c r="I19" s="20">
        <v>10</v>
      </c>
      <c r="J19" s="31"/>
    </row>
    <row r="20" ht="14.25" spans="1:10">
      <c r="A20" s="25" t="s">
        <v>765</v>
      </c>
      <c r="B20" s="25"/>
      <c r="C20" s="25"/>
      <c r="D20" s="26"/>
      <c r="E20" s="26"/>
      <c r="F20" s="26"/>
      <c r="G20" s="26"/>
      <c r="H20" s="26"/>
      <c r="I20" s="26"/>
      <c r="J20" s="26"/>
    </row>
    <row r="21" ht="14.25" spans="1:10">
      <c r="A21" s="25" t="s">
        <v>731</v>
      </c>
      <c r="B21" s="25"/>
      <c r="C21" s="25"/>
      <c r="D21" s="25"/>
      <c r="E21" s="25"/>
      <c r="F21" s="25"/>
      <c r="G21" s="25"/>
      <c r="H21" s="25">
        <v>100</v>
      </c>
      <c r="I21" s="32">
        <f>I6+SUM(I14:I19)</f>
        <v>99.8216666666667</v>
      </c>
      <c r="J21" s="25" t="s">
        <v>732</v>
      </c>
    </row>
    <row r="22" spans="1:10">
      <c r="A22" s="27"/>
      <c r="B22" s="27"/>
      <c r="C22" s="27"/>
      <c r="D22" s="27"/>
      <c r="E22" s="27"/>
      <c r="F22" s="27"/>
      <c r="G22" s="27"/>
      <c r="H22" s="27"/>
      <c r="I22" s="27"/>
      <c r="J22" s="27"/>
    </row>
    <row r="23" spans="1:10">
      <c r="A23" s="54" t="s">
        <v>766</v>
      </c>
      <c r="B23" s="27"/>
      <c r="C23" s="27"/>
      <c r="D23" s="27"/>
      <c r="E23" s="27"/>
      <c r="F23" s="27"/>
      <c r="G23" s="27"/>
      <c r="H23" s="27"/>
      <c r="I23" s="27"/>
      <c r="J23" s="27"/>
    </row>
    <row r="24" spans="1:10">
      <c r="A24" s="54" t="s">
        <v>767</v>
      </c>
      <c r="B24" s="54"/>
      <c r="C24" s="54"/>
      <c r="D24" s="54"/>
      <c r="E24" s="54"/>
      <c r="F24" s="54"/>
      <c r="G24" s="54"/>
      <c r="H24" s="54"/>
      <c r="I24" s="54"/>
      <c r="J24" s="54"/>
    </row>
    <row r="25" spans="1:10">
      <c r="A25" s="54" t="s">
        <v>768</v>
      </c>
      <c r="B25" s="54"/>
      <c r="C25" s="54"/>
      <c r="D25" s="54"/>
      <c r="E25" s="54"/>
      <c r="F25" s="54"/>
      <c r="G25" s="54"/>
      <c r="H25" s="54"/>
      <c r="I25" s="54"/>
      <c r="J25" s="54"/>
    </row>
    <row r="26" spans="1:10">
      <c r="A26" s="54" t="s">
        <v>769</v>
      </c>
      <c r="B26" s="54"/>
      <c r="C26" s="54"/>
      <c r="D26" s="54"/>
      <c r="E26" s="54"/>
      <c r="F26" s="54"/>
      <c r="G26" s="54"/>
      <c r="H26" s="54"/>
      <c r="I26" s="54"/>
      <c r="J26" s="54"/>
    </row>
    <row r="27" spans="1:10">
      <c r="A27" s="54" t="s">
        <v>770</v>
      </c>
      <c r="B27" s="54"/>
      <c r="C27" s="54"/>
      <c r="D27" s="54"/>
      <c r="E27" s="54"/>
      <c r="F27" s="54"/>
      <c r="G27" s="54"/>
      <c r="H27" s="54"/>
      <c r="I27" s="54"/>
      <c r="J27" s="54"/>
    </row>
    <row r="28" spans="1:10">
      <c r="A28" s="54" t="s">
        <v>738</v>
      </c>
      <c r="B28" s="54"/>
      <c r="C28" s="54"/>
      <c r="D28" s="54"/>
      <c r="E28" s="54"/>
      <c r="F28" s="54"/>
      <c r="G28" s="54"/>
      <c r="H28" s="54"/>
      <c r="I28" s="54"/>
      <c r="J28" s="54"/>
    </row>
    <row r="29" spans="1:10">
      <c r="A29" s="54" t="s">
        <v>739</v>
      </c>
      <c r="B29" s="54"/>
      <c r="C29" s="54"/>
      <c r="D29" s="54"/>
      <c r="E29" s="54"/>
      <c r="F29" s="54"/>
      <c r="G29" s="54"/>
      <c r="H29" s="54"/>
      <c r="I29" s="54"/>
      <c r="J29" s="5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D14:D19"/>
    <mergeCell ref="G12:G13"/>
    <mergeCell ref="H12:H13"/>
    <mergeCell ref="I12:I13"/>
    <mergeCell ref="J12:J1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5" sqref="A5:B9"/>
    </sheetView>
  </sheetViews>
  <sheetFormatPr defaultColWidth="9" defaultRowHeight="13.5"/>
  <cols>
    <col min="1" max="2" width="12.1333333333333" customWidth="1"/>
    <col min="3" max="3" width="24" customWidth="1"/>
    <col min="4" max="4" width="12.325" customWidth="1"/>
    <col min="5" max="5" width="17.8833333333333" customWidth="1"/>
    <col min="6" max="6" width="13.9083333333333" customWidth="1"/>
    <col min="7" max="7" width="10.9083333333333" customWidth="1"/>
    <col min="8" max="8" width="9.81666666666667"/>
    <col min="9" max="9" width="9.41666666666667" customWidth="1"/>
    <col min="10" max="10" width="25" customWidth="1"/>
  </cols>
  <sheetData>
    <row r="1" ht="22.5" spans="1:10">
      <c r="A1" s="2" t="s">
        <v>672</v>
      </c>
      <c r="B1" s="2"/>
      <c r="C1" s="2"/>
      <c r="D1" s="2"/>
      <c r="E1" s="2"/>
      <c r="F1" s="2"/>
      <c r="G1" s="2"/>
      <c r="H1" s="2"/>
      <c r="I1" s="2"/>
      <c r="J1" s="2"/>
    </row>
    <row r="2" ht="23.25" spans="1:10">
      <c r="A2" s="2"/>
      <c r="B2" s="2"/>
      <c r="C2" s="2"/>
      <c r="D2" s="2"/>
      <c r="E2" s="2"/>
      <c r="F2" s="2"/>
      <c r="G2" s="2"/>
      <c r="H2" s="2"/>
      <c r="I2" s="2"/>
      <c r="J2" s="30"/>
    </row>
    <row r="3" ht="19" customHeight="1" spans="1:10">
      <c r="A3" s="12" t="s">
        <v>673</v>
      </c>
      <c r="B3" s="12"/>
      <c r="C3" s="24" t="s">
        <v>873</v>
      </c>
      <c r="D3" s="24"/>
      <c r="E3" s="24"/>
      <c r="F3" s="24"/>
      <c r="G3" s="24"/>
      <c r="H3" s="24"/>
      <c r="I3" s="24"/>
      <c r="J3" s="24"/>
    </row>
    <row r="4" ht="19" customHeight="1" spans="1:10">
      <c r="A4" s="12" t="s">
        <v>675</v>
      </c>
      <c r="B4" s="12"/>
      <c r="C4" s="36" t="s">
        <v>565</v>
      </c>
      <c r="D4" s="36"/>
      <c r="E4" s="36"/>
      <c r="F4" s="12" t="s">
        <v>741</v>
      </c>
      <c r="G4" s="24" t="s">
        <v>874</v>
      </c>
      <c r="H4" s="24"/>
      <c r="I4" s="24"/>
      <c r="J4" s="24"/>
    </row>
    <row r="5" ht="20" customHeight="1" spans="1:10">
      <c r="A5" s="12" t="s">
        <v>742</v>
      </c>
      <c r="B5" s="12"/>
      <c r="C5" s="12"/>
      <c r="D5" s="12" t="s">
        <v>743</v>
      </c>
      <c r="E5" s="12" t="s">
        <v>483</v>
      </c>
      <c r="F5" s="12" t="s">
        <v>744</v>
      </c>
      <c r="G5" s="12" t="s">
        <v>679</v>
      </c>
      <c r="H5" s="12" t="s">
        <v>680</v>
      </c>
      <c r="I5" s="12" t="s">
        <v>681</v>
      </c>
      <c r="J5" s="12"/>
    </row>
    <row r="6" ht="21" customHeight="1" spans="1:10">
      <c r="A6" s="12"/>
      <c r="B6" s="12"/>
      <c r="C6" s="10" t="s">
        <v>578</v>
      </c>
      <c r="D6" s="11">
        <v>25600</v>
      </c>
      <c r="E6" s="11">
        <v>25600</v>
      </c>
      <c r="F6" s="11">
        <v>25600</v>
      </c>
      <c r="G6" s="12">
        <v>10</v>
      </c>
      <c r="H6" s="46">
        <v>1</v>
      </c>
      <c r="I6" s="11">
        <v>10</v>
      </c>
      <c r="J6" s="11"/>
    </row>
    <row r="7" ht="26.25" spans="1:10">
      <c r="A7" s="12"/>
      <c r="B7" s="12"/>
      <c r="C7" s="10" t="s">
        <v>745</v>
      </c>
      <c r="D7" s="11">
        <v>25600</v>
      </c>
      <c r="E7" s="11">
        <v>25600</v>
      </c>
      <c r="F7" s="11">
        <v>25600</v>
      </c>
      <c r="G7" s="12" t="s">
        <v>487</v>
      </c>
      <c r="H7" s="35"/>
      <c r="I7" s="11" t="s">
        <v>487</v>
      </c>
      <c r="J7" s="11"/>
    </row>
    <row r="8" ht="26.25" spans="1:10">
      <c r="A8" s="12"/>
      <c r="B8" s="12"/>
      <c r="C8" s="10" t="s">
        <v>746</v>
      </c>
      <c r="D8" s="35"/>
      <c r="E8" s="35"/>
      <c r="F8" s="35"/>
      <c r="G8" s="12" t="s">
        <v>487</v>
      </c>
      <c r="H8" s="35"/>
      <c r="I8" s="11" t="s">
        <v>487</v>
      </c>
      <c r="J8" s="11"/>
    </row>
    <row r="9" ht="14.25" spans="1:10">
      <c r="A9" s="12"/>
      <c r="B9" s="12"/>
      <c r="C9" s="10" t="s">
        <v>583</v>
      </c>
      <c r="D9" s="11" t="s">
        <v>487</v>
      </c>
      <c r="E9" s="11" t="s">
        <v>487</v>
      </c>
      <c r="F9" s="11" t="s">
        <v>487</v>
      </c>
      <c r="G9" s="12" t="s">
        <v>487</v>
      </c>
      <c r="H9" s="35"/>
      <c r="I9" s="11" t="s">
        <v>487</v>
      </c>
      <c r="J9" s="11"/>
    </row>
    <row r="10" ht="14.25" spans="1:10">
      <c r="A10" s="12" t="s">
        <v>748</v>
      </c>
      <c r="B10" s="12" t="s">
        <v>684</v>
      </c>
      <c r="C10" s="12"/>
      <c r="D10" s="12"/>
      <c r="E10" s="12"/>
      <c r="F10" s="11" t="s">
        <v>685</v>
      </c>
      <c r="G10" s="11"/>
      <c r="H10" s="11"/>
      <c r="I10" s="11"/>
      <c r="J10" s="11"/>
    </row>
    <row r="11" ht="87" customHeight="1" spans="1:10">
      <c r="A11" s="12"/>
      <c r="B11" s="47" t="s">
        <v>875</v>
      </c>
      <c r="C11" s="47"/>
      <c r="D11" s="47"/>
      <c r="E11" s="47"/>
      <c r="F11" s="48" t="s">
        <v>876</v>
      </c>
      <c r="G11" s="48"/>
      <c r="H11" s="48"/>
      <c r="I11" s="48"/>
      <c r="J11" s="48"/>
    </row>
    <row r="12" ht="19" customHeight="1" spans="1:10">
      <c r="A12" s="19" t="s">
        <v>588</v>
      </c>
      <c r="B12" s="19"/>
      <c r="C12" s="19"/>
      <c r="D12" s="19" t="s">
        <v>751</v>
      </c>
      <c r="E12" s="19"/>
      <c r="F12" s="19"/>
      <c r="G12" s="19" t="s">
        <v>752</v>
      </c>
      <c r="H12" s="19" t="s">
        <v>679</v>
      </c>
      <c r="I12" s="19" t="s">
        <v>681</v>
      </c>
      <c r="J12" s="19" t="s">
        <v>693</v>
      </c>
    </row>
    <row r="13" ht="19" customHeight="1" spans="1:10">
      <c r="A13" s="12" t="s">
        <v>691</v>
      </c>
      <c r="B13" s="12" t="s">
        <v>595</v>
      </c>
      <c r="C13" s="12" t="s">
        <v>596</v>
      </c>
      <c r="D13" s="12" t="s">
        <v>589</v>
      </c>
      <c r="E13" s="12" t="s">
        <v>590</v>
      </c>
      <c r="F13" s="19" t="s">
        <v>753</v>
      </c>
      <c r="G13" s="19"/>
      <c r="H13" s="19"/>
      <c r="I13" s="19"/>
      <c r="J13" s="19"/>
    </row>
    <row r="14" ht="20" customHeight="1" spans="1:10">
      <c r="A14" s="12" t="s">
        <v>695</v>
      </c>
      <c r="B14" s="12" t="s">
        <v>602</v>
      </c>
      <c r="C14" s="12" t="s">
        <v>877</v>
      </c>
      <c r="D14" s="12" t="s">
        <v>638</v>
      </c>
      <c r="E14" s="12">
        <v>4</v>
      </c>
      <c r="F14" s="19" t="s">
        <v>613</v>
      </c>
      <c r="G14" s="12" t="s">
        <v>878</v>
      </c>
      <c r="H14" s="19">
        <v>10</v>
      </c>
      <c r="I14" s="19">
        <v>10</v>
      </c>
      <c r="J14" s="19" t="s">
        <v>879</v>
      </c>
    </row>
    <row r="15" ht="20" customHeight="1" spans="1:10">
      <c r="A15" s="12"/>
      <c r="B15" s="12"/>
      <c r="C15" s="12" t="s">
        <v>880</v>
      </c>
      <c r="D15" s="12" t="s">
        <v>638</v>
      </c>
      <c r="E15" s="12">
        <v>4</v>
      </c>
      <c r="F15" s="19" t="s">
        <v>610</v>
      </c>
      <c r="G15" s="19" t="s">
        <v>881</v>
      </c>
      <c r="H15" s="19">
        <v>10</v>
      </c>
      <c r="I15" s="19">
        <v>10</v>
      </c>
      <c r="J15" s="19" t="s">
        <v>879</v>
      </c>
    </row>
    <row r="16" ht="20" customHeight="1" spans="1:10">
      <c r="A16" s="12"/>
      <c r="B16" s="12" t="s">
        <v>623</v>
      </c>
      <c r="C16" s="12" t="s">
        <v>882</v>
      </c>
      <c r="D16" s="12" t="s">
        <v>705</v>
      </c>
      <c r="E16" s="22">
        <v>1</v>
      </c>
      <c r="F16" s="19" t="s">
        <v>625</v>
      </c>
      <c r="G16" s="22">
        <v>1</v>
      </c>
      <c r="H16" s="19">
        <v>10</v>
      </c>
      <c r="I16" s="19">
        <v>10</v>
      </c>
      <c r="J16" s="19" t="s">
        <v>879</v>
      </c>
    </row>
    <row r="17" ht="26.25" spans="1:10">
      <c r="A17" s="12"/>
      <c r="B17" s="12" t="s">
        <v>631</v>
      </c>
      <c r="C17" s="12" t="s">
        <v>883</v>
      </c>
      <c r="D17" s="12" t="s">
        <v>884</v>
      </c>
      <c r="E17" s="12" t="s">
        <v>885</v>
      </c>
      <c r="F17" s="19" t="s">
        <v>720</v>
      </c>
      <c r="G17" s="19" t="s">
        <v>885</v>
      </c>
      <c r="H17" s="19">
        <v>10</v>
      </c>
      <c r="I17" s="19">
        <v>10</v>
      </c>
      <c r="J17" s="19" t="s">
        <v>886</v>
      </c>
    </row>
    <row r="18" ht="20" customHeight="1" spans="1:10">
      <c r="A18" s="12"/>
      <c r="B18" s="12" t="s">
        <v>636</v>
      </c>
      <c r="C18" s="12" t="s">
        <v>887</v>
      </c>
      <c r="D18" s="12" t="s">
        <v>884</v>
      </c>
      <c r="E18" s="12">
        <v>25600</v>
      </c>
      <c r="F18" s="19" t="s">
        <v>824</v>
      </c>
      <c r="G18" s="51">
        <v>25600</v>
      </c>
      <c r="H18" s="19">
        <v>10</v>
      </c>
      <c r="I18" s="19">
        <v>10</v>
      </c>
      <c r="J18" s="19" t="s">
        <v>879</v>
      </c>
    </row>
    <row r="19" ht="39" spans="1:10">
      <c r="A19" s="12" t="s">
        <v>639</v>
      </c>
      <c r="B19" s="12" t="s">
        <v>759</v>
      </c>
      <c r="C19" s="12" t="s">
        <v>888</v>
      </c>
      <c r="D19" s="12" t="s">
        <v>705</v>
      </c>
      <c r="E19" s="12" t="s">
        <v>889</v>
      </c>
      <c r="F19" s="19" t="s">
        <v>635</v>
      </c>
      <c r="G19" s="19" t="s">
        <v>889</v>
      </c>
      <c r="H19" s="19">
        <v>30</v>
      </c>
      <c r="I19" s="19">
        <v>30</v>
      </c>
      <c r="J19" s="19" t="s">
        <v>879</v>
      </c>
    </row>
    <row r="20" ht="26.25" spans="1:10">
      <c r="A20" s="12" t="s">
        <v>661</v>
      </c>
      <c r="B20" s="24" t="s">
        <v>662</v>
      </c>
      <c r="C20" s="25" t="s">
        <v>890</v>
      </c>
      <c r="D20" s="12" t="s">
        <v>705</v>
      </c>
      <c r="E20" s="53">
        <v>0.95</v>
      </c>
      <c r="F20" s="25" t="s">
        <v>625</v>
      </c>
      <c r="G20" s="53">
        <v>0.95</v>
      </c>
      <c r="H20" s="19">
        <v>10</v>
      </c>
      <c r="I20" s="19">
        <v>10</v>
      </c>
      <c r="J20" s="19" t="s">
        <v>879</v>
      </c>
    </row>
    <row r="21" ht="14.25" spans="1:10">
      <c r="A21" s="25" t="s">
        <v>765</v>
      </c>
      <c r="B21" s="25"/>
      <c r="C21" s="25"/>
      <c r="D21" s="25"/>
      <c r="E21" s="25"/>
      <c r="F21" s="25"/>
      <c r="G21" s="25"/>
      <c r="H21" s="25"/>
      <c r="I21" s="25"/>
      <c r="J21" s="25"/>
    </row>
    <row r="22" ht="14.25" spans="1:10">
      <c r="A22" s="25" t="s">
        <v>731</v>
      </c>
      <c r="B22" s="25"/>
      <c r="C22" s="25"/>
      <c r="D22" s="25"/>
      <c r="E22" s="25"/>
      <c r="F22" s="25"/>
      <c r="G22" s="25"/>
      <c r="H22" s="25">
        <v>100</v>
      </c>
      <c r="I22" s="25">
        <f>I6+SUM(I14:I20)</f>
        <v>100</v>
      </c>
      <c r="J22" s="25" t="s">
        <v>732</v>
      </c>
    </row>
    <row r="23" spans="1:10">
      <c r="A23" s="27"/>
      <c r="B23" s="27"/>
      <c r="C23" s="27"/>
      <c r="D23" s="27"/>
      <c r="E23" s="27"/>
      <c r="F23" s="27"/>
      <c r="G23" s="27"/>
      <c r="H23" s="27"/>
      <c r="I23" s="27"/>
      <c r="J23" s="27"/>
    </row>
    <row r="24" spans="1:10">
      <c r="A24" s="54" t="s">
        <v>766</v>
      </c>
      <c r="B24" s="27"/>
      <c r="C24" s="27"/>
      <c r="D24" s="27"/>
      <c r="E24" s="27"/>
      <c r="F24" s="27"/>
      <c r="G24" s="27"/>
      <c r="H24" s="27"/>
      <c r="I24" s="27"/>
      <c r="J24" s="27"/>
    </row>
    <row r="25" spans="1:10">
      <c r="A25" s="54" t="s">
        <v>767</v>
      </c>
      <c r="B25" s="54"/>
      <c r="C25" s="54"/>
      <c r="D25" s="54"/>
      <c r="E25" s="54"/>
      <c r="F25" s="54"/>
      <c r="G25" s="54"/>
      <c r="H25" s="54"/>
      <c r="I25" s="54"/>
      <c r="J25" s="54"/>
    </row>
    <row r="26" spans="1:10">
      <c r="A26" s="54" t="s">
        <v>768</v>
      </c>
      <c r="B26" s="54"/>
      <c r="C26" s="54"/>
      <c r="D26" s="54"/>
      <c r="E26" s="54"/>
      <c r="F26" s="54"/>
      <c r="G26" s="54"/>
      <c r="H26" s="54"/>
      <c r="I26" s="54"/>
      <c r="J26" s="54"/>
    </row>
    <row r="27" spans="1:10">
      <c r="A27" s="54" t="s">
        <v>769</v>
      </c>
      <c r="B27" s="54"/>
      <c r="C27" s="54"/>
      <c r="D27" s="54"/>
      <c r="E27" s="54"/>
      <c r="F27" s="54"/>
      <c r="G27" s="54"/>
      <c r="H27" s="54"/>
      <c r="I27" s="54"/>
      <c r="J27" s="54"/>
    </row>
    <row r="28" spans="1:10">
      <c r="A28" s="54" t="s">
        <v>770</v>
      </c>
      <c r="B28" s="54"/>
      <c r="C28" s="54"/>
      <c r="D28" s="54"/>
      <c r="E28" s="54"/>
      <c r="F28" s="54"/>
      <c r="G28" s="54"/>
      <c r="H28" s="54"/>
      <c r="I28" s="54"/>
      <c r="J28" s="54"/>
    </row>
    <row r="29" spans="1:10">
      <c r="A29" s="54" t="s">
        <v>738</v>
      </c>
      <c r="B29" s="54"/>
      <c r="C29" s="54"/>
      <c r="D29" s="54"/>
      <c r="E29" s="54"/>
      <c r="F29" s="54"/>
      <c r="G29" s="54"/>
      <c r="H29" s="54"/>
      <c r="I29" s="54"/>
      <c r="J29" s="54"/>
    </row>
    <row r="30" spans="1:10">
      <c r="A30" s="54" t="s">
        <v>739</v>
      </c>
      <c r="B30" s="54"/>
      <c r="C30" s="54"/>
      <c r="D30" s="54"/>
      <c r="E30" s="54"/>
      <c r="F30" s="54"/>
      <c r="G30" s="54"/>
      <c r="H30" s="54"/>
      <c r="I30" s="54"/>
      <c r="J30" s="5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4:B15"/>
    <mergeCell ref="G12:G13"/>
    <mergeCell ref="H12:H13"/>
    <mergeCell ref="I12:I13"/>
    <mergeCell ref="J12:J13"/>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21" sqref="E21"/>
    </sheetView>
  </sheetViews>
  <sheetFormatPr defaultColWidth="9" defaultRowHeight="13.5"/>
  <cols>
    <col min="1" max="2" width="12.1333333333333" customWidth="1"/>
    <col min="3" max="3" width="21.3833333333333" customWidth="1"/>
    <col min="4" max="4" width="12.325" customWidth="1"/>
    <col min="5" max="5" width="15.75" customWidth="1"/>
    <col min="6" max="6" width="13.9083333333333" customWidth="1"/>
    <col min="7" max="7" width="14" customWidth="1"/>
    <col min="8" max="8" width="9.81666666666667"/>
    <col min="9" max="9" width="9.41666666666667" customWidth="1"/>
    <col min="10" max="10" width="21.25" customWidth="1"/>
  </cols>
  <sheetData>
    <row r="1" ht="22.5" spans="1:10">
      <c r="A1" s="2" t="s">
        <v>672</v>
      </c>
      <c r="B1" s="2"/>
      <c r="C1" s="2"/>
      <c r="D1" s="2"/>
      <c r="E1" s="2"/>
      <c r="F1" s="2"/>
      <c r="G1" s="2"/>
      <c r="H1" s="2"/>
      <c r="I1" s="2"/>
      <c r="J1" s="2"/>
    </row>
    <row r="2" ht="23.25" spans="1:10">
      <c r="A2" s="2"/>
      <c r="B2" s="2"/>
      <c r="C2" s="2"/>
      <c r="D2" s="2"/>
      <c r="E2" s="2"/>
      <c r="F2" s="2"/>
      <c r="G2" s="2"/>
      <c r="H2" s="2"/>
      <c r="I2" s="2"/>
      <c r="J2" s="30"/>
    </row>
    <row r="3" ht="21" customHeight="1" spans="1:10">
      <c r="A3" s="12" t="s">
        <v>673</v>
      </c>
      <c r="B3" s="12"/>
      <c r="C3" s="24" t="s">
        <v>891</v>
      </c>
      <c r="D3" s="24"/>
      <c r="E3" s="24"/>
      <c r="F3" s="24"/>
      <c r="G3" s="24"/>
      <c r="H3" s="24"/>
      <c r="I3" s="24"/>
      <c r="J3" s="24"/>
    </row>
    <row r="4" ht="21" customHeight="1" spans="1:10">
      <c r="A4" s="12" t="s">
        <v>675</v>
      </c>
      <c r="B4" s="12"/>
      <c r="C4" s="36" t="s">
        <v>565</v>
      </c>
      <c r="D4" s="36"/>
      <c r="E4" s="36"/>
      <c r="F4" s="12" t="s">
        <v>741</v>
      </c>
      <c r="G4" s="24" t="s">
        <v>874</v>
      </c>
      <c r="H4" s="24"/>
      <c r="I4" s="24"/>
      <c r="J4" s="24"/>
    </row>
    <row r="5" ht="21" customHeight="1" spans="1:10">
      <c r="A5" s="12" t="s">
        <v>742</v>
      </c>
      <c r="B5" s="12"/>
      <c r="C5" s="12"/>
      <c r="D5" s="12" t="s">
        <v>743</v>
      </c>
      <c r="E5" s="12" t="s">
        <v>483</v>
      </c>
      <c r="F5" s="12" t="s">
        <v>744</v>
      </c>
      <c r="G5" s="12" t="s">
        <v>679</v>
      </c>
      <c r="H5" s="12" t="s">
        <v>680</v>
      </c>
      <c r="I5" s="12" t="s">
        <v>681</v>
      </c>
      <c r="J5" s="12"/>
    </row>
    <row r="6" ht="21" customHeight="1" spans="1:10">
      <c r="A6" s="12"/>
      <c r="B6" s="12"/>
      <c r="C6" s="10" t="s">
        <v>578</v>
      </c>
      <c r="D6" s="11">
        <v>50000</v>
      </c>
      <c r="E6" s="11">
        <v>50000</v>
      </c>
      <c r="F6" s="11">
        <v>47820</v>
      </c>
      <c r="G6" s="12">
        <v>10</v>
      </c>
      <c r="H6" s="46">
        <f>F6/E6</f>
        <v>0.9564</v>
      </c>
      <c r="I6" s="11">
        <f>G6*H6</f>
        <v>9.564</v>
      </c>
      <c r="J6" s="11"/>
    </row>
    <row r="7" ht="26.25" spans="1:10">
      <c r="A7" s="12"/>
      <c r="B7" s="12"/>
      <c r="C7" s="10" t="s">
        <v>745</v>
      </c>
      <c r="D7" s="11">
        <v>50000</v>
      </c>
      <c r="E7" s="11">
        <v>50000</v>
      </c>
      <c r="F7" s="11">
        <v>47820</v>
      </c>
      <c r="G7" s="12" t="s">
        <v>487</v>
      </c>
      <c r="H7" s="35"/>
      <c r="I7" s="11" t="s">
        <v>487</v>
      </c>
      <c r="J7" s="11"/>
    </row>
    <row r="8" ht="26.25" spans="1:10">
      <c r="A8" s="12"/>
      <c r="B8" s="12"/>
      <c r="C8" s="10" t="s">
        <v>746</v>
      </c>
      <c r="D8" s="35"/>
      <c r="E8" s="35"/>
      <c r="F8" s="35"/>
      <c r="G8" s="12" t="s">
        <v>487</v>
      </c>
      <c r="H8" s="35"/>
      <c r="I8" s="11" t="s">
        <v>487</v>
      </c>
      <c r="J8" s="11"/>
    </row>
    <row r="9" ht="24" customHeight="1" spans="1:10">
      <c r="A9" s="12"/>
      <c r="B9" s="12"/>
      <c r="C9" s="10" t="s">
        <v>892</v>
      </c>
      <c r="D9" s="11" t="s">
        <v>487</v>
      </c>
      <c r="E9" s="11" t="s">
        <v>487</v>
      </c>
      <c r="F9" s="11" t="s">
        <v>487</v>
      </c>
      <c r="G9" s="12" t="s">
        <v>487</v>
      </c>
      <c r="H9" s="35"/>
      <c r="I9" s="11" t="s">
        <v>487</v>
      </c>
      <c r="J9" s="11"/>
    </row>
    <row r="10" ht="21" customHeight="1" spans="1:10">
      <c r="A10" s="12" t="s">
        <v>748</v>
      </c>
      <c r="B10" s="12" t="s">
        <v>684</v>
      </c>
      <c r="C10" s="12"/>
      <c r="D10" s="12"/>
      <c r="E10" s="12"/>
      <c r="F10" s="11" t="s">
        <v>685</v>
      </c>
      <c r="G10" s="11"/>
      <c r="H10" s="11"/>
      <c r="I10" s="11"/>
      <c r="J10" s="11"/>
    </row>
    <row r="11" ht="83" customHeight="1" spans="1:10">
      <c r="A11" s="12"/>
      <c r="B11" s="47" t="s">
        <v>893</v>
      </c>
      <c r="C11" s="47"/>
      <c r="D11" s="47"/>
      <c r="E11" s="47"/>
      <c r="F11" s="48" t="s">
        <v>894</v>
      </c>
      <c r="G11" s="48"/>
      <c r="H11" s="48"/>
      <c r="I11" s="48"/>
      <c r="J11" s="48"/>
    </row>
    <row r="12" ht="20" customHeight="1" spans="1:10">
      <c r="A12" s="19" t="s">
        <v>588</v>
      </c>
      <c r="B12" s="19"/>
      <c r="C12" s="19"/>
      <c r="D12" s="19" t="s">
        <v>751</v>
      </c>
      <c r="E12" s="19"/>
      <c r="F12" s="19"/>
      <c r="G12" s="19" t="s">
        <v>752</v>
      </c>
      <c r="H12" s="19" t="s">
        <v>679</v>
      </c>
      <c r="I12" s="19" t="s">
        <v>681</v>
      </c>
      <c r="J12" s="19" t="s">
        <v>693</v>
      </c>
    </row>
    <row r="13" ht="20" customHeight="1" spans="1:10">
      <c r="A13" s="12" t="s">
        <v>691</v>
      </c>
      <c r="B13" s="12" t="s">
        <v>595</v>
      </c>
      <c r="C13" s="12" t="s">
        <v>596</v>
      </c>
      <c r="D13" s="12" t="s">
        <v>589</v>
      </c>
      <c r="E13" s="12" t="s">
        <v>590</v>
      </c>
      <c r="F13" s="19" t="s">
        <v>753</v>
      </c>
      <c r="G13" s="19"/>
      <c r="H13" s="19"/>
      <c r="I13" s="19"/>
      <c r="J13" s="19"/>
    </row>
    <row r="14" ht="14.25" spans="1:10">
      <c r="A14" s="16" t="s">
        <v>695</v>
      </c>
      <c r="B14" s="16" t="s">
        <v>602</v>
      </c>
      <c r="C14" s="49" t="s">
        <v>895</v>
      </c>
      <c r="D14" s="16" t="s">
        <v>638</v>
      </c>
      <c r="E14" s="12">
        <v>2</v>
      </c>
      <c r="F14" s="19" t="s">
        <v>610</v>
      </c>
      <c r="G14" s="19">
        <v>2</v>
      </c>
      <c r="H14" s="19">
        <v>10</v>
      </c>
      <c r="I14" s="19">
        <v>10</v>
      </c>
      <c r="J14" s="19" t="s">
        <v>879</v>
      </c>
    </row>
    <row r="15" ht="14.25" spans="1:10">
      <c r="A15" s="16"/>
      <c r="B15" s="16"/>
      <c r="C15" s="49" t="s">
        <v>896</v>
      </c>
      <c r="D15" s="16" t="s">
        <v>638</v>
      </c>
      <c r="E15" s="12">
        <v>4</v>
      </c>
      <c r="F15" s="19" t="s">
        <v>610</v>
      </c>
      <c r="G15" s="12">
        <v>4</v>
      </c>
      <c r="H15" s="19">
        <v>10</v>
      </c>
      <c r="I15" s="19">
        <v>10</v>
      </c>
      <c r="J15" s="19" t="s">
        <v>879</v>
      </c>
    </row>
    <row r="16" ht="14.25" spans="1:10">
      <c r="A16" s="16"/>
      <c r="B16" s="16" t="s">
        <v>623</v>
      </c>
      <c r="C16" s="49" t="s">
        <v>897</v>
      </c>
      <c r="D16" s="16" t="s">
        <v>705</v>
      </c>
      <c r="E16" s="22">
        <v>1</v>
      </c>
      <c r="F16" s="19" t="s">
        <v>625</v>
      </c>
      <c r="G16" s="50">
        <v>1</v>
      </c>
      <c r="H16" s="19">
        <v>10</v>
      </c>
      <c r="I16" s="19">
        <v>10</v>
      </c>
      <c r="J16" s="19" t="s">
        <v>879</v>
      </c>
    </row>
    <row r="17" ht="14.25" spans="1:10">
      <c r="A17" s="16"/>
      <c r="B17" s="16" t="s">
        <v>631</v>
      </c>
      <c r="C17" s="49" t="s">
        <v>883</v>
      </c>
      <c r="D17" s="16" t="s">
        <v>884</v>
      </c>
      <c r="E17" s="12" t="s">
        <v>885</v>
      </c>
      <c r="F17" s="19" t="s">
        <v>635</v>
      </c>
      <c r="G17" s="19" t="s">
        <v>885</v>
      </c>
      <c r="H17" s="19">
        <v>10</v>
      </c>
      <c r="I17" s="19">
        <v>10</v>
      </c>
      <c r="J17" s="19" t="s">
        <v>879</v>
      </c>
    </row>
    <row r="18" ht="14.25" spans="1:10">
      <c r="A18" s="16"/>
      <c r="B18" s="16" t="s">
        <v>636</v>
      </c>
      <c r="C18" s="49" t="s">
        <v>887</v>
      </c>
      <c r="D18" s="16" t="s">
        <v>884</v>
      </c>
      <c r="E18" s="12">
        <v>50000</v>
      </c>
      <c r="F18" s="19" t="s">
        <v>824</v>
      </c>
      <c r="G18" s="51">
        <v>7820</v>
      </c>
      <c r="H18" s="19">
        <v>10</v>
      </c>
      <c r="I18" s="19">
        <v>10</v>
      </c>
      <c r="J18" s="19" t="s">
        <v>879</v>
      </c>
    </row>
    <row r="19" ht="14.25" spans="1:10">
      <c r="A19" s="16" t="s">
        <v>639</v>
      </c>
      <c r="B19" s="16" t="s">
        <v>759</v>
      </c>
      <c r="C19" s="49" t="s">
        <v>898</v>
      </c>
      <c r="D19" s="16" t="s">
        <v>638</v>
      </c>
      <c r="E19" s="12" t="s">
        <v>899</v>
      </c>
      <c r="F19" s="19" t="s">
        <v>810</v>
      </c>
      <c r="G19" s="19" t="s">
        <v>899</v>
      </c>
      <c r="H19" s="19">
        <v>15</v>
      </c>
      <c r="I19" s="19">
        <v>15</v>
      </c>
      <c r="J19" s="19" t="s">
        <v>879</v>
      </c>
    </row>
    <row r="20" ht="14.25" spans="1:10">
      <c r="A20" s="16"/>
      <c r="B20" s="16"/>
      <c r="C20" s="49" t="s">
        <v>880</v>
      </c>
      <c r="D20" s="16" t="s">
        <v>638</v>
      </c>
      <c r="E20" s="12" t="s">
        <v>900</v>
      </c>
      <c r="F20" s="19" t="s">
        <v>620</v>
      </c>
      <c r="G20" s="12" t="s">
        <v>900</v>
      </c>
      <c r="H20" s="19">
        <v>15</v>
      </c>
      <c r="I20" s="19">
        <v>15</v>
      </c>
      <c r="J20" s="19" t="s">
        <v>879</v>
      </c>
    </row>
    <row r="21" ht="26.25" spans="1:10">
      <c r="A21" s="16" t="s">
        <v>661</v>
      </c>
      <c r="B21" s="23" t="s">
        <v>662</v>
      </c>
      <c r="C21" s="52" t="s">
        <v>901</v>
      </c>
      <c r="D21" s="16" t="s">
        <v>705</v>
      </c>
      <c r="E21" s="53">
        <v>0.95</v>
      </c>
      <c r="F21" s="25" t="s">
        <v>625</v>
      </c>
      <c r="G21" s="53">
        <v>0.97</v>
      </c>
      <c r="H21" s="19">
        <v>10</v>
      </c>
      <c r="I21" s="19">
        <v>10</v>
      </c>
      <c r="J21" s="19" t="s">
        <v>879</v>
      </c>
    </row>
    <row r="22" ht="14.25" spans="1:10">
      <c r="A22" s="25" t="s">
        <v>765</v>
      </c>
      <c r="B22" s="25"/>
      <c r="C22" s="25"/>
      <c r="D22" s="25"/>
      <c r="E22" s="25"/>
      <c r="F22" s="25"/>
      <c r="G22" s="25"/>
      <c r="H22" s="25"/>
      <c r="I22" s="25"/>
      <c r="J22" s="25"/>
    </row>
    <row r="23" ht="14.25" spans="1:10">
      <c r="A23" s="25" t="s">
        <v>731</v>
      </c>
      <c r="B23" s="25"/>
      <c r="C23" s="25"/>
      <c r="D23" s="25"/>
      <c r="E23" s="25"/>
      <c r="F23" s="25"/>
      <c r="G23" s="25"/>
      <c r="H23" s="25">
        <v>100</v>
      </c>
      <c r="I23" s="32">
        <f>I6+SUM(I14:I21)</f>
        <v>99.564</v>
      </c>
      <c r="J23" s="25" t="s">
        <v>732</v>
      </c>
    </row>
    <row r="24" spans="1:10">
      <c r="A24" s="27"/>
      <c r="B24" s="27"/>
      <c r="C24" s="27"/>
      <c r="D24" s="27"/>
      <c r="E24" s="27"/>
      <c r="F24" s="27"/>
      <c r="G24" s="27"/>
      <c r="H24" s="27"/>
      <c r="I24" s="27"/>
      <c r="J24" s="27"/>
    </row>
    <row r="25" spans="1:10">
      <c r="A25" s="28" t="s">
        <v>766</v>
      </c>
      <c r="B25" s="27"/>
      <c r="C25" s="27"/>
      <c r="D25" s="27"/>
      <c r="E25" s="27"/>
      <c r="F25" s="27"/>
      <c r="G25" s="27"/>
      <c r="H25" s="27"/>
      <c r="I25" s="27"/>
      <c r="J25" s="27"/>
    </row>
    <row r="26" spans="1:10">
      <c r="A26" s="28" t="s">
        <v>767</v>
      </c>
      <c r="B26" s="28"/>
      <c r="C26" s="28"/>
      <c r="D26" s="28"/>
      <c r="E26" s="28"/>
      <c r="F26" s="28"/>
      <c r="G26" s="28"/>
      <c r="H26" s="28"/>
      <c r="I26" s="28"/>
      <c r="J26" s="28"/>
    </row>
    <row r="27" spans="1:10">
      <c r="A27" s="28" t="s">
        <v>768</v>
      </c>
      <c r="B27" s="28"/>
      <c r="C27" s="28"/>
      <c r="D27" s="28"/>
      <c r="E27" s="28"/>
      <c r="F27" s="28"/>
      <c r="G27" s="28"/>
      <c r="H27" s="28"/>
      <c r="I27" s="28"/>
      <c r="J27" s="28"/>
    </row>
    <row r="28" spans="1:10">
      <c r="A28" s="28" t="s">
        <v>769</v>
      </c>
      <c r="B28" s="28"/>
      <c r="C28" s="28"/>
      <c r="D28" s="28"/>
      <c r="E28" s="28"/>
      <c r="F28" s="28"/>
      <c r="G28" s="28"/>
      <c r="H28" s="28"/>
      <c r="I28" s="28"/>
      <c r="J28" s="28"/>
    </row>
    <row r="29" spans="1:10">
      <c r="A29" s="28" t="s">
        <v>770</v>
      </c>
      <c r="B29" s="28"/>
      <c r="C29" s="28"/>
      <c r="D29" s="28"/>
      <c r="E29" s="28"/>
      <c r="F29" s="28"/>
      <c r="G29" s="28"/>
      <c r="H29" s="28"/>
      <c r="I29" s="28"/>
      <c r="J29" s="28"/>
    </row>
    <row r="30" spans="1:10">
      <c r="A30" s="28" t="s">
        <v>738</v>
      </c>
      <c r="B30" s="28"/>
      <c r="C30" s="28"/>
      <c r="D30" s="28"/>
      <c r="E30" s="28"/>
      <c r="F30" s="28"/>
      <c r="G30" s="28"/>
      <c r="H30" s="28"/>
      <c r="I30" s="28"/>
      <c r="J30" s="28"/>
    </row>
    <row r="31" spans="1:10">
      <c r="A31" s="28" t="s">
        <v>739</v>
      </c>
      <c r="B31" s="28"/>
      <c r="C31" s="28"/>
      <c r="D31" s="28"/>
      <c r="E31" s="28"/>
      <c r="F31" s="28"/>
      <c r="G31" s="28"/>
      <c r="H31" s="28"/>
      <c r="I31" s="28"/>
      <c r="J31" s="28"/>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8"/>
    <mergeCell ref="A19:A20"/>
    <mergeCell ref="B14:B15"/>
    <mergeCell ref="B19:B20"/>
    <mergeCell ref="G12:G13"/>
    <mergeCell ref="H12:H13"/>
    <mergeCell ref="I12:I13"/>
    <mergeCell ref="J12:J13"/>
    <mergeCell ref="A5: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C9" sqref="C9"/>
    </sheetView>
  </sheetViews>
  <sheetFormatPr defaultColWidth="9" defaultRowHeight="13.5"/>
  <cols>
    <col min="1" max="2" width="12.1333333333333" customWidth="1"/>
    <col min="3" max="3" width="21.3833333333333" customWidth="1"/>
    <col min="4" max="4" width="12.325" customWidth="1"/>
    <col min="5" max="5" width="15.75" customWidth="1"/>
    <col min="6" max="6" width="13.9083333333333" customWidth="1"/>
    <col min="7" max="7" width="14" customWidth="1"/>
    <col min="8" max="8" width="9.81666666666667"/>
    <col min="9" max="9" width="9.41666666666667" customWidth="1"/>
    <col min="10" max="10" width="21.25" customWidth="1"/>
  </cols>
  <sheetData>
    <row r="1" ht="22.5" spans="1:10">
      <c r="A1" s="2" t="s">
        <v>672</v>
      </c>
      <c r="B1" s="2"/>
      <c r="C1" s="2"/>
      <c r="D1" s="2"/>
      <c r="E1" s="2"/>
      <c r="F1" s="2"/>
      <c r="G1" s="2"/>
      <c r="H1" s="2"/>
      <c r="I1" s="2"/>
      <c r="J1" s="2"/>
    </row>
    <row r="2" ht="23.25" spans="1:10">
      <c r="A2" s="2"/>
      <c r="B2" s="2"/>
      <c r="C2" s="2"/>
      <c r="D2" s="2"/>
      <c r="E2" s="2"/>
      <c r="F2" s="2"/>
      <c r="G2" s="2"/>
      <c r="H2" s="2"/>
      <c r="I2" s="2"/>
      <c r="J2" s="30"/>
    </row>
    <row r="3" ht="27" customHeight="1" spans="1:10">
      <c r="A3" s="12" t="s">
        <v>673</v>
      </c>
      <c r="B3" s="12"/>
      <c r="C3" s="24" t="s">
        <v>902</v>
      </c>
      <c r="D3" s="24"/>
      <c r="E3" s="24"/>
      <c r="F3" s="24"/>
      <c r="G3" s="24"/>
      <c r="H3" s="24"/>
      <c r="I3" s="24"/>
      <c r="J3" s="24"/>
    </row>
    <row r="4" ht="27" customHeight="1" spans="1:10">
      <c r="A4" s="12" t="s">
        <v>675</v>
      </c>
      <c r="B4" s="12"/>
      <c r="C4" s="36" t="s">
        <v>565</v>
      </c>
      <c r="D4" s="36"/>
      <c r="E4" s="36"/>
      <c r="F4" s="12" t="s">
        <v>741</v>
      </c>
      <c r="G4" s="24" t="s">
        <v>874</v>
      </c>
      <c r="H4" s="24"/>
      <c r="I4" s="24"/>
      <c r="J4" s="24"/>
    </row>
    <row r="5" ht="27" customHeight="1" spans="1:10">
      <c r="A5" s="12" t="s">
        <v>742</v>
      </c>
      <c r="B5" s="12"/>
      <c r="C5" s="12"/>
      <c r="D5" s="12" t="s">
        <v>743</v>
      </c>
      <c r="E5" s="12" t="s">
        <v>483</v>
      </c>
      <c r="F5" s="12" t="s">
        <v>744</v>
      </c>
      <c r="G5" s="12" t="s">
        <v>679</v>
      </c>
      <c r="H5" s="12" t="s">
        <v>680</v>
      </c>
      <c r="I5" s="12" t="s">
        <v>681</v>
      </c>
      <c r="J5" s="12"/>
    </row>
    <row r="6" ht="27" customHeight="1" spans="1:10">
      <c r="A6" s="12"/>
      <c r="B6" s="12"/>
      <c r="C6" s="10" t="s">
        <v>578</v>
      </c>
      <c r="D6" s="11">
        <v>80000</v>
      </c>
      <c r="E6" s="11">
        <v>80000</v>
      </c>
      <c r="F6" s="11">
        <v>76760</v>
      </c>
      <c r="G6" s="12">
        <v>10</v>
      </c>
      <c r="H6" s="46">
        <f>F6/E6</f>
        <v>0.9595</v>
      </c>
      <c r="I6" s="11">
        <f>G6*H6</f>
        <v>9.595</v>
      </c>
      <c r="J6" s="11"/>
    </row>
    <row r="7" ht="26.25" spans="1:10">
      <c r="A7" s="12"/>
      <c r="B7" s="12"/>
      <c r="C7" s="10" t="s">
        <v>745</v>
      </c>
      <c r="D7" s="11">
        <v>80000</v>
      </c>
      <c r="E7" s="11">
        <v>80000</v>
      </c>
      <c r="F7" s="11">
        <v>76760</v>
      </c>
      <c r="G7" s="12" t="s">
        <v>487</v>
      </c>
      <c r="H7" s="35"/>
      <c r="I7" s="11" t="s">
        <v>487</v>
      </c>
      <c r="J7" s="11"/>
    </row>
    <row r="8" ht="26.25" spans="1:10">
      <c r="A8" s="12"/>
      <c r="B8" s="12"/>
      <c r="C8" s="10" t="s">
        <v>746</v>
      </c>
      <c r="D8" s="35"/>
      <c r="E8" s="35"/>
      <c r="F8" s="35"/>
      <c r="G8" s="12" t="s">
        <v>487</v>
      </c>
      <c r="H8" s="35"/>
      <c r="I8" s="11" t="s">
        <v>487</v>
      </c>
      <c r="J8" s="11"/>
    </row>
    <row r="9" ht="24" customHeight="1" spans="1:10">
      <c r="A9" s="12"/>
      <c r="B9" s="12"/>
      <c r="C9" s="10" t="s">
        <v>892</v>
      </c>
      <c r="D9" s="11" t="s">
        <v>487</v>
      </c>
      <c r="E9" s="11" t="s">
        <v>487</v>
      </c>
      <c r="F9" s="11" t="s">
        <v>487</v>
      </c>
      <c r="G9" s="12" t="s">
        <v>487</v>
      </c>
      <c r="H9" s="35"/>
      <c r="I9" s="11" t="s">
        <v>487</v>
      </c>
      <c r="J9" s="11"/>
    </row>
    <row r="10" ht="28" customHeight="1" spans="1:10">
      <c r="A10" s="12" t="s">
        <v>748</v>
      </c>
      <c r="B10" s="12" t="s">
        <v>684</v>
      </c>
      <c r="C10" s="12"/>
      <c r="D10" s="12"/>
      <c r="E10" s="12"/>
      <c r="F10" s="11" t="s">
        <v>685</v>
      </c>
      <c r="G10" s="11"/>
      <c r="H10" s="11"/>
      <c r="I10" s="11"/>
      <c r="J10" s="11"/>
    </row>
    <row r="11" ht="87" customHeight="1" spans="1:10">
      <c r="A11" s="12"/>
      <c r="B11" s="47" t="s">
        <v>903</v>
      </c>
      <c r="C11" s="47"/>
      <c r="D11" s="47"/>
      <c r="E11" s="47"/>
      <c r="F11" s="48" t="s">
        <v>904</v>
      </c>
      <c r="G11" s="48"/>
      <c r="H11" s="48"/>
      <c r="I11" s="48"/>
      <c r="J11" s="48"/>
    </row>
    <row r="12" ht="14.25" spans="1:10">
      <c r="A12" s="19" t="s">
        <v>588</v>
      </c>
      <c r="B12" s="19"/>
      <c r="C12" s="19"/>
      <c r="D12" s="19" t="s">
        <v>751</v>
      </c>
      <c r="E12" s="19"/>
      <c r="F12" s="19"/>
      <c r="G12" s="19" t="s">
        <v>752</v>
      </c>
      <c r="H12" s="19" t="s">
        <v>679</v>
      </c>
      <c r="I12" s="19" t="s">
        <v>681</v>
      </c>
      <c r="J12" s="19" t="s">
        <v>693</v>
      </c>
    </row>
    <row r="13" ht="14.25" spans="1:10">
      <c r="A13" s="12" t="s">
        <v>691</v>
      </c>
      <c r="B13" s="12" t="s">
        <v>595</v>
      </c>
      <c r="C13" s="12" t="s">
        <v>596</v>
      </c>
      <c r="D13" s="12" t="s">
        <v>589</v>
      </c>
      <c r="E13" s="12" t="s">
        <v>590</v>
      </c>
      <c r="F13" s="19" t="s">
        <v>753</v>
      </c>
      <c r="G13" s="19"/>
      <c r="H13" s="19"/>
      <c r="I13" s="19"/>
      <c r="J13" s="19"/>
    </row>
    <row r="14" ht="14.25" spans="1:10">
      <c r="A14" s="16" t="s">
        <v>695</v>
      </c>
      <c r="B14" s="16" t="s">
        <v>602</v>
      </c>
      <c r="C14" s="49" t="s">
        <v>905</v>
      </c>
      <c r="D14" s="16" t="s">
        <v>638</v>
      </c>
      <c r="E14" s="12">
        <v>4</v>
      </c>
      <c r="F14" s="19" t="s">
        <v>620</v>
      </c>
      <c r="G14" s="19">
        <v>4</v>
      </c>
      <c r="H14" s="19">
        <v>10</v>
      </c>
      <c r="I14" s="19">
        <v>10</v>
      </c>
      <c r="J14" s="19" t="s">
        <v>879</v>
      </c>
    </row>
    <row r="15" ht="14.25" spans="1:10">
      <c r="A15" s="16"/>
      <c r="B15" s="16"/>
      <c r="C15" s="49" t="s">
        <v>906</v>
      </c>
      <c r="D15" s="16" t="s">
        <v>638</v>
      </c>
      <c r="E15" s="12">
        <v>4</v>
      </c>
      <c r="F15" s="19" t="s">
        <v>907</v>
      </c>
      <c r="G15" s="19">
        <v>4</v>
      </c>
      <c r="H15" s="19">
        <v>10</v>
      </c>
      <c r="I15" s="19">
        <v>10</v>
      </c>
      <c r="J15" s="19" t="s">
        <v>879</v>
      </c>
    </row>
    <row r="16" ht="14.25" spans="1:10">
      <c r="A16" s="16"/>
      <c r="B16" s="16"/>
      <c r="C16" s="49" t="s">
        <v>908</v>
      </c>
      <c r="D16" s="16" t="s">
        <v>638</v>
      </c>
      <c r="E16" s="12">
        <v>50000</v>
      </c>
      <c r="F16" s="19" t="s">
        <v>810</v>
      </c>
      <c r="G16" s="12">
        <v>50000</v>
      </c>
      <c r="H16" s="19">
        <v>10</v>
      </c>
      <c r="I16" s="19">
        <v>10</v>
      </c>
      <c r="J16" s="19" t="s">
        <v>879</v>
      </c>
    </row>
    <row r="17" ht="14.25" spans="1:10">
      <c r="A17" s="16"/>
      <c r="B17" s="16" t="s">
        <v>623</v>
      </c>
      <c r="C17" s="49" t="s">
        <v>909</v>
      </c>
      <c r="D17" s="16" t="s">
        <v>705</v>
      </c>
      <c r="E17" s="22">
        <v>1</v>
      </c>
      <c r="F17" s="19" t="s">
        <v>625</v>
      </c>
      <c r="G17" s="50">
        <v>1</v>
      </c>
      <c r="H17" s="19">
        <v>10</v>
      </c>
      <c r="I17" s="19">
        <v>10</v>
      </c>
      <c r="J17" s="19" t="s">
        <v>879</v>
      </c>
    </row>
    <row r="18" ht="14.25" spans="1:10">
      <c r="A18" s="16"/>
      <c r="B18" s="16" t="s">
        <v>631</v>
      </c>
      <c r="C18" s="49" t="s">
        <v>883</v>
      </c>
      <c r="D18" s="16" t="s">
        <v>705</v>
      </c>
      <c r="E18" s="12" t="s">
        <v>885</v>
      </c>
      <c r="F18" s="19"/>
      <c r="G18" s="19" t="s">
        <v>885</v>
      </c>
      <c r="H18" s="19">
        <v>5</v>
      </c>
      <c r="I18" s="19">
        <v>5</v>
      </c>
      <c r="J18" s="19" t="s">
        <v>879</v>
      </c>
    </row>
    <row r="19" ht="14.25" spans="1:10">
      <c r="A19" s="16"/>
      <c r="B19" s="16" t="s">
        <v>636</v>
      </c>
      <c r="C19" s="49" t="s">
        <v>887</v>
      </c>
      <c r="D19" s="16" t="s">
        <v>884</v>
      </c>
      <c r="E19" s="12">
        <v>80000</v>
      </c>
      <c r="F19" s="19" t="s">
        <v>824</v>
      </c>
      <c r="G19" s="51">
        <v>6760</v>
      </c>
      <c r="H19" s="19">
        <v>5</v>
      </c>
      <c r="I19" s="19">
        <v>5</v>
      </c>
      <c r="J19" s="19" t="s">
        <v>879</v>
      </c>
    </row>
    <row r="20" ht="26.25" spans="1:10">
      <c r="A20" s="16" t="s">
        <v>639</v>
      </c>
      <c r="B20" s="16" t="s">
        <v>759</v>
      </c>
      <c r="C20" s="49" t="s">
        <v>910</v>
      </c>
      <c r="D20" s="16" t="s">
        <v>638</v>
      </c>
      <c r="E20" s="12">
        <v>25</v>
      </c>
      <c r="F20" s="19" t="s">
        <v>625</v>
      </c>
      <c r="G20" s="19">
        <v>25</v>
      </c>
      <c r="H20" s="19">
        <v>15</v>
      </c>
      <c r="I20" s="19">
        <v>15</v>
      </c>
      <c r="J20" s="19" t="s">
        <v>879</v>
      </c>
    </row>
    <row r="21" ht="14.25" spans="1:10">
      <c r="A21" s="16"/>
      <c r="B21" s="16"/>
      <c r="C21" s="49" t="s">
        <v>911</v>
      </c>
      <c r="D21" s="16" t="s">
        <v>638</v>
      </c>
      <c r="E21" s="12">
        <v>25</v>
      </c>
      <c r="F21" s="19" t="s">
        <v>625</v>
      </c>
      <c r="G21" s="19">
        <v>25</v>
      </c>
      <c r="H21" s="19">
        <v>15</v>
      </c>
      <c r="I21" s="19">
        <v>15</v>
      </c>
      <c r="J21" s="19" t="s">
        <v>879</v>
      </c>
    </row>
    <row r="22" ht="26.25" spans="1:10">
      <c r="A22" s="16" t="s">
        <v>661</v>
      </c>
      <c r="B22" s="23" t="s">
        <v>662</v>
      </c>
      <c r="C22" s="52" t="s">
        <v>901</v>
      </c>
      <c r="D22" s="16" t="s">
        <v>705</v>
      </c>
      <c r="E22" s="53">
        <v>0.95</v>
      </c>
      <c r="F22" s="25" t="s">
        <v>625</v>
      </c>
      <c r="G22" s="53">
        <v>0.97</v>
      </c>
      <c r="H22" s="19">
        <v>10</v>
      </c>
      <c r="I22" s="19">
        <v>10</v>
      </c>
      <c r="J22" s="19" t="s">
        <v>879</v>
      </c>
    </row>
    <row r="23" ht="14.25" spans="1:10">
      <c r="A23" s="25" t="s">
        <v>765</v>
      </c>
      <c r="B23" s="25"/>
      <c r="C23" s="25"/>
      <c r="D23" s="25"/>
      <c r="E23" s="25"/>
      <c r="F23" s="25"/>
      <c r="G23" s="25"/>
      <c r="H23" s="25"/>
      <c r="I23" s="25"/>
      <c r="J23" s="25"/>
    </row>
    <row r="24" ht="14.25" spans="1:10">
      <c r="A24" s="25" t="s">
        <v>731</v>
      </c>
      <c r="B24" s="25"/>
      <c r="C24" s="25"/>
      <c r="D24" s="25"/>
      <c r="E24" s="25"/>
      <c r="F24" s="25"/>
      <c r="G24" s="25"/>
      <c r="H24" s="25">
        <v>100</v>
      </c>
      <c r="I24" s="32">
        <f>I6+SUM(I14:I22)</f>
        <v>99.595</v>
      </c>
      <c r="J24" s="25" t="s">
        <v>732</v>
      </c>
    </row>
    <row r="25" spans="1:10">
      <c r="A25" s="27"/>
      <c r="B25" s="27"/>
      <c r="C25" s="27"/>
      <c r="D25" s="27"/>
      <c r="E25" s="27"/>
      <c r="F25" s="27"/>
      <c r="G25" s="27"/>
      <c r="H25" s="27"/>
      <c r="I25" s="27"/>
      <c r="J25" s="27"/>
    </row>
    <row r="26" spans="1:10">
      <c r="A26" s="28" t="s">
        <v>766</v>
      </c>
      <c r="B26" s="27"/>
      <c r="C26" s="27"/>
      <c r="D26" s="27"/>
      <c r="E26" s="27"/>
      <c r="F26" s="27"/>
      <c r="G26" s="27"/>
      <c r="H26" s="27"/>
      <c r="I26" s="27"/>
      <c r="J26" s="27"/>
    </row>
    <row r="27" spans="1:10">
      <c r="A27" s="28" t="s">
        <v>767</v>
      </c>
      <c r="B27" s="28"/>
      <c r="C27" s="28"/>
      <c r="D27" s="28"/>
      <c r="E27" s="28"/>
      <c r="F27" s="28"/>
      <c r="G27" s="28"/>
      <c r="H27" s="28"/>
      <c r="I27" s="28"/>
      <c r="J27" s="28"/>
    </row>
    <row r="28" spans="1:10">
      <c r="A28" s="28" t="s">
        <v>768</v>
      </c>
      <c r="B28" s="28"/>
      <c r="C28" s="28"/>
      <c r="D28" s="28"/>
      <c r="E28" s="28"/>
      <c r="F28" s="28"/>
      <c r="G28" s="28"/>
      <c r="H28" s="28"/>
      <c r="I28" s="28"/>
      <c r="J28" s="28"/>
    </row>
    <row r="29" spans="1:10">
      <c r="A29" s="28" t="s">
        <v>769</v>
      </c>
      <c r="B29" s="28"/>
      <c r="C29" s="28"/>
      <c r="D29" s="28"/>
      <c r="E29" s="28"/>
      <c r="F29" s="28"/>
      <c r="G29" s="28"/>
      <c r="H29" s="28"/>
      <c r="I29" s="28"/>
      <c r="J29" s="28"/>
    </row>
    <row r="30" spans="1:10">
      <c r="A30" s="28" t="s">
        <v>770</v>
      </c>
      <c r="B30" s="28"/>
      <c r="C30" s="28"/>
      <c r="D30" s="28"/>
      <c r="E30" s="28"/>
      <c r="F30" s="28"/>
      <c r="G30" s="28"/>
      <c r="H30" s="28"/>
      <c r="I30" s="28"/>
      <c r="J30" s="28"/>
    </row>
    <row r="31" spans="1:10">
      <c r="A31" s="28" t="s">
        <v>738</v>
      </c>
      <c r="B31" s="28"/>
      <c r="C31" s="28"/>
      <c r="D31" s="28"/>
      <c r="E31" s="28"/>
      <c r="F31" s="28"/>
      <c r="G31" s="28"/>
      <c r="H31" s="28"/>
      <c r="I31" s="28"/>
      <c r="J31" s="28"/>
    </row>
    <row r="32" spans="1:10">
      <c r="A32" s="28" t="s">
        <v>739</v>
      </c>
      <c r="B32" s="28"/>
      <c r="C32" s="28"/>
      <c r="D32" s="28"/>
      <c r="E32" s="28"/>
      <c r="F32" s="28"/>
      <c r="G32" s="28"/>
      <c r="H32" s="28"/>
      <c r="I32" s="28"/>
      <c r="J32" s="28"/>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A20:A21"/>
    <mergeCell ref="B14:B16"/>
    <mergeCell ref="B20:B21"/>
    <mergeCell ref="G12:G13"/>
    <mergeCell ref="H12:H13"/>
    <mergeCell ref="I12:I13"/>
    <mergeCell ref="J12:J13"/>
    <mergeCell ref="A5: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C9" sqref="C9"/>
    </sheetView>
  </sheetViews>
  <sheetFormatPr defaultColWidth="9" defaultRowHeight="13.5"/>
  <cols>
    <col min="1" max="2" width="11.125" customWidth="1"/>
    <col min="3" max="3" width="20.25" customWidth="1"/>
    <col min="4" max="4" width="16.3333333333333" customWidth="1"/>
    <col min="5" max="5" width="12.25" customWidth="1"/>
    <col min="6" max="6" width="15.2" customWidth="1"/>
    <col min="7" max="7" width="10" customWidth="1"/>
    <col min="9" max="9" width="8.63333333333333" customWidth="1"/>
    <col min="10" max="10" width="24.625" customWidth="1"/>
  </cols>
  <sheetData>
    <row r="1" ht="22.5" spans="1:10">
      <c r="A1" s="33" t="s">
        <v>672</v>
      </c>
      <c r="B1" s="33"/>
      <c r="C1" s="33"/>
      <c r="D1" s="33"/>
      <c r="E1" s="33"/>
      <c r="F1" s="33"/>
      <c r="G1" s="33"/>
      <c r="H1" s="33"/>
      <c r="I1" s="33"/>
      <c r="J1" s="33"/>
    </row>
    <row r="2" ht="23.25" spans="1:10">
      <c r="A2" s="33"/>
      <c r="B2" s="33"/>
      <c r="C2" s="33"/>
      <c r="D2" s="33"/>
      <c r="E2" s="33"/>
      <c r="F2" s="33"/>
      <c r="G2" s="33"/>
      <c r="H2" s="33"/>
      <c r="I2" s="33"/>
      <c r="J2" s="30"/>
    </row>
    <row r="3" ht="24" customHeight="1" spans="1:10">
      <c r="A3" s="12" t="s">
        <v>673</v>
      </c>
      <c r="B3" s="12"/>
      <c r="C3" s="24" t="s">
        <v>912</v>
      </c>
      <c r="D3" s="24"/>
      <c r="E3" s="24"/>
      <c r="F3" s="24"/>
      <c r="G3" s="24"/>
      <c r="H3" s="24"/>
      <c r="I3" s="24"/>
      <c r="J3" s="24"/>
    </row>
    <row r="4" ht="24" customHeight="1" spans="1:10">
      <c r="A4" s="12" t="s">
        <v>675</v>
      </c>
      <c r="B4" s="12"/>
      <c r="C4" s="5" t="s">
        <v>565</v>
      </c>
      <c r="D4" s="5"/>
      <c r="E4" s="5"/>
      <c r="F4" s="12" t="s">
        <v>741</v>
      </c>
      <c r="G4" s="4" t="s">
        <v>913</v>
      </c>
      <c r="H4" s="4"/>
      <c r="I4" s="4"/>
      <c r="J4" s="4"/>
    </row>
    <row r="5" ht="19" customHeight="1" spans="1:10">
      <c r="A5" s="12" t="s">
        <v>742</v>
      </c>
      <c r="B5" s="12"/>
      <c r="C5" s="12"/>
      <c r="D5" s="12" t="s">
        <v>743</v>
      </c>
      <c r="E5" s="12" t="s">
        <v>483</v>
      </c>
      <c r="F5" s="12" t="s">
        <v>744</v>
      </c>
      <c r="G5" s="12" t="s">
        <v>679</v>
      </c>
      <c r="H5" s="12" t="s">
        <v>680</v>
      </c>
      <c r="I5" s="12" t="s">
        <v>681</v>
      </c>
      <c r="J5" s="12"/>
    </row>
    <row r="6" ht="23" customHeight="1" spans="1:10">
      <c r="A6" s="12"/>
      <c r="B6" s="12"/>
      <c r="C6" s="10" t="s">
        <v>578</v>
      </c>
      <c r="D6" s="11">
        <v>394000</v>
      </c>
      <c r="E6" s="11">
        <v>241200</v>
      </c>
      <c r="F6" s="11">
        <v>241200</v>
      </c>
      <c r="G6" s="12">
        <v>10</v>
      </c>
      <c r="H6" s="34">
        <f>E6/D6</f>
        <v>0.612182741116751</v>
      </c>
      <c r="I6" s="11">
        <v>6.1</v>
      </c>
      <c r="J6" s="11"/>
    </row>
    <row r="7" ht="26.25" spans="1:10">
      <c r="A7" s="12"/>
      <c r="B7" s="12"/>
      <c r="C7" s="10" t="s">
        <v>745</v>
      </c>
      <c r="D7" s="11">
        <v>394000</v>
      </c>
      <c r="E7" s="11">
        <v>241200</v>
      </c>
      <c r="F7" s="11">
        <v>241200</v>
      </c>
      <c r="G7" s="12">
        <v>10</v>
      </c>
      <c r="H7" s="34">
        <f>E7/D7</f>
        <v>0.612182741116751</v>
      </c>
      <c r="I7" s="11">
        <v>6.1</v>
      </c>
      <c r="J7" s="11"/>
    </row>
    <row r="8" ht="26.25" spans="1:10">
      <c r="A8" s="12"/>
      <c r="B8" s="12"/>
      <c r="C8" s="10" t="s">
        <v>746</v>
      </c>
      <c r="D8" s="35"/>
      <c r="E8" s="35"/>
      <c r="F8" s="35"/>
      <c r="G8" s="12" t="s">
        <v>487</v>
      </c>
      <c r="H8" s="35"/>
      <c r="I8" s="11" t="s">
        <v>487</v>
      </c>
      <c r="J8" s="11"/>
    </row>
    <row r="9" spans="1:10">
      <c r="A9" s="12"/>
      <c r="B9" s="12"/>
      <c r="C9" s="10" t="s">
        <v>892</v>
      </c>
      <c r="D9" s="11" t="s">
        <v>487</v>
      </c>
      <c r="E9" s="11" t="s">
        <v>487</v>
      </c>
      <c r="F9" s="11" t="s">
        <v>487</v>
      </c>
      <c r="G9" s="12" t="s">
        <v>487</v>
      </c>
      <c r="H9" s="35"/>
      <c r="I9" s="11" t="s">
        <v>487</v>
      </c>
      <c r="J9" s="11"/>
    </row>
    <row r="10" ht="14.25" spans="1:10">
      <c r="A10" s="12" t="s">
        <v>748</v>
      </c>
      <c r="B10" s="12" t="s">
        <v>684</v>
      </c>
      <c r="C10" s="12"/>
      <c r="D10" s="12"/>
      <c r="E10" s="12"/>
      <c r="F10" s="11" t="s">
        <v>685</v>
      </c>
      <c r="G10" s="11"/>
      <c r="H10" s="11"/>
      <c r="I10" s="11"/>
      <c r="J10" s="11"/>
    </row>
    <row r="11" ht="63" customHeight="1" spans="1:10">
      <c r="A11" s="12"/>
      <c r="B11" s="36" t="s">
        <v>914</v>
      </c>
      <c r="C11" s="36"/>
      <c r="D11" s="36"/>
      <c r="E11" s="36"/>
      <c r="F11" s="37" t="s">
        <v>914</v>
      </c>
      <c r="G11" s="37"/>
      <c r="H11" s="37"/>
      <c r="I11" s="37"/>
      <c r="J11" s="37"/>
    </row>
    <row r="12" ht="14.25" spans="1:10">
      <c r="A12" s="19" t="s">
        <v>588</v>
      </c>
      <c r="B12" s="19"/>
      <c r="C12" s="19"/>
      <c r="D12" s="19" t="s">
        <v>751</v>
      </c>
      <c r="E12" s="19"/>
      <c r="F12" s="19"/>
      <c r="G12" s="19" t="s">
        <v>752</v>
      </c>
      <c r="H12" s="19" t="s">
        <v>679</v>
      </c>
      <c r="I12" s="19" t="s">
        <v>681</v>
      </c>
      <c r="J12" s="19" t="s">
        <v>693</v>
      </c>
    </row>
    <row r="13" ht="14.25" spans="1:10">
      <c r="A13" s="12" t="s">
        <v>691</v>
      </c>
      <c r="B13" s="12" t="s">
        <v>595</v>
      </c>
      <c r="C13" s="12" t="s">
        <v>596</v>
      </c>
      <c r="D13" s="12" t="s">
        <v>589</v>
      </c>
      <c r="E13" s="12" t="s">
        <v>590</v>
      </c>
      <c r="F13" s="19" t="s">
        <v>753</v>
      </c>
      <c r="G13" s="19"/>
      <c r="H13" s="19"/>
      <c r="I13" s="19"/>
      <c r="J13" s="19"/>
    </row>
    <row r="14" ht="14.25" spans="1:10">
      <c r="A14" s="16" t="s">
        <v>695</v>
      </c>
      <c r="B14" s="16" t="s">
        <v>602</v>
      </c>
      <c r="C14" s="12" t="s">
        <v>915</v>
      </c>
      <c r="D14" s="38" t="s">
        <v>638</v>
      </c>
      <c r="E14" s="39">
        <v>6</v>
      </c>
      <c r="F14" s="38" t="s">
        <v>604</v>
      </c>
      <c r="G14" s="38" t="s">
        <v>916</v>
      </c>
      <c r="H14" s="39">
        <v>15</v>
      </c>
      <c r="I14" s="39">
        <v>15</v>
      </c>
      <c r="J14" s="45"/>
    </row>
    <row r="15" ht="14.25" spans="1:10">
      <c r="A15" s="16"/>
      <c r="B15" s="16"/>
      <c r="C15" s="40" t="s">
        <v>917</v>
      </c>
      <c r="D15" s="38" t="s">
        <v>705</v>
      </c>
      <c r="E15" s="39">
        <v>1</v>
      </c>
      <c r="F15" s="38" t="s">
        <v>610</v>
      </c>
      <c r="G15" s="38" t="s">
        <v>916</v>
      </c>
      <c r="H15" s="39">
        <v>5</v>
      </c>
      <c r="I15" s="39">
        <v>5</v>
      </c>
      <c r="J15" s="45"/>
    </row>
    <row r="16" ht="14.25" spans="1:10">
      <c r="A16" s="16"/>
      <c r="B16" s="16"/>
      <c r="C16" s="40" t="s">
        <v>918</v>
      </c>
      <c r="D16" s="38" t="s">
        <v>638</v>
      </c>
      <c r="E16" s="39">
        <v>12</v>
      </c>
      <c r="F16" s="38" t="s">
        <v>620</v>
      </c>
      <c r="G16" s="38" t="s">
        <v>916</v>
      </c>
      <c r="H16" s="39">
        <v>5</v>
      </c>
      <c r="I16" s="39">
        <v>5</v>
      </c>
      <c r="J16" s="45"/>
    </row>
    <row r="17" ht="14.25" spans="1:10">
      <c r="A17" s="16"/>
      <c r="B17" s="16" t="s">
        <v>623</v>
      </c>
      <c r="C17" s="40" t="s">
        <v>919</v>
      </c>
      <c r="D17" s="38" t="s">
        <v>638</v>
      </c>
      <c r="E17" s="39">
        <v>100</v>
      </c>
      <c r="F17" s="38" t="s">
        <v>625</v>
      </c>
      <c r="G17" s="38" t="s">
        <v>916</v>
      </c>
      <c r="H17" s="39">
        <v>10</v>
      </c>
      <c r="I17" s="39">
        <v>10</v>
      </c>
      <c r="J17" s="45"/>
    </row>
    <row r="18" ht="14.25" spans="1:10">
      <c r="A18" s="16"/>
      <c r="B18" s="16" t="s">
        <v>631</v>
      </c>
      <c r="C18" s="40" t="s">
        <v>883</v>
      </c>
      <c r="D18" s="38" t="s">
        <v>884</v>
      </c>
      <c r="E18" s="234" t="s">
        <v>920</v>
      </c>
      <c r="F18" s="38" t="s">
        <v>720</v>
      </c>
      <c r="G18" s="38" t="s">
        <v>916</v>
      </c>
      <c r="H18" s="39">
        <v>10</v>
      </c>
      <c r="I18" s="39">
        <v>10</v>
      </c>
      <c r="J18" s="45"/>
    </row>
    <row r="19" ht="64.5" spans="1:10">
      <c r="A19" s="16"/>
      <c r="B19" s="16" t="s">
        <v>636</v>
      </c>
      <c r="C19" s="40" t="s">
        <v>637</v>
      </c>
      <c r="D19" s="38" t="s">
        <v>638</v>
      </c>
      <c r="E19" s="39">
        <v>95</v>
      </c>
      <c r="F19" s="38" t="s">
        <v>625</v>
      </c>
      <c r="G19" s="38" t="s">
        <v>916</v>
      </c>
      <c r="H19" s="39">
        <v>10</v>
      </c>
      <c r="I19" s="39">
        <v>9.5</v>
      </c>
      <c r="J19" s="45" t="s">
        <v>921</v>
      </c>
    </row>
    <row r="20" ht="64.5" spans="1:10">
      <c r="A20" s="16"/>
      <c r="B20" s="16"/>
      <c r="C20" s="40" t="s">
        <v>922</v>
      </c>
      <c r="D20" s="38" t="s">
        <v>705</v>
      </c>
      <c r="E20" s="234" t="s">
        <v>923</v>
      </c>
      <c r="F20" s="38" t="s">
        <v>824</v>
      </c>
      <c r="G20" s="38" t="s">
        <v>916</v>
      </c>
      <c r="H20" s="39">
        <v>10</v>
      </c>
      <c r="I20" s="39">
        <v>6</v>
      </c>
      <c r="J20" s="45" t="s">
        <v>924</v>
      </c>
    </row>
    <row r="21" ht="26.25" spans="1:10">
      <c r="A21" s="16"/>
      <c r="B21" s="23" t="s">
        <v>782</v>
      </c>
      <c r="C21" s="40" t="s">
        <v>925</v>
      </c>
      <c r="D21" s="41" t="s">
        <v>638</v>
      </c>
      <c r="E21" s="39">
        <v>95</v>
      </c>
      <c r="F21" s="41" t="s">
        <v>625</v>
      </c>
      <c r="G21" s="38" t="s">
        <v>916</v>
      </c>
      <c r="H21" s="39">
        <v>15</v>
      </c>
      <c r="I21" s="39">
        <v>15</v>
      </c>
      <c r="J21" s="45"/>
    </row>
    <row r="22" ht="26.25" spans="1:10">
      <c r="A22" s="16" t="s">
        <v>661</v>
      </c>
      <c r="B22" s="23" t="s">
        <v>662</v>
      </c>
      <c r="C22" s="40" t="s">
        <v>926</v>
      </c>
      <c r="D22" s="41" t="s">
        <v>884</v>
      </c>
      <c r="E22" s="39">
        <v>1</v>
      </c>
      <c r="F22" s="41" t="s">
        <v>620</v>
      </c>
      <c r="G22" s="38" t="s">
        <v>916</v>
      </c>
      <c r="H22" s="39">
        <v>10</v>
      </c>
      <c r="I22" s="39">
        <v>10</v>
      </c>
      <c r="J22" s="45"/>
    </row>
    <row r="23" ht="14.25" spans="1:10">
      <c r="A23" s="12" t="s">
        <v>765</v>
      </c>
      <c r="B23" s="12"/>
      <c r="C23" s="12"/>
      <c r="D23" s="42"/>
      <c r="E23" s="42"/>
      <c r="F23" s="42"/>
      <c r="G23" s="42"/>
      <c r="H23" s="42"/>
      <c r="I23" s="42"/>
      <c r="J23" s="42"/>
    </row>
    <row r="24" ht="14.25" spans="1:10">
      <c r="A24" s="12" t="s">
        <v>731</v>
      </c>
      <c r="B24" s="12"/>
      <c r="C24" s="12"/>
      <c r="D24" s="12"/>
      <c r="E24" s="12"/>
      <c r="F24" s="12"/>
      <c r="G24" s="12"/>
      <c r="H24" s="12">
        <v>100</v>
      </c>
      <c r="I24" s="12">
        <f>SUM(I14:I22)+I7</f>
        <v>91.6</v>
      </c>
      <c r="J24" s="12" t="s">
        <v>732</v>
      </c>
    </row>
    <row r="25" spans="1:10">
      <c r="A25" s="43"/>
      <c r="B25" s="43"/>
      <c r="C25" s="43"/>
      <c r="D25" s="43"/>
      <c r="E25" s="43"/>
      <c r="F25" s="43"/>
      <c r="G25" s="43"/>
      <c r="H25" s="43"/>
      <c r="I25" s="43"/>
      <c r="J25" s="43"/>
    </row>
    <row r="26" spans="1:10">
      <c r="A26" s="44" t="s">
        <v>766</v>
      </c>
      <c r="B26" s="43"/>
      <c r="C26" s="43"/>
      <c r="D26" s="43"/>
      <c r="E26" s="43"/>
      <c r="F26" s="43"/>
      <c r="G26" s="43"/>
      <c r="H26" s="43"/>
      <c r="I26" s="43"/>
      <c r="J26" s="43"/>
    </row>
    <row r="27" spans="1:10">
      <c r="A27" s="44" t="s">
        <v>767</v>
      </c>
      <c r="B27" s="44"/>
      <c r="C27" s="44"/>
      <c r="D27" s="44"/>
      <c r="E27" s="44"/>
      <c r="F27" s="44"/>
      <c r="G27" s="44"/>
      <c r="H27" s="44"/>
      <c r="I27" s="44"/>
      <c r="J27" s="44"/>
    </row>
    <row r="28" spans="1:10">
      <c r="A28" s="44" t="s">
        <v>768</v>
      </c>
      <c r="B28" s="44"/>
      <c r="C28" s="44"/>
      <c r="D28" s="44"/>
      <c r="E28" s="44"/>
      <c r="F28" s="44"/>
      <c r="G28" s="44"/>
      <c r="H28" s="44"/>
      <c r="I28" s="44"/>
      <c r="J28" s="44"/>
    </row>
    <row r="29" spans="1:10">
      <c r="A29" s="44" t="s">
        <v>769</v>
      </c>
      <c r="B29" s="44"/>
      <c r="C29" s="44"/>
      <c r="D29" s="44"/>
      <c r="E29" s="44"/>
      <c r="F29" s="44"/>
      <c r="G29" s="44"/>
      <c r="H29" s="44"/>
      <c r="I29" s="44"/>
      <c r="J29" s="44"/>
    </row>
    <row r="30" spans="1:10">
      <c r="A30" s="44" t="s">
        <v>770</v>
      </c>
      <c r="B30" s="44"/>
      <c r="C30" s="44"/>
      <c r="D30" s="44"/>
      <c r="E30" s="44"/>
      <c r="F30" s="44"/>
      <c r="G30" s="44"/>
      <c r="H30" s="44"/>
      <c r="I30" s="44"/>
      <c r="J30" s="44"/>
    </row>
    <row r="31" spans="1:10">
      <c r="A31" s="44" t="s">
        <v>738</v>
      </c>
      <c r="B31" s="44"/>
      <c r="C31" s="44"/>
      <c r="D31" s="44"/>
      <c r="E31" s="44"/>
      <c r="F31" s="44"/>
      <c r="G31" s="44"/>
      <c r="H31" s="44"/>
      <c r="I31" s="44"/>
      <c r="J31" s="44"/>
    </row>
    <row r="32" spans="1:10">
      <c r="A32" s="44" t="s">
        <v>739</v>
      </c>
      <c r="B32" s="44"/>
      <c r="C32" s="44"/>
      <c r="D32" s="44"/>
      <c r="E32" s="44"/>
      <c r="F32" s="44"/>
      <c r="G32" s="44"/>
      <c r="H32" s="44"/>
      <c r="I32" s="44"/>
      <c r="J32" s="4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9"/>
    <mergeCell ref="G12:G13"/>
    <mergeCell ref="H12:H13"/>
    <mergeCell ref="I12:I13"/>
    <mergeCell ref="J12:J13"/>
    <mergeCell ref="A5:B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5" sqref="A5:B9"/>
    </sheetView>
  </sheetViews>
  <sheetFormatPr defaultColWidth="9" defaultRowHeight="13.5"/>
  <cols>
    <col min="1" max="1" width="11.125" customWidth="1"/>
    <col min="2" max="2" width="14" customWidth="1"/>
    <col min="3" max="3" width="58.3333333333333" customWidth="1"/>
    <col min="4" max="4" width="15.75" customWidth="1"/>
    <col min="5" max="5" width="21.625" customWidth="1"/>
    <col min="6" max="6" width="12.5" customWidth="1"/>
    <col min="7" max="7" width="17.25" customWidth="1"/>
    <col min="9" max="9" width="8.375" customWidth="1"/>
    <col min="10" max="10" width="12.625" customWidth="1"/>
  </cols>
  <sheetData>
    <row r="1" ht="27" spans="1:10">
      <c r="A1" s="1" t="s">
        <v>672</v>
      </c>
      <c r="B1" s="1"/>
      <c r="C1" s="1"/>
      <c r="D1" s="1"/>
      <c r="E1" s="1"/>
      <c r="F1" s="1"/>
      <c r="G1" s="1"/>
      <c r="H1" s="1"/>
      <c r="I1" s="1"/>
      <c r="J1" s="1"/>
    </row>
    <row r="2" ht="23.25" spans="1:10">
      <c r="A2" s="2"/>
      <c r="B2" s="2"/>
      <c r="C2" s="2"/>
      <c r="D2" s="2"/>
      <c r="E2" s="2"/>
      <c r="F2" s="2"/>
      <c r="G2" s="2"/>
      <c r="H2" s="2"/>
      <c r="I2" s="2"/>
      <c r="J2" s="30"/>
    </row>
    <row r="3" ht="20" customHeight="1" spans="1:10">
      <c r="A3" s="3" t="s">
        <v>673</v>
      </c>
      <c r="B3" s="3"/>
      <c r="C3" s="4" t="s">
        <v>674</v>
      </c>
      <c r="D3" s="4"/>
      <c r="E3" s="4"/>
      <c r="F3" s="4"/>
      <c r="G3" s="4"/>
      <c r="H3" s="4"/>
      <c r="I3" s="4"/>
      <c r="J3" s="4"/>
    </row>
    <row r="4" ht="20" customHeight="1" spans="1:10">
      <c r="A4" s="3" t="s">
        <v>675</v>
      </c>
      <c r="B4" s="3"/>
      <c r="C4" s="5" t="s">
        <v>565</v>
      </c>
      <c r="D4" s="5"/>
      <c r="E4" s="5"/>
      <c r="F4" s="3" t="s">
        <v>741</v>
      </c>
      <c r="G4" s="4" t="s">
        <v>913</v>
      </c>
      <c r="H4" s="4"/>
      <c r="I4" s="4"/>
      <c r="J4" s="4"/>
    </row>
    <row r="5" ht="20" customHeight="1" spans="1:10">
      <c r="A5" s="3" t="s">
        <v>742</v>
      </c>
      <c r="B5" s="3"/>
      <c r="C5" s="3"/>
      <c r="D5" s="3" t="s">
        <v>743</v>
      </c>
      <c r="E5" s="3" t="s">
        <v>483</v>
      </c>
      <c r="F5" s="3" t="s">
        <v>744</v>
      </c>
      <c r="G5" s="3" t="s">
        <v>679</v>
      </c>
      <c r="H5" s="3" t="s">
        <v>680</v>
      </c>
      <c r="I5" s="3" t="s">
        <v>681</v>
      </c>
      <c r="J5" s="3"/>
    </row>
    <row r="6" ht="19" customHeight="1" spans="1:10">
      <c r="A6" s="3"/>
      <c r="B6" s="3"/>
      <c r="C6" s="6" t="s">
        <v>578</v>
      </c>
      <c r="D6" s="7">
        <v>0</v>
      </c>
      <c r="E6" s="7">
        <v>7465508.8</v>
      </c>
      <c r="F6" s="7">
        <v>7465508.8</v>
      </c>
      <c r="G6" s="3">
        <v>10</v>
      </c>
      <c r="H6" s="8">
        <v>1</v>
      </c>
      <c r="I6" s="7">
        <f>G6*H6</f>
        <v>10</v>
      </c>
      <c r="J6" s="7"/>
    </row>
    <row r="7" ht="26.25" spans="1:10">
      <c r="A7" s="3"/>
      <c r="B7" s="3"/>
      <c r="C7" s="6" t="s">
        <v>745</v>
      </c>
      <c r="D7" s="7">
        <v>0</v>
      </c>
      <c r="E7" s="7">
        <v>7465508.8</v>
      </c>
      <c r="F7" s="7">
        <v>7465508.8</v>
      </c>
      <c r="G7" s="3" t="s">
        <v>487</v>
      </c>
      <c r="H7" s="7"/>
      <c r="I7" s="7" t="s">
        <v>487</v>
      </c>
      <c r="J7" s="7"/>
    </row>
    <row r="8" ht="26.25" spans="1:10">
      <c r="A8" s="3"/>
      <c r="B8" s="3"/>
      <c r="C8" s="6" t="s">
        <v>746</v>
      </c>
      <c r="D8" s="9"/>
      <c r="E8" s="9"/>
      <c r="F8" s="9"/>
      <c r="G8" s="3" t="s">
        <v>487</v>
      </c>
      <c r="H8" s="7"/>
      <c r="I8" s="7" t="s">
        <v>487</v>
      </c>
      <c r="J8" s="7"/>
    </row>
    <row r="9" ht="18" customHeight="1" spans="1:10">
      <c r="A9" s="3"/>
      <c r="B9" s="3"/>
      <c r="C9" s="10" t="s">
        <v>892</v>
      </c>
      <c r="D9" s="11" t="s">
        <v>487</v>
      </c>
      <c r="E9" s="11" t="s">
        <v>487</v>
      </c>
      <c r="F9" s="11" t="s">
        <v>487</v>
      </c>
      <c r="G9" s="12" t="s">
        <v>487</v>
      </c>
      <c r="H9" s="11"/>
      <c r="I9" s="7" t="s">
        <v>487</v>
      </c>
      <c r="J9" s="7"/>
    </row>
    <row r="10" ht="18" customHeight="1" spans="1:10">
      <c r="A10" s="3" t="s">
        <v>748</v>
      </c>
      <c r="B10" s="3" t="s">
        <v>684</v>
      </c>
      <c r="C10" s="3"/>
      <c r="D10" s="3"/>
      <c r="E10" s="3"/>
      <c r="F10" s="7" t="s">
        <v>685</v>
      </c>
      <c r="G10" s="7"/>
      <c r="H10" s="7"/>
      <c r="I10" s="7"/>
      <c r="J10" s="7"/>
    </row>
    <row r="11" ht="48" customHeight="1" spans="1:10">
      <c r="A11" s="3"/>
      <c r="B11" s="13" t="s">
        <v>927</v>
      </c>
      <c r="C11" s="13"/>
      <c r="D11" s="13"/>
      <c r="E11" s="13"/>
      <c r="F11" s="13" t="s">
        <v>928</v>
      </c>
      <c r="G11" s="13"/>
      <c r="H11" s="14"/>
      <c r="I11" s="14"/>
      <c r="J11" s="13"/>
    </row>
    <row r="12" ht="14.25" spans="1:10">
      <c r="A12" s="15" t="s">
        <v>588</v>
      </c>
      <c r="B12" s="15"/>
      <c r="C12" s="15"/>
      <c r="D12" s="15" t="s">
        <v>751</v>
      </c>
      <c r="E12" s="15"/>
      <c r="F12" s="15"/>
      <c r="G12" s="15" t="s">
        <v>752</v>
      </c>
      <c r="H12" s="15" t="s">
        <v>679</v>
      </c>
      <c r="I12" s="15" t="s">
        <v>681</v>
      </c>
      <c r="J12" s="15" t="s">
        <v>693</v>
      </c>
    </row>
    <row r="13" ht="14.25" spans="1:10">
      <c r="A13" s="3" t="s">
        <v>691</v>
      </c>
      <c r="B13" s="3" t="s">
        <v>595</v>
      </c>
      <c r="C13" s="3" t="s">
        <v>596</v>
      </c>
      <c r="D13" s="3" t="s">
        <v>589</v>
      </c>
      <c r="E13" s="3" t="s">
        <v>590</v>
      </c>
      <c r="F13" s="15" t="s">
        <v>753</v>
      </c>
      <c r="G13" s="15"/>
      <c r="H13" s="15"/>
      <c r="I13" s="15"/>
      <c r="J13" s="15"/>
    </row>
    <row r="14" ht="77.25" spans="1:10">
      <c r="A14" s="16" t="s">
        <v>695</v>
      </c>
      <c r="B14" s="16" t="s">
        <v>602</v>
      </c>
      <c r="C14" s="17" t="s">
        <v>929</v>
      </c>
      <c r="D14" s="235" t="s">
        <v>755</v>
      </c>
      <c r="E14" s="18" t="s">
        <v>32</v>
      </c>
      <c r="F14" s="19" t="s">
        <v>610</v>
      </c>
      <c r="G14" s="18" t="s">
        <v>32</v>
      </c>
      <c r="H14" s="20">
        <v>15</v>
      </c>
      <c r="I14" s="20">
        <v>15</v>
      </c>
      <c r="J14" s="19"/>
    </row>
    <row r="15" ht="39" spans="1:10">
      <c r="A15" s="16"/>
      <c r="B15" s="16"/>
      <c r="C15" s="17" t="s">
        <v>698</v>
      </c>
      <c r="D15" s="16" t="s">
        <v>638</v>
      </c>
      <c r="E15" s="17" t="s">
        <v>48</v>
      </c>
      <c r="F15" s="19" t="s">
        <v>616</v>
      </c>
      <c r="G15" s="21" t="s">
        <v>699</v>
      </c>
      <c r="H15" s="20">
        <v>5</v>
      </c>
      <c r="I15" s="20">
        <v>5</v>
      </c>
      <c r="J15" s="19"/>
    </row>
    <row r="16" ht="14.25" spans="1:10">
      <c r="A16" s="16"/>
      <c r="B16" s="16" t="s">
        <v>623</v>
      </c>
      <c r="C16" s="12" t="s">
        <v>930</v>
      </c>
      <c r="D16" s="16" t="s">
        <v>638</v>
      </c>
      <c r="E16" s="17" t="s">
        <v>931</v>
      </c>
      <c r="F16" s="19" t="s">
        <v>625</v>
      </c>
      <c r="G16" s="22">
        <v>1</v>
      </c>
      <c r="H16" s="20">
        <v>5</v>
      </c>
      <c r="I16" s="20">
        <v>5</v>
      </c>
      <c r="J16" s="19"/>
    </row>
    <row r="17" ht="14.25" spans="1:10">
      <c r="A17" s="16"/>
      <c r="B17" s="16"/>
      <c r="C17" s="12" t="s">
        <v>932</v>
      </c>
      <c r="D17" s="16" t="s">
        <v>884</v>
      </c>
      <c r="E17" s="18" t="s">
        <v>28</v>
      </c>
      <c r="F17" s="19" t="s">
        <v>625</v>
      </c>
      <c r="G17" s="18" t="s">
        <v>933</v>
      </c>
      <c r="H17" s="20">
        <v>10</v>
      </c>
      <c r="I17" s="20">
        <v>9</v>
      </c>
      <c r="J17" s="19"/>
    </row>
    <row r="18" ht="14.25" spans="1:10">
      <c r="A18" s="16"/>
      <c r="B18" s="16"/>
      <c r="C18" s="12" t="s">
        <v>934</v>
      </c>
      <c r="D18" s="16" t="s">
        <v>638</v>
      </c>
      <c r="E18" s="17" t="s">
        <v>716</v>
      </c>
      <c r="F18" s="19" t="s">
        <v>625</v>
      </c>
      <c r="G18" s="22">
        <v>1</v>
      </c>
      <c r="H18" s="20">
        <v>10</v>
      </c>
      <c r="I18" s="20">
        <v>10</v>
      </c>
      <c r="J18" s="19"/>
    </row>
    <row r="19" ht="14.25" spans="1:10">
      <c r="A19" s="16"/>
      <c r="B19" s="16" t="s">
        <v>631</v>
      </c>
      <c r="C19" s="17" t="s">
        <v>718</v>
      </c>
      <c r="D19" s="16" t="s">
        <v>884</v>
      </c>
      <c r="E19" s="17" t="s">
        <v>719</v>
      </c>
      <c r="F19" s="19" t="s">
        <v>720</v>
      </c>
      <c r="G19" s="17" t="s">
        <v>935</v>
      </c>
      <c r="H19" s="20">
        <v>10</v>
      </c>
      <c r="I19" s="20">
        <v>6</v>
      </c>
      <c r="J19" s="19"/>
    </row>
    <row r="20" ht="14.25" spans="1:10">
      <c r="A20" s="16"/>
      <c r="B20" s="16" t="s">
        <v>636</v>
      </c>
      <c r="C20" s="12" t="s">
        <v>721</v>
      </c>
      <c r="D20" s="16" t="s">
        <v>884</v>
      </c>
      <c r="E20" s="17" t="s">
        <v>719</v>
      </c>
      <c r="F20" s="19" t="s">
        <v>720</v>
      </c>
      <c r="G20" s="17" t="s">
        <v>721</v>
      </c>
      <c r="H20" s="20">
        <v>5</v>
      </c>
      <c r="I20" s="20">
        <v>5</v>
      </c>
      <c r="J20" s="19"/>
    </row>
    <row r="21" ht="26.25" spans="1:10">
      <c r="A21" s="16"/>
      <c r="B21" s="16" t="s">
        <v>759</v>
      </c>
      <c r="C21" s="17" t="s">
        <v>722</v>
      </c>
      <c r="D21" s="16" t="s">
        <v>638</v>
      </c>
      <c r="E21" s="12" t="s">
        <v>723</v>
      </c>
      <c r="F21" s="19" t="s">
        <v>724</v>
      </c>
      <c r="G21" s="19" t="s">
        <v>725</v>
      </c>
      <c r="H21" s="20">
        <v>10</v>
      </c>
      <c r="I21" s="20">
        <v>10</v>
      </c>
      <c r="J21" s="19"/>
    </row>
    <row r="22" ht="26.25" spans="1:10">
      <c r="A22" s="16"/>
      <c r="B22" s="23" t="s">
        <v>782</v>
      </c>
      <c r="C22" s="17" t="s">
        <v>726</v>
      </c>
      <c r="D22" s="16" t="s">
        <v>638</v>
      </c>
      <c r="E22" s="12" t="s">
        <v>727</v>
      </c>
      <c r="F22" s="19" t="s">
        <v>724</v>
      </c>
      <c r="G22" s="12" t="s">
        <v>727</v>
      </c>
      <c r="H22" s="20">
        <v>10</v>
      </c>
      <c r="I22" s="20">
        <v>10</v>
      </c>
      <c r="J22" s="19"/>
    </row>
    <row r="23" ht="26.25" spans="1:10">
      <c r="A23" s="16" t="s">
        <v>661</v>
      </c>
      <c r="B23" s="23" t="s">
        <v>662</v>
      </c>
      <c r="C23" s="17" t="s">
        <v>728</v>
      </c>
      <c r="D23" s="16" t="s">
        <v>638</v>
      </c>
      <c r="E23" s="24" t="s">
        <v>936</v>
      </c>
      <c r="F23" s="24" t="s">
        <v>625</v>
      </c>
      <c r="G23" s="24" t="s">
        <v>729</v>
      </c>
      <c r="H23" s="20">
        <v>10</v>
      </c>
      <c r="I23" s="20">
        <v>10</v>
      </c>
      <c r="J23" s="31"/>
    </row>
    <row r="24" ht="14.25" spans="1:10">
      <c r="A24" s="25" t="s">
        <v>765</v>
      </c>
      <c r="B24" s="25"/>
      <c r="C24" s="25"/>
      <c r="D24" s="26"/>
      <c r="E24" s="26"/>
      <c r="F24" s="26"/>
      <c r="G24" s="26"/>
      <c r="H24" s="26"/>
      <c r="I24" s="26"/>
      <c r="J24" s="26"/>
    </row>
    <row r="25" ht="14.25" spans="1:10">
      <c r="A25" s="25" t="s">
        <v>731</v>
      </c>
      <c r="B25" s="25"/>
      <c r="C25" s="25"/>
      <c r="D25" s="25"/>
      <c r="E25" s="25"/>
      <c r="F25" s="25"/>
      <c r="G25" s="25"/>
      <c r="H25" s="25">
        <v>100</v>
      </c>
      <c r="I25" s="32">
        <f>I6+SUM(I14:I23)</f>
        <v>95</v>
      </c>
      <c r="J25" s="25" t="s">
        <v>732</v>
      </c>
    </row>
    <row r="26" spans="1:10">
      <c r="A26" s="27"/>
      <c r="B26" s="27"/>
      <c r="C26" s="27"/>
      <c r="D26" s="27"/>
      <c r="E26" s="27"/>
      <c r="F26" s="27"/>
      <c r="G26" s="27"/>
      <c r="H26" s="27"/>
      <c r="I26" s="27"/>
      <c r="J26" s="27"/>
    </row>
    <row r="27" spans="1:10">
      <c r="A27" s="28" t="s">
        <v>766</v>
      </c>
      <c r="B27" s="27"/>
      <c r="C27" s="27"/>
      <c r="D27" s="27"/>
      <c r="E27" s="27"/>
      <c r="F27" s="27"/>
      <c r="G27" s="27"/>
      <c r="H27" s="27"/>
      <c r="I27" s="27"/>
      <c r="J27" s="27"/>
    </row>
    <row r="28" spans="1:10">
      <c r="A28" s="28" t="s">
        <v>767</v>
      </c>
      <c r="B28" s="28"/>
      <c r="C28" s="28"/>
      <c r="D28" s="28"/>
      <c r="E28" s="28"/>
      <c r="F28" s="28"/>
      <c r="G28" s="28"/>
      <c r="H28" s="29"/>
      <c r="I28" s="29"/>
      <c r="J28" s="28"/>
    </row>
    <row r="29" spans="1:10">
      <c r="A29" s="28" t="s">
        <v>768</v>
      </c>
      <c r="B29" s="28"/>
      <c r="C29" s="28"/>
      <c r="D29" s="28"/>
      <c r="E29" s="28"/>
      <c r="F29" s="28"/>
      <c r="G29" s="28"/>
      <c r="H29" s="29"/>
      <c r="I29" s="29"/>
      <c r="J29" s="28"/>
    </row>
    <row r="30" spans="1:10">
      <c r="A30" s="28" t="s">
        <v>769</v>
      </c>
      <c r="B30" s="28"/>
      <c r="C30" s="28"/>
      <c r="D30" s="28"/>
      <c r="E30" s="28"/>
      <c r="F30" s="28"/>
      <c r="G30" s="28"/>
      <c r="H30" s="29"/>
      <c r="I30" s="29"/>
      <c r="J30" s="28"/>
    </row>
    <row r="31" spans="1:10">
      <c r="A31" s="28" t="s">
        <v>770</v>
      </c>
      <c r="B31" s="28"/>
      <c r="C31" s="28"/>
      <c r="D31" s="28"/>
      <c r="E31" s="28"/>
      <c r="F31" s="28"/>
      <c r="G31" s="28"/>
      <c r="H31" s="29"/>
      <c r="I31" s="29"/>
      <c r="J31" s="28"/>
    </row>
    <row r="32" spans="1:10">
      <c r="A32" s="28" t="s">
        <v>738</v>
      </c>
      <c r="B32" s="28"/>
      <c r="C32" s="28"/>
      <c r="D32" s="28"/>
      <c r="E32" s="28"/>
      <c r="F32" s="28"/>
      <c r="G32" s="28"/>
      <c r="H32" s="29"/>
      <c r="I32" s="29"/>
      <c r="J32" s="28"/>
    </row>
    <row r="33" spans="1:10">
      <c r="A33" s="28" t="s">
        <v>739</v>
      </c>
      <c r="B33" s="28"/>
      <c r="C33" s="28"/>
      <c r="D33" s="28"/>
      <c r="E33" s="28"/>
      <c r="F33" s="28"/>
      <c r="G33" s="28"/>
      <c r="H33" s="29"/>
      <c r="I33" s="29"/>
      <c r="J33" s="28"/>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20"/>
    <mergeCell ref="A21:A22"/>
    <mergeCell ref="B14:B15"/>
    <mergeCell ref="B16:B18"/>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222" t="s">
        <v>212</v>
      </c>
    </row>
    <row r="2" ht="14.25" spans="10:10">
      <c r="J2" s="223" t="s">
        <v>213</v>
      </c>
    </row>
    <row r="3" ht="14.25" spans="1:10">
      <c r="A3" s="223" t="s">
        <v>2</v>
      </c>
      <c r="J3" s="223" t="s">
        <v>3</v>
      </c>
    </row>
    <row r="4" ht="19.5" customHeight="1" spans="1:10">
      <c r="A4" s="225" t="s">
        <v>6</v>
      </c>
      <c r="B4" s="225"/>
      <c r="C4" s="225"/>
      <c r="D4" s="225"/>
      <c r="E4" s="224" t="s">
        <v>99</v>
      </c>
      <c r="F4" s="224" t="s">
        <v>214</v>
      </c>
      <c r="G4" s="224" t="s">
        <v>215</v>
      </c>
      <c r="H4" s="224" t="s">
        <v>216</v>
      </c>
      <c r="I4" s="224" t="s">
        <v>217</v>
      </c>
      <c r="J4" s="224" t="s">
        <v>218</v>
      </c>
    </row>
    <row r="5" ht="19.5" customHeight="1" spans="1:10">
      <c r="A5" s="224" t="s">
        <v>121</v>
      </c>
      <c r="B5" s="224"/>
      <c r="C5" s="224"/>
      <c r="D5" s="225" t="s">
        <v>122</v>
      </c>
      <c r="E5" s="224"/>
      <c r="F5" s="224"/>
      <c r="G5" s="224"/>
      <c r="H5" s="224"/>
      <c r="I5" s="224"/>
      <c r="J5" s="224"/>
    </row>
    <row r="6" ht="19.5" customHeight="1" spans="1:10">
      <c r="A6" s="224"/>
      <c r="B6" s="224"/>
      <c r="C6" s="224"/>
      <c r="D6" s="225"/>
      <c r="E6" s="224"/>
      <c r="F6" s="224"/>
      <c r="G6" s="224"/>
      <c r="H6" s="224"/>
      <c r="I6" s="224"/>
      <c r="J6" s="224"/>
    </row>
    <row r="7" ht="19.5" customHeight="1" spans="1:10">
      <c r="A7" s="224"/>
      <c r="B7" s="224"/>
      <c r="C7" s="224"/>
      <c r="D7" s="225"/>
      <c r="E7" s="224"/>
      <c r="F7" s="224"/>
      <c r="G7" s="224"/>
      <c r="H7" s="224"/>
      <c r="I7" s="224"/>
      <c r="J7" s="224"/>
    </row>
    <row r="8" ht="19.5" customHeight="1" spans="1:10">
      <c r="A8" s="225" t="s">
        <v>125</v>
      </c>
      <c r="B8" s="225" t="s">
        <v>126</v>
      </c>
      <c r="C8" s="225" t="s">
        <v>127</v>
      </c>
      <c r="D8" s="225" t="s">
        <v>10</v>
      </c>
      <c r="E8" s="224" t="s">
        <v>11</v>
      </c>
      <c r="F8" s="224" t="s">
        <v>12</v>
      </c>
      <c r="G8" s="224" t="s">
        <v>20</v>
      </c>
      <c r="H8" s="224" t="s">
        <v>24</v>
      </c>
      <c r="I8" s="224" t="s">
        <v>28</v>
      </c>
      <c r="J8" s="224" t="s">
        <v>32</v>
      </c>
    </row>
    <row r="9" ht="19.5" customHeight="1" spans="1:10">
      <c r="A9" s="225"/>
      <c r="B9" s="225"/>
      <c r="C9" s="225"/>
      <c r="D9" s="225" t="s">
        <v>128</v>
      </c>
      <c r="E9" s="218">
        <v>34120538.58</v>
      </c>
      <c r="F9" s="218">
        <v>15082185.44</v>
      </c>
      <c r="G9" s="218">
        <v>19038353.14</v>
      </c>
      <c r="H9" s="218">
        <v>0</v>
      </c>
      <c r="I9" s="218">
        <v>0</v>
      </c>
      <c r="J9" s="218">
        <v>0</v>
      </c>
    </row>
    <row r="10" ht="19.5" customHeight="1" spans="1:10">
      <c r="A10" s="217" t="s">
        <v>129</v>
      </c>
      <c r="B10" s="217"/>
      <c r="C10" s="217"/>
      <c r="D10" s="217" t="s">
        <v>130</v>
      </c>
      <c r="E10" s="218">
        <v>20376</v>
      </c>
      <c r="F10" s="218">
        <v>0</v>
      </c>
      <c r="G10" s="218">
        <v>20376</v>
      </c>
      <c r="H10" s="218">
        <v>0</v>
      </c>
      <c r="I10" s="218">
        <v>0</v>
      </c>
      <c r="J10" s="218">
        <v>0</v>
      </c>
    </row>
    <row r="11" ht="19.5" customHeight="1" spans="1:10">
      <c r="A11" s="217" t="s">
        <v>131</v>
      </c>
      <c r="B11" s="217"/>
      <c r="C11" s="217"/>
      <c r="D11" s="217" t="s">
        <v>132</v>
      </c>
      <c r="E11" s="218">
        <v>20376</v>
      </c>
      <c r="F11" s="218">
        <v>0</v>
      </c>
      <c r="G11" s="218">
        <v>20376</v>
      </c>
      <c r="H11" s="218">
        <v>0</v>
      </c>
      <c r="I11" s="218">
        <v>0</v>
      </c>
      <c r="J11" s="218">
        <v>0</v>
      </c>
    </row>
    <row r="12" ht="19.5" customHeight="1" spans="1:10">
      <c r="A12" s="217" t="s">
        <v>133</v>
      </c>
      <c r="B12" s="217"/>
      <c r="C12" s="217"/>
      <c r="D12" s="217" t="s">
        <v>134</v>
      </c>
      <c r="E12" s="218">
        <v>20376</v>
      </c>
      <c r="F12" s="218">
        <v>0</v>
      </c>
      <c r="G12" s="218">
        <v>20376</v>
      </c>
      <c r="H12" s="218">
        <v>0</v>
      </c>
      <c r="I12" s="218">
        <v>0</v>
      </c>
      <c r="J12" s="218">
        <v>0</v>
      </c>
    </row>
    <row r="13" ht="19.5" customHeight="1" spans="1:10">
      <c r="A13" s="217" t="s">
        <v>135</v>
      </c>
      <c r="B13" s="217"/>
      <c r="C13" s="217"/>
      <c r="D13" s="217" t="s">
        <v>136</v>
      </c>
      <c r="E13" s="218">
        <v>27754949.13</v>
      </c>
      <c r="F13" s="218">
        <v>10079059.43</v>
      </c>
      <c r="G13" s="218">
        <v>17675889.7</v>
      </c>
      <c r="H13" s="218">
        <v>0</v>
      </c>
      <c r="I13" s="218">
        <v>0</v>
      </c>
      <c r="J13" s="218">
        <v>0</v>
      </c>
    </row>
    <row r="14" ht="19.5" customHeight="1" spans="1:10">
      <c r="A14" s="217" t="s">
        <v>137</v>
      </c>
      <c r="B14" s="217"/>
      <c r="C14" s="217"/>
      <c r="D14" s="217" t="s">
        <v>138</v>
      </c>
      <c r="E14" s="218">
        <v>17477624.2</v>
      </c>
      <c r="F14" s="218">
        <v>8626494.3</v>
      </c>
      <c r="G14" s="218">
        <v>8851129.9</v>
      </c>
      <c r="H14" s="218">
        <v>0</v>
      </c>
      <c r="I14" s="218">
        <v>0</v>
      </c>
      <c r="J14" s="218">
        <v>0</v>
      </c>
    </row>
    <row r="15" ht="19.5" customHeight="1" spans="1:10">
      <c r="A15" s="217" t="s">
        <v>139</v>
      </c>
      <c r="B15" s="217"/>
      <c r="C15" s="217"/>
      <c r="D15" s="217" t="s">
        <v>140</v>
      </c>
      <c r="E15" s="218">
        <v>2255549.5</v>
      </c>
      <c r="F15" s="218">
        <v>2223189.5</v>
      </c>
      <c r="G15" s="218">
        <v>32360</v>
      </c>
      <c r="H15" s="218">
        <v>0</v>
      </c>
      <c r="I15" s="218">
        <v>0</v>
      </c>
      <c r="J15" s="218">
        <v>0</v>
      </c>
    </row>
    <row r="16" ht="19.5" customHeight="1" spans="1:10">
      <c r="A16" s="217" t="s">
        <v>141</v>
      </c>
      <c r="B16" s="217"/>
      <c r="C16" s="217"/>
      <c r="D16" s="217" t="s">
        <v>142</v>
      </c>
      <c r="E16" s="218">
        <v>472589.85</v>
      </c>
      <c r="F16" s="218">
        <v>0</v>
      </c>
      <c r="G16" s="218">
        <v>472589.85</v>
      </c>
      <c r="H16" s="218">
        <v>0</v>
      </c>
      <c r="I16" s="218">
        <v>0</v>
      </c>
      <c r="J16" s="218">
        <v>0</v>
      </c>
    </row>
    <row r="17" ht="19.5" customHeight="1" spans="1:10">
      <c r="A17" s="217" t="s">
        <v>143</v>
      </c>
      <c r="B17" s="217"/>
      <c r="C17" s="217"/>
      <c r="D17" s="217" t="s">
        <v>144</v>
      </c>
      <c r="E17" s="218">
        <v>3172119.51</v>
      </c>
      <c r="F17" s="218">
        <v>2507305.59</v>
      </c>
      <c r="G17" s="218">
        <v>664813.92</v>
      </c>
      <c r="H17" s="218">
        <v>0</v>
      </c>
      <c r="I17" s="218">
        <v>0</v>
      </c>
      <c r="J17" s="218">
        <v>0</v>
      </c>
    </row>
    <row r="18" ht="19.5" customHeight="1" spans="1:10">
      <c r="A18" s="217" t="s">
        <v>145</v>
      </c>
      <c r="B18" s="217"/>
      <c r="C18" s="217"/>
      <c r="D18" s="217" t="s">
        <v>146</v>
      </c>
      <c r="E18" s="218">
        <v>4578907.88</v>
      </c>
      <c r="F18" s="218">
        <v>1730325.78</v>
      </c>
      <c r="G18" s="218">
        <v>2848582.1</v>
      </c>
      <c r="H18" s="218">
        <v>0</v>
      </c>
      <c r="I18" s="218">
        <v>0</v>
      </c>
      <c r="J18" s="218">
        <v>0</v>
      </c>
    </row>
    <row r="19" ht="19.5" customHeight="1" spans="1:10">
      <c r="A19" s="217" t="s">
        <v>147</v>
      </c>
      <c r="B19" s="217"/>
      <c r="C19" s="217"/>
      <c r="D19" s="217" t="s">
        <v>148</v>
      </c>
      <c r="E19" s="218">
        <v>80000</v>
      </c>
      <c r="F19" s="218">
        <v>0</v>
      </c>
      <c r="G19" s="218">
        <v>80000</v>
      </c>
      <c r="H19" s="218">
        <v>0</v>
      </c>
      <c r="I19" s="218">
        <v>0</v>
      </c>
      <c r="J19" s="218">
        <v>0</v>
      </c>
    </row>
    <row r="20" ht="19.5" customHeight="1" spans="1:10">
      <c r="A20" s="217" t="s">
        <v>149</v>
      </c>
      <c r="B20" s="217"/>
      <c r="C20" s="217"/>
      <c r="D20" s="217" t="s">
        <v>150</v>
      </c>
      <c r="E20" s="218">
        <v>2191113.43</v>
      </c>
      <c r="F20" s="218">
        <v>2165673.43</v>
      </c>
      <c r="G20" s="218">
        <v>25440</v>
      </c>
      <c r="H20" s="218">
        <v>0</v>
      </c>
      <c r="I20" s="218">
        <v>0</v>
      </c>
      <c r="J20" s="218">
        <v>0</v>
      </c>
    </row>
    <row r="21" ht="19.5" customHeight="1" spans="1:10">
      <c r="A21" s="217" t="s">
        <v>151</v>
      </c>
      <c r="B21" s="217"/>
      <c r="C21" s="217"/>
      <c r="D21" s="217" t="s">
        <v>152</v>
      </c>
      <c r="E21" s="218">
        <v>22400</v>
      </c>
      <c r="F21" s="218">
        <v>0</v>
      </c>
      <c r="G21" s="218">
        <v>22400</v>
      </c>
      <c r="H21" s="218">
        <v>0</v>
      </c>
      <c r="I21" s="218">
        <v>0</v>
      </c>
      <c r="J21" s="218">
        <v>0</v>
      </c>
    </row>
    <row r="22" ht="19.5" customHeight="1" spans="1:10">
      <c r="A22" s="217" t="s">
        <v>153</v>
      </c>
      <c r="B22" s="217"/>
      <c r="C22" s="217"/>
      <c r="D22" s="217" t="s">
        <v>154</v>
      </c>
      <c r="E22" s="218">
        <v>4704944.03</v>
      </c>
      <c r="F22" s="218">
        <v>0</v>
      </c>
      <c r="G22" s="218">
        <v>4704944.03</v>
      </c>
      <c r="H22" s="218">
        <v>0</v>
      </c>
      <c r="I22" s="218">
        <v>0</v>
      </c>
      <c r="J22" s="218">
        <v>0</v>
      </c>
    </row>
    <row r="23" ht="19.5" customHeight="1" spans="1:10">
      <c r="A23" s="217" t="s">
        <v>155</v>
      </c>
      <c r="B23" s="217"/>
      <c r="C23" s="217"/>
      <c r="D23" s="217" t="s">
        <v>156</v>
      </c>
      <c r="E23" s="218">
        <v>9051424.93</v>
      </c>
      <c r="F23" s="218">
        <v>1452565.13</v>
      </c>
      <c r="G23" s="218">
        <v>7598859.8</v>
      </c>
      <c r="H23" s="218">
        <v>0</v>
      </c>
      <c r="I23" s="218">
        <v>0</v>
      </c>
      <c r="J23" s="218">
        <v>0</v>
      </c>
    </row>
    <row r="24" ht="19.5" customHeight="1" spans="1:10">
      <c r="A24" s="217" t="s">
        <v>157</v>
      </c>
      <c r="B24" s="217"/>
      <c r="C24" s="217"/>
      <c r="D24" s="217" t="s">
        <v>158</v>
      </c>
      <c r="E24" s="218">
        <v>8978654.13</v>
      </c>
      <c r="F24" s="218">
        <v>1452565.13</v>
      </c>
      <c r="G24" s="218">
        <v>7526089</v>
      </c>
      <c r="H24" s="218">
        <v>0</v>
      </c>
      <c r="I24" s="218">
        <v>0</v>
      </c>
      <c r="J24" s="218">
        <v>0</v>
      </c>
    </row>
    <row r="25" ht="19.5" customHeight="1" spans="1:10">
      <c r="A25" s="217" t="s">
        <v>159</v>
      </c>
      <c r="B25" s="217"/>
      <c r="C25" s="217"/>
      <c r="D25" s="217" t="s">
        <v>160</v>
      </c>
      <c r="E25" s="218">
        <v>72770.8</v>
      </c>
      <c r="F25" s="218">
        <v>0</v>
      </c>
      <c r="G25" s="218">
        <v>72770.8</v>
      </c>
      <c r="H25" s="218">
        <v>0</v>
      </c>
      <c r="I25" s="218">
        <v>0</v>
      </c>
      <c r="J25" s="218">
        <v>0</v>
      </c>
    </row>
    <row r="26" ht="19.5" customHeight="1" spans="1:10">
      <c r="A26" s="217" t="s">
        <v>161</v>
      </c>
      <c r="B26" s="217"/>
      <c r="C26" s="217"/>
      <c r="D26" s="217" t="s">
        <v>162</v>
      </c>
      <c r="E26" s="218">
        <v>1225900</v>
      </c>
      <c r="F26" s="218">
        <v>0</v>
      </c>
      <c r="G26" s="218">
        <v>1225900</v>
      </c>
      <c r="H26" s="218">
        <v>0</v>
      </c>
      <c r="I26" s="218">
        <v>0</v>
      </c>
      <c r="J26" s="218">
        <v>0</v>
      </c>
    </row>
    <row r="27" ht="19.5" customHeight="1" spans="1:10">
      <c r="A27" s="217" t="s">
        <v>163</v>
      </c>
      <c r="B27" s="217"/>
      <c r="C27" s="217"/>
      <c r="D27" s="217" t="s">
        <v>162</v>
      </c>
      <c r="E27" s="218">
        <v>1225900</v>
      </c>
      <c r="F27" s="218">
        <v>0</v>
      </c>
      <c r="G27" s="218">
        <v>1225900</v>
      </c>
      <c r="H27" s="218">
        <v>0</v>
      </c>
      <c r="I27" s="218">
        <v>0</v>
      </c>
      <c r="J27" s="218">
        <v>0</v>
      </c>
    </row>
    <row r="28" ht="19.5" customHeight="1" spans="1:10">
      <c r="A28" s="217" t="s">
        <v>164</v>
      </c>
      <c r="B28" s="217"/>
      <c r="C28" s="217"/>
      <c r="D28" s="217" t="s">
        <v>165</v>
      </c>
      <c r="E28" s="218">
        <v>3001028.93</v>
      </c>
      <c r="F28" s="218">
        <v>2987295.49</v>
      </c>
      <c r="G28" s="218">
        <v>13733.44</v>
      </c>
      <c r="H28" s="218">
        <v>0</v>
      </c>
      <c r="I28" s="218">
        <v>0</v>
      </c>
      <c r="J28" s="218">
        <v>0</v>
      </c>
    </row>
    <row r="29" ht="19.5" customHeight="1" spans="1:10">
      <c r="A29" s="217" t="s">
        <v>166</v>
      </c>
      <c r="B29" s="217"/>
      <c r="C29" s="217"/>
      <c r="D29" s="217" t="s">
        <v>167</v>
      </c>
      <c r="E29" s="218">
        <v>2634527.89</v>
      </c>
      <c r="F29" s="218">
        <v>2623018.89</v>
      </c>
      <c r="G29" s="218">
        <v>11509</v>
      </c>
      <c r="H29" s="218">
        <v>0</v>
      </c>
      <c r="I29" s="218">
        <v>0</v>
      </c>
      <c r="J29" s="218">
        <v>0</v>
      </c>
    </row>
    <row r="30" ht="19.5" customHeight="1" spans="1:10">
      <c r="A30" s="217" t="s">
        <v>168</v>
      </c>
      <c r="B30" s="217"/>
      <c r="C30" s="217"/>
      <c r="D30" s="217" t="s">
        <v>169</v>
      </c>
      <c r="E30" s="218">
        <v>396109</v>
      </c>
      <c r="F30" s="218">
        <v>384600</v>
      </c>
      <c r="G30" s="218">
        <v>11509</v>
      </c>
      <c r="H30" s="218">
        <v>0</v>
      </c>
      <c r="I30" s="218">
        <v>0</v>
      </c>
      <c r="J30" s="218">
        <v>0</v>
      </c>
    </row>
    <row r="31" ht="19.5" customHeight="1" spans="1:10">
      <c r="A31" s="217" t="s">
        <v>170</v>
      </c>
      <c r="B31" s="217"/>
      <c r="C31" s="217"/>
      <c r="D31" s="217" t="s">
        <v>171</v>
      </c>
      <c r="E31" s="218">
        <v>700400</v>
      </c>
      <c r="F31" s="218">
        <v>700400</v>
      </c>
      <c r="G31" s="218">
        <v>0</v>
      </c>
      <c r="H31" s="218">
        <v>0</v>
      </c>
      <c r="I31" s="218">
        <v>0</v>
      </c>
      <c r="J31" s="218">
        <v>0</v>
      </c>
    </row>
    <row r="32" ht="19.5" customHeight="1" spans="1:10">
      <c r="A32" s="217" t="s">
        <v>172</v>
      </c>
      <c r="B32" s="217"/>
      <c r="C32" s="217"/>
      <c r="D32" s="217" t="s">
        <v>173</v>
      </c>
      <c r="E32" s="218">
        <v>1038816.36</v>
      </c>
      <c r="F32" s="218">
        <v>1038816.36</v>
      </c>
      <c r="G32" s="218">
        <v>0</v>
      </c>
      <c r="H32" s="218">
        <v>0</v>
      </c>
      <c r="I32" s="218">
        <v>0</v>
      </c>
      <c r="J32" s="218">
        <v>0</v>
      </c>
    </row>
    <row r="33" ht="19.5" customHeight="1" spans="1:10">
      <c r="A33" s="217" t="s">
        <v>174</v>
      </c>
      <c r="B33" s="217"/>
      <c r="C33" s="217"/>
      <c r="D33" s="217" t="s">
        <v>175</v>
      </c>
      <c r="E33" s="218">
        <v>499202.53</v>
      </c>
      <c r="F33" s="218">
        <v>499202.53</v>
      </c>
      <c r="G33" s="218">
        <v>0</v>
      </c>
      <c r="H33" s="218">
        <v>0</v>
      </c>
      <c r="I33" s="218">
        <v>0</v>
      </c>
      <c r="J33" s="218">
        <v>0</v>
      </c>
    </row>
    <row r="34" ht="19.5" customHeight="1" spans="1:10">
      <c r="A34" s="217" t="s">
        <v>176</v>
      </c>
      <c r="B34" s="217"/>
      <c r="C34" s="217"/>
      <c r="D34" s="217" t="s">
        <v>177</v>
      </c>
      <c r="E34" s="218">
        <v>2224.44</v>
      </c>
      <c r="F34" s="218">
        <v>0</v>
      </c>
      <c r="G34" s="218">
        <v>2224.44</v>
      </c>
      <c r="H34" s="218">
        <v>0</v>
      </c>
      <c r="I34" s="218">
        <v>0</v>
      </c>
      <c r="J34" s="218">
        <v>0</v>
      </c>
    </row>
    <row r="35" ht="19.5" customHeight="1" spans="1:10">
      <c r="A35" s="217" t="s">
        <v>178</v>
      </c>
      <c r="B35" s="217"/>
      <c r="C35" s="217"/>
      <c r="D35" s="217" t="s">
        <v>179</v>
      </c>
      <c r="E35" s="218">
        <v>2224.44</v>
      </c>
      <c r="F35" s="218">
        <v>0</v>
      </c>
      <c r="G35" s="218">
        <v>2224.44</v>
      </c>
      <c r="H35" s="218">
        <v>0</v>
      </c>
      <c r="I35" s="218">
        <v>0</v>
      </c>
      <c r="J35" s="218">
        <v>0</v>
      </c>
    </row>
    <row r="36" ht="19.5" customHeight="1" spans="1:10">
      <c r="A36" s="217" t="s">
        <v>180</v>
      </c>
      <c r="B36" s="217"/>
      <c r="C36" s="217"/>
      <c r="D36" s="217" t="s">
        <v>181</v>
      </c>
      <c r="E36" s="218">
        <v>364276.6</v>
      </c>
      <c r="F36" s="218">
        <v>364276.6</v>
      </c>
      <c r="G36" s="218">
        <v>0</v>
      </c>
      <c r="H36" s="218">
        <v>0</v>
      </c>
      <c r="I36" s="218">
        <v>0</v>
      </c>
      <c r="J36" s="218">
        <v>0</v>
      </c>
    </row>
    <row r="37" ht="19.5" customHeight="1" spans="1:10">
      <c r="A37" s="217" t="s">
        <v>182</v>
      </c>
      <c r="B37" s="217"/>
      <c r="C37" s="217"/>
      <c r="D37" s="217" t="s">
        <v>183</v>
      </c>
      <c r="E37" s="218">
        <v>364276.6</v>
      </c>
      <c r="F37" s="218">
        <v>364276.6</v>
      </c>
      <c r="G37" s="218">
        <v>0</v>
      </c>
      <c r="H37" s="218">
        <v>0</v>
      </c>
      <c r="I37" s="218">
        <v>0</v>
      </c>
      <c r="J37" s="218">
        <v>0</v>
      </c>
    </row>
    <row r="38" ht="19.5" customHeight="1" spans="1:10">
      <c r="A38" s="217" t="s">
        <v>184</v>
      </c>
      <c r="B38" s="217"/>
      <c r="C38" s="217"/>
      <c r="D38" s="217" t="s">
        <v>185</v>
      </c>
      <c r="E38" s="218">
        <v>2265439.52</v>
      </c>
      <c r="F38" s="218">
        <v>1037085.52</v>
      </c>
      <c r="G38" s="218">
        <v>1228354</v>
      </c>
      <c r="H38" s="218">
        <v>0</v>
      </c>
      <c r="I38" s="218">
        <v>0</v>
      </c>
      <c r="J38" s="218">
        <v>0</v>
      </c>
    </row>
    <row r="39" ht="19.5" customHeight="1" spans="1:10">
      <c r="A39" s="217" t="s">
        <v>186</v>
      </c>
      <c r="B39" s="217"/>
      <c r="C39" s="217"/>
      <c r="D39" s="217" t="s">
        <v>187</v>
      </c>
      <c r="E39" s="218">
        <v>1228354</v>
      </c>
      <c r="F39" s="218">
        <v>0</v>
      </c>
      <c r="G39" s="218">
        <v>1228354</v>
      </c>
      <c r="H39" s="218">
        <v>0</v>
      </c>
      <c r="I39" s="218">
        <v>0</v>
      </c>
      <c r="J39" s="218">
        <v>0</v>
      </c>
    </row>
    <row r="40" ht="19.5" customHeight="1" spans="1:10">
      <c r="A40" s="217" t="s">
        <v>188</v>
      </c>
      <c r="B40" s="217"/>
      <c r="C40" s="217"/>
      <c r="D40" s="217" t="s">
        <v>189</v>
      </c>
      <c r="E40" s="218">
        <v>1228354</v>
      </c>
      <c r="F40" s="218">
        <v>0</v>
      </c>
      <c r="G40" s="218">
        <v>1228354</v>
      </c>
      <c r="H40" s="218">
        <v>0</v>
      </c>
      <c r="I40" s="218">
        <v>0</v>
      </c>
      <c r="J40" s="218">
        <v>0</v>
      </c>
    </row>
    <row r="41" ht="19.5" customHeight="1" spans="1:10">
      <c r="A41" s="217" t="s">
        <v>190</v>
      </c>
      <c r="B41" s="217"/>
      <c r="C41" s="217"/>
      <c r="D41" s="217" t="s">
        <v>191</v>
      </c>
      <c r="E41" s="218">
        <v>1037085.52</v>
      </c>
      <c r="F41" s="218">
        <v>1037085.52</v>
      </c>
      <c r="G41" s="218">
        <v>0</v>
      </c>
      <c r="H41" s="218">
        <v>0</v>
      </c>
      <c r="I41" s="218">
        <v>0</v>
      </c>
      <c r="J41" s="218">
        <v>0</v>
      </c>
    </row>
    <row r="42" ht="19.5" customHeight="1" spans="1:10">
      <c r="A42" s="217" t="s">
        <v>192</v>
      </c>
      <c r="B42" s="217"/>
      <c r="C42" s="217"/>
      <c r="D42" s="217" t="s">
        <v>193</v>
      </c>
      <c r="E42" s="218">
        <v>203362.56</v>
      </c>
      <c r="F42" s="218">
        <v>203362.56</v>
      </c>
      <c r="G42" s="218">
        <v>0</v>
      </c>
      <c r="H42" s="218">
        <v>0</v>
      </c>
      <c r="I42" s="218">
        <v>0</v>
      </c>
      <c r="J42" s="218">
        <v>0</v>
      </c>
    </row>
    <row r="43" ht="19.5" customHeight="1" spans="1:10">
      <c r="A43" s="217" t="s">
        <v>194</v>
      </c>
      <c r="B43" s="217"/>
      <c r="C43" s="217"/>
      <c r="D43" s="217" t="s">
        <v>195</v>
      </c>
      <c r="E43" s="218">
        <v>294764.08</v>
      </c>
      <c r="F43" s="218">
        <v>294764.08</v>
      </c>
      <c r="G43" s="218">
        <v>0</v>
      </c>
      <c r="H43" s="218">
        <v>0</v>
      </c>
      <c r="I43" s="218">
        <v>0</v>
      </c>
      <c r="J43" s="218">
        <v>0</v>
      </c>
    </row>
    <row r="44" ht="19.5" customHeight="1" spans="1:10">
      <c r="A44" s="217" t="s">
        <v>196</v>
      </c>
      <c r="B44" s="217"/>
      <c r="C44" s="217"/>
      <c r="D44" s="217" t="s">
        <v>197</v>
      </c>
      <c r="E44" s="218">
        <v>476769.74</v>
      </c>
      <c r="F44" s="218">
        <v>476769.74</v>
      </c>
      <c r="G44" s="218">
        <v>0</v>
      </c>
      <c r="H44" s="218">
        <v>0</v>
      </c>
      <c r="I44" s="218">
        <v>0</v>
      </c>
      <c r="J44" s="218">
        <v>0</v>
      </c>
    </row>
    <row r="45" ht="19.5" customHeight="1" spans="1:10">
      <c r="A45" s="217" t="s">
        <v>198</v>
      </c>
      <c r="B45" s="217"/>
      <c r="C45" s="217"/>
      <c r="D45" s="217" t="s">
        <v>199</v>
      </c>
      <c r="E45" s="218">
        <v>62189.14</v>
      </c>
      <c r="F45" s="218">
        <v>62189.14</v>
      </c>
      <c r="G45" s="218">
        <v>0</v>
      </c>
      <c r="H45" s="218">
        <v>0</v>
      </c>
      <c r="I45" s="218">
        <v>0</v>
      </c>
      <c r="J45" s="218">
        <v>0</v>
      </c>
    </row>
    <row r="46" ht="19.5" customHeight="1" spans="1:10">
      <c r="A46" s="217" t="s">
        <v>200</v>
      </c>
      <c r="B46" s="217"/>
      <c r="C46" s="217"/>
      <c r="D46" s="217" t="s">
        <v>201</v>
      </c>
      <c r="E46" s="218">
        <v>100000</v>
      </c>
      <c r="F46" s="218">
        <v>0</v>
      </c>
      <c r="G46" s="218">
        <v>100000</v>
      </c>
      <c r="H46" s="218">
        <v>0</v>
      </c>
      <c r="I46" s="218">
        <v>0</v>
      </c>
      <c r="J46" s="218">
        <v>0</v>
      </c>
    </row>
    <row r="47" ht="19.5" customHeight="1" spans="1:10">
      <c r="A47" s="217" t="s">
        <v>202</v>
      </c>
      <c r="B47" s="217"/>
      <c r="C47" s="217"/>
      <c r="D47" s="217" t="s">
        <v>203</v>
      </c>
      <c r="E47" s="218">
        <v>100000</v>
      </c>
      <c r="F47" s="218">
        <v>0</v>
      </c>
      <c r="G47" s="218">
        <v>100000</v>
      </c>
      <c r="H47" s="218">
        <v>0</v>
      </c>
      <c r="I47" s="218">
        <v>0</v>
      </c>
      <c r="J47" s="218">
        <v>0</v>
      </c>
    </row>
    <row r="48" ht="19.5" customHeight="1" spans="1:10">
      <c r="A48" s="217" t="s">
        <v>204</v>
      </c>
      <c r="B48" s="217"/>
      <c r="C48" s="217"/>
      <c r="D48" s="217" t="s">
        <v>203</v>
      </c>
      <c r="E48" s="218">
        <v>100000</v>
      </c>
      <c r="F48" s="218">
        <v>0</v>
      </c>
      <c r="G48" s="218">
        <v>100000</v>
      </c>
      <c r="H48" s="218">
        <v>0</v>
      </c>
      <c r="I48" s="218">
        <v>0</v>
      </c>
      <c r="J48" s="218">
        <v>0</v>
      </c>
    </row>
    <row r="49" ht="19.5" customHeight="1" spans="1:10">
      <c r="A49" s="217" t="s">
        <v>205</v>
      </c>
      <c r="B49" s="217"/>
      <c r="C49" s="217"/>
      <c r="D49" s="217" t="s">
        <v>206</v>
      </c>
      <c r="E49" s="218">
        <v>978745</v>
      </c>
      <c r="F49" s="218">
        <v>978745</v>
      </c>
      <c r="G49" s="218">
        <v>0</v>
      </c>
      <c r="H49" s="218">
        <v>0</v>
      </c>
      <c r="I49" s="218">
        <v>0</v>
      </c>
      <c r="J49" s="218">
        <v>0</v>
      </c>
    </row>
    <row r="50" ht="19.5" customHeight="1" spans="1:10">
      <c r="A50" s="217" t="s">
        <v>207</v>
      </c>
      <c r="B50" s="217"/>
      <c r="C50" s="217"/>
      <c r="D50" s="217" t="s">
        <v>208</v>
      </c>
      <c r="E50" s="218">
        <v>978745</v>
      </c>
      <c r="F50" s="218">
        <v>978745</v>
      </c>
      <c r="G50" s="218">
        <v>0</v>
      </c>
      <c r="H50" s="218">
        <v>0</v>
      </c>
      <c r="I50" s="218">
        <v>0</v>
      </c>
      <c r="J50" s="218">
        <v>0</v>
      </c>
    </row>
    <row r="51" ht="19.5" customHeight="1" spans="1:10">
      <c r="A51" s="217" t="s">
        <v>209</v>
      </c>
      <c r="B51" s="217"/>
      <c r="C51" s="217"/>
      <c r="D51" s="217" t="s">
        <v>210</v>
      </c>
      <c r="E51" s="218">
        <v>978745</v>
      </c>
      <c r="F51" s="218">
        <v>978745</v>
      </c>
      <c r="G51" s="218">
        <v>0</v>
      </c>
      <c r="H51" s="218">
        <v>0</v>
      </c>
      <c r="I51" s="218">
        <v>0</v>
      </c>
      <c r="J51" s="218">
        <v>0</v>
      </c>
    </row>
    <row r="52" ht="19.5" customHeight="1" spans="1:10">
      <c r="A52" s="217" t="s">
        <v>219</v>
      </c>
      <c r="B52" s="217"/>
      <c r="C52" s="217"/>
      <c r="D52" s="217"/>
      <c r="E52" s="217"/>
      <c r="F52" s="217"/>
      <c r="G52" s="217"/>
      <c r="H52" s="217"/>
      <c r="I52" s="217"/>
      <c r="J52" s="217"/>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22" t="s">
        <v>220</v>
      </c>
    </row>
    <row r="2" ht="14.25" spans="9:9">
      <c r="I2" s="223" t="s">
        <v>221</v>
      </c>
    </row>
    <row r="3" ht="14.25" spans="1:9">
      <c r="A3" s="223" t="s">
        <v>2</v>
      </c>
      <c r="I3" s="223" t="s">
        <v>3</v>
      </c>
    </row>
    <row r="4" ht="19.5" customHeight="1" spans="1:9">
      <c r="A4" s="225" t="s">
        <v>222</v>
      </c>
      <c r="B4" s="225"/>
      <c r="C4" s="225"/>
      <c r="D4" s="225" t="s">
        <v>223</v>
      </c>
      <c r="E4" s="225"/>
      <c r="F4" s="225"/>
      <c r="G4" s="225"/>
      <c r="H4" s="225"/>
      <c r="I4" s="225"/>
    </row>
    <row r="5" ht="19.5" customHeight="1" spans="1:9">
      <c r="A5" s="224" t="s">
        <v>224</v>
      </c>
      <c r="B5" s="224" t="s">
        <v>7</v>
      </c>
      <c r="C5" s="224" t="s">
        <v>225</v>
      </c>
      <c r="D5" s="224" t="s">
        <v>226</v>
      </c>
      <c r="E5" s="224" t="s">
        <v>7</v>
      </c>
      <c r="F5" s="225" t="s">
        <v>128</v>
      </c>
      <c r="G5" s="224" t="s">
        <v>227</v>
      </c>
      <c r="H5" s="224" t="s">
        <v>228</v>
      </c>
      <c r="I5" s="224" t="s">
        <v>229</v>
      </c>
    </row>
    <row r="6" ht="19.5" customHeight="1" spans="1:9">
      <c r="A6" s="224"/>
      <c r="B6" s="224"/>
      <c r="C6" s="224"/>
      <c r="D6" s="224"/>
      <c r="E6" s="224"/>
      <c r="F6" s="225" t="s">
        <v>123</v>
      </c>
      <c r="G6" s="224" t="s">
        <v>227</v>
      </c>
      <c r="H6" s="224"/>
      <c r="I6" s="224"/>
    </row>
    <row r="7" ht="19.5" customHeight="1" spans="1:9">
      <c r="A7" s="225" t="s">
        <v>230</v>
      </c>
      <c r="B7" s="225"/>
      <c r="C7" s="225" t="s">
        <v>11</v>
      </c>
      <c r="D7" s="225" t="s">
        <v>230</v>
      </c>
      <c r="E7" s="225"/>
      <c r="F7" s="225" t="s">
        <v>12</v>
      </c>
      <c r="G7" s="225" t="s">
        <v>20</v>
      </c>
      <c r="H7" s="225" t="s">
        <v>24</v>
      </c>
      <c r="I7" s="225" t="s">
        <v>28</v>
      </c>
    </row>
    <row r="8" ht="19.5" customHeight="1" spans="1:9">
      <c r="A8" s="226" t="s">
        <v>231</v>
      </c>
      <c r="B8" s="225" t="s">
        <v>11</v>
      </c>
      <c r="C8" s="218">
        <v>33263602.33</v>
      </c>
      <c r="D8" s="226" t="s">
        <v>14</v>
      </c>
      <c r="E8" s="225" t="s">
        <v>22</v>
      </c>
      <c r="F8" s="218">
        <v>0</v>
      </c>
      <c r="G8" s="218">
        <v>0</v>
      </c>
      <c r="H8" s="218">
        <v>0</v>
      </c>
      <c r="I8" s="218">
        <v>0</v>
      </c>
    </row>
    <row r="9" ht="19.5" customHeight="1" spans="1:9">
      <c r="A9" s="226" t="s">
        <v>232</v>
      </c>
      <c r="B9" s="225" t="s">
        <v>12</v>
      </c>
      <c r="C9" s="218">
        <v>0</v>
      </c>
      <c r="D9" s="226" t="s">
        <v>17</v>
      </c>
      <c r="E9" s="225" t="s">
        <v>26</v>
      </c>
      <c r="F9" s="218">
        <v>0</v>
      </c>
      <c r="G9" s="218">
        <v>0</v>
      </c>
      <c r="H9" s="218">
        <v>0</v>
      </c>
      <c r="I9" s="218">
        <v>0</v>
      </c>
    </row>
    <row r="10" ht="19.5" customHeight="1" spans="1:9">
      <c r="A10" s="226" t="s">
        <v>233</v>
      </c>
      <c r="B10" s="225" t="s">
        <v>20</v>
      </c>
      <c r="C10" s="218">
        <v>0</v>
      </c>
      <c r="D10" s="226" t="s">
        <v>21</v>
      </c>
      <c r="E10" s="225" t="s">
        <v>30</v>
      </c>
      <c r="F10" s="218">
        <v>0</v>
      </c>
      <c r="G10" s="218">
        <v>0</v>
      </c>
      <c r="H10" s="218">
        <v>0</v>
      </c>
      <c r="I10" s="218">
        <v>0</v>
      </c>
    </row>
    <row r="11" ht="19.5" customHeight="1" spans="1:9">
      <c r="A11" s="226"/>
      <c r="B11" s="225" t="s">
        <v>24</v>
      </c>
      <c r="C11" s="228"/>
      <c r="D11" s="226" t="s">
        <v>25</v>
      </c>
      <c r="E11" s="225" t="s">
        <v>34</v>
      </c>
      <c r="F11" s="218">
        <v>0</v>
      </c>
      <c r="G11" s="218">
        <v>0</v>
      </c>
      <c r="H11" s="218">
        <v>0</v>
      </c>
      <c r="I11" s="218">
        <v>0</v>
      </c>
    </row>
    <row r="12" ht="19.5" customHeight="1" spans="1:9">
      <c r="A12" s="226"/>
      <c r="B12" s="225" t="s">
        <v>28</v>
      </c>
      <c r="C12" s="228"/>
      <c r="D12" s="226" t="s">
        <v>29</v>
      </c>
      <c r="E12" s="225" t="s">
        <v>38</v>
      </c>
      <c r="F12" s="218">
        <v>0</v>
      </c>
      <c r="G12" s="218">
        <v>0</v>
      </c>
      <c r="H12" s="218">
        <v>0</v>
      </c>
      <c r="I12" s="218">
        <v>0</v>
      </c>
    </row>
    <row r="13" ht="19.5" customHeight="1" spans="1:9">
      <c r="A13" s="226"/>
      <c r="B13" s="225" t="s">
        <v>32</v>
      </c>
      <c r="C13" s="228"/>
      <c r="D13" s="226" t="s">
        <v>33</v>
      </c>
      <c r="E13" s="225" t="s">
        <v>42</v>
      </c>
      <c r="F13" s="218">
        <v>20376</v>
      </c>
      <c r="G13" s="218">
        <v>20376</v>
      </c>
      <c r="H13" s="218">
        <v>0</v>
      </c>
      <c r="I13" s="218">
        <v>0</v>
      </c>
    </row>
    <row r="14" ht="19.5" customHeight="1" spans="1:9">
      <c r="A14" s="226"/>
      <c r="B14" s="225" t="s">
        <v>36</v>
      </c>
      <c r="C14" s="228"/>
      <c r="D14" s="226" t="s">
        <v>37</v>
      </c>
      <c r="E14" s="225" t="s">
        <v>45</v>
      </c>
      <c r="F14" s="218">
        <v>26898012.88</v>
      </c>
      <c r="G14" s="218">
        <v>26898012.88</v>
      </c>
      <c r="H14" s="218">
        <v>0</v>
      </c>
      <c r="I14" s="218">
        <v>0</v>
      </c>
    </row>
    <row r="15" ht="19.5" customHeight="1" spans="1:9">
      <c r="A15" s="226"/>
      <c r="B15" s="225" t="s">
        <v>40</v>
      </c>
      <c r="C15" s="228"/>
      <c r="D15" s="226" t="s">
        <v>41</v>
      </c>
      <c r="E15" s="225" t="s">
        <v>48</v>
      </c>
      <c r="F15" s="218">
        <v>3001028.93</v>
      </c>
      <c r="G15" s="218">
        <v>3001028.93</v>
      </c>
      <c r="H15" s="218">
        <v>0</v>
      </c>
      <c r="I15" s="218">
        <v>0</v>
      </c>
    </row>
    <row r="16" ht="19.5" customHeight="1" spans="1:9">
      <c r="A16" s="226"/>
      <c r="B16" s="225" t="s">
        <v>43</v>
      </c>
      <c r="C16" s="228"/>
      <c r="D16" s="226" t="s">
        <v>44</v>
      </c>
      <c r="E16" s="225" t="s">
        <v>51</v>
      </c>
      <c r="F16" s="218">
        <v>2265439.52</v>
      </c>
      <c r="G16" s="218">
        <v>2265439.52</v>
      </c>
      <c r="H16" s="218">
        <v>0</v>
      </c>
      <c r="I16" s="218">
        <v>0</v>
      </c>
    </row>
    <row r="17" ht="19.5" customHeight="1" spans="1:9">
      <c r="A17" s="226"/>
      <c r="B17" s="225" t="s">
        <v>46</v>
      </c>
      <c r="C17" s="228"/>
      <c r="D17" s="226" t="s">
        <v>47</v>
      </c>
      <c r="E17" s="225" t="s">
        <v>54</v>
      </c>
      <c r="F17" s="218">
        <v>0</v>
      </c>
      <c r="G17" s="218">
        <v>0</v>
      </c>
      <c r="H17" s="218">
        <v>0</v>
      </c>
      <c r="I17" s="218">
        <v>0</v>
      </c>
    </row>
    <row r="18" ht="19.5" customHeight="1" spans="1:9">
      <c r="A18" s="226"/>
      <c r="B18" s="225" t="s">
        <v>49</v>
      </c>
      <c r="C18" s="228"/>
      <c r="D18" s="226" t="s">
        <v>50</v>
      </c>
      <c r="E18" s="225" t="s">
        <v>57</v>
      </c>
      <c r="F18" s="218">
        <v>100000</v>
      </c>
      <c r="G18" s="218">
        <v>100000</v>
      </c>
      <c r="H18" s="218">
        <v>0</v>
      </c>
      <c r="I18" s="218">
        <v>0</v>
      </c>
    </row>
    <row r="19" ht="19.5" customHeight="1" spans="1:9">
      <c r="A19" s="226"/>
      <c r="B19" s="225" t="s">
        <v>52</v>
      </c>
      <c r="C19" s="228"/>
      <c r="D19" s="226" t="s">
        <v>53</v>
      </c>
      <c r="E19" s="225" t="s">
        <v>60</v>
      </c>
      <c r="F19" s="218">
        <v>0</v>
      </c>
      <c r="G19" s="218">
        <v>0</v>
      </c>
      <c r="H19" s="218">
        <v>0</v>
      </c>
      <c r="I19" s="218">
        <v>0</v>
      </c>
    </row>
    <row r="20" ht="19.5" customHeight="1" spans="1:9">
      <c r="A20" s="226"/>
      <c r="B20" s="225" t="s">
        <v>55</v>
      </c>
      <c r="C20" s="228"/>
      <c r="D20" s="226" t="s">
        <v>56</v>
      </c>
      <c r="E20" s="225" t="s">
        <v>63</v>
      </c>
      <c r="F20" s="218">
        <v>0</v>
      </c>
      <c r="G20" s="218">
        <v>0</v>
      </c>
      <c r="H20" s="218">
        <v>0</v>
      </c>
      <c r="I20" s="218">
        <v>0</v>
      </c>
    </row>
    <row r="21" ht="19.5" customHeight="1" spans="1:9">
      <c r="A21" s="226"/>
      <c r="B21" s="225" t="s">
        <v>58</v>
      </c>
      <c r="C21" s="228"/>
      <c r="D21" s="226" t="s">
        <v>59</v>
      </c>
      <c r="E21" s="225" t="s">
        <v>66</v>
      </c>
      <c r="F21" s="218">
        <v>0</v>
      </c>
      <c r="G21" s="218">
        <v>0</v>
      </c>
      <c r="H21" s="218">
        <v>0</v>
      </c>
      <c r="I21" s="218">
        <v>0</v>
      </c>
    </row>
    <row r="22" ht="19.5" customHeight="1" spans="1:9">
      <c r="A22" s="226"/>
      <c r="B22" s="225" t="s">
        <v>61</v>
      </c>
      <c r="C22" s="228"/>
      <c r="D22" s="226" t="s">
        <v>62</v>
      </c>
      <c r="E22" s="225" t="s">
        <v>69</v>
      </c>
      <c r="F22" s="218">
        <v>0</v>
      </c>
      <c r="G22" s="218">
        <v>0</v>
      </c>
      <c r="H22" s="218">
        <v>0</v>
      </c>
      <c r="I22" s="218">
        <v>0</v>
      </c>
    </row>
    <row r="23" ht="19.5" customHeight="1" spans="1:9">
      <c r="A23" s="226"/>
      <c r="B23" s="225" t="s">
        <v>64</v>
      </c>
      <c r="C23" s="228"/>
      <c r="D23" s="226" t="s">
        <v>65</v>
      </c>
      <c r="E23" s="225" t="s">
        <v>72</v>
      </c>
      <c r="F23" s="218">
        <v>0</v>
      </c>
      <c r="G23" s="218">
        <v>0</v>
      </c>
      <c r="H23" s="218">
        <v>0</v>
      </c>
      <c r="I23" s="218">
        <v>0</v>
      </c>
    </row>
    <row r="24" ht="19.5" customHeight="1" spans="1:9">
      <c r="A24" s="226"/>
      <c r="B24" s="225" t="s">
        <v>67</v>
      </c>
      <c r="C24" s="228"/>
      <c r="D24" s="226" t="s">
        <v>68</v>
      </c>
      <c r="E24" s="225" t="s">
        <v>75</v>
      </c>
      <c r="F24" s="218">
        <v>0</v>
      </c>
      <c r="G24" s="218">
        <v>0</v>
      </c>
      <c r="H24" s="218">
        <v>0</v>
      </c>
      <c r="I24" s="218">
        <v>0</v>
      </c>
    </row>
    <row r="25" ht="19.5" customHeight="1" spans="1:9">
      <c r="A25" s="226"/>
      <c r="B25" s="225" t="s">
        <v>70</v>
      </c>
      <c r="C25" s="228"/>
      <c r="D25" s="226" t="s">
        <v>71</v>
      </c>
      <c r="E25" s="225" t="s">
        <v>78</v>
      </c>
      <c r="F25" s="218">
        <v>0</v>
      </c>
      <c r="G25" s="218">
        <v>0</v>
      </c>
      <c r="H25" s="218">
        <v>0</v>
      </c>
      <c r="I25" s="218">
        <v>0</v>
      </c>
    </row>
    <row r="26" ht="19.5" customHeight="1" spans="1:9">
      <c r="A26" s="226"/>
      <c r="B26" s="225" t="s">
        <v>73</v>
      </c>
      <c r="C26" s="228"/>
      <c r="D26" s="226" t="s">
        <v>74</v>
      </c>
      <c r="E26" s="225" t="s">
        <v>81</v>
      </c>
      <c r="F26" s="218">
        <v>978745</v>
      </c>
      <c r="G26" s="218">
        <v>978745</v>
      </c>
      <c r="H26" s="218">
        <v>0</v>
      </c>
      <c r="I26" s="218">
        <v>0</v>
      </c>
    </row>
    <row r="27" ht="19.5" customHeight="1" spans="1:9">
      <c r="A27" s="226"/>
      <c r="B27" s="225" t="s">
        <v>76</v>
      </c>
      <c r="C27" s="228"/>
      <c r="D27" s="226" t="s">
        <v>77</v>
      </c>
      <c r="E27" s="225" t="s">
        <v>84</v>
      </c>
      <c r="F27" s="218">
        <v>0</v>
      </c>
      <c r="G27" s="218">
        <v>0</v>
      </c>
      <c r="H27" s="218">
        <v>0</v>
      </c>
      <c r="I27" s="218">
        <v>0</v>
      </c>
    </row>
    <row r="28" ht="19.5" customHeight="1" spans="1:9">
      <c r="A28" s="226"/>
      <c r="B28" s="225" t="s">
        <v>79</v>
      </c>
      <c r="C28" s="228"/>
      <c r="D28" s="226" t="s">
        <v>80</v>
      </c>
      <c r="E28" s="225" t="s">
        <v>87</v>
      </c>
      <c r="F28" s="218">
        <v>0</v>
      </c>
      <c r="G28" s="218">
        <v>0</v>
      </c>
      <c r="H28" s="218">
        <v>0</v>
      </c>
      <c r="I28" s="218">
        <v>0</v>
      </c>
    </row>
    <row r="29" ht="19.5" customHeight="1" spans="1:9">
      <c r="A29" s="226"/>
      <c r="B29" s="225" t="s">
        <v>82</v>
      </c>
      <c r="C29" s="228"/>
      <c r="D29" s="226" t="s">
        <v>83</v>
      </c>
      <c r="E29" s="225" t="s">
        <v>90</v>
      </c>
      <c r="F29" s="218">
        <v>0</v>
      </c>
      <c r="G29" s="218">
        <v>0</v>
      </c>
      <c r="H29" s="218">
        <v>0</v>
      </c>
      <c r="I29" s="218">
        <v>0</v>
      </c>
    </row>
    <row r="30" ht="19.5" customHeight="1" spans="1:9">
      <c r="A30" s="226"/>
      <c r="B30" s="225" t="s">
        <v>85</v>
      </c>
      <c r="C30" s="228"/>
      <c r="D30" s="226" t="s">
        <v>86</v>
      </c>
      <c r="E30" s="225" t="s">
        <v>93</v>
      </c>
      <c r="F30" s="218">
        <v>0</v>
      </c>
      <c r="G30" s="218">
        <v>0</v>
      </c>
      <c r="H30" s="218">
        <v>0</v>
      </c>
      <c r="I30" s="218">
        <v>0</v>
      </c>
    </row>
    <row r="31" ht="19.5" customHeight="1" spans="1:9">
      <c r="A31" s="226"/>
      <c r="B31" s="225" t="s">
        <v>88</v>
      </c>
      <c r="C31" s="228"/>
      <c r="D31" s="226" t="s">
        <v>89</v>
      </c>
      <c r="E31" s="225" t="s">
        <v>96</v>
      </c>
      <c r="F31" s="218">
        <v>0</v>
      </c>
      <c r="G31" s="218">
        <v>0</v>
      </c>
      <c r="H31" s="218">
        <v>0</v>
      </c>
      <c r="I31" s="218">
        <v>0</v>
      </c>
    </row>
    <row r="32" ht="19.5" customHeight="1" spans="1:9">
      <c r="A32" s="226"/>
      <c r="B32" s="225" t="s">
        <v>91</v>
      </c>
      <c r="C32" s="228"/>
      <c r="D32" s="226" t="s">
        <v>92</v>
      </c>
      <c r="E32" s="225" t="s">
        <v>100</v>
      </c>
      <c r="F32" s="218">
        <v>0</v>
      </c>
      <c r="G32" s="218">
        <v>0</v>
      </c>
      <c r="H32" s="218">
        <v>0</v>
      </c>
      <c r="I32" s="218">
        <v>0</v>
      </c>
    </row>
    <row r="33" ht="19.5" customHeight="1" spans="1:9">
      <c r="A33" s="226"/>
      <c r="B33" s="225" t="s">
        <v>94</v>
      </c>
      <c r="C33" s="228"/>
      <c r="D33" s="226" t="s">
        <v>95</v>
      </c>
      <c r="E33" s="225" t="s">
        <v>104</v>
      </c>
      <c r="F33" s="218">
        <v>0</v>
      </c>
      <c r="G33" s="218">
        <v>0</v>
      </c>
      <c r="H33" s="218">
        <v>0</v>
      </c>
      <c r="I33" s="218">
        <v>0</v>
      </c>
    </row>
    <row r="34" ht="19.5" customHeight="1" spans="1:9">
      <c r="A34" s="225" t="s">
        <v>97</v>
      </c>
      <c r="B34" s="225" t="s">
        <v>98</v>
      </c>
      <c r="C34" s="218">
        <v>33263602.33</v>
      </c>
      <c r="D34" s="225" t="s">
        <v>99</v>
      </c>
      <c r="E34" s="225" t="s">
        <v>108</v>
      </c>
      <c r="F34" s="218">
        <v>33263602.33</v>
      </c>
      <c r="G34" s="218">
        <v>33263602.33</v>
      </c>
      <c r="H34" s="218">
        <v>0</v>
      </c>
      <c r="I34" s="218">
        <v>0</v>
      </c>
    </row>
    <row r="35" ht="19.5" customHeight="1" spans="1:9">
      <c r="A35" s="226" t="s">
        <v>234</v>
      </c>
      <c r="B35" s="225" t="s">
        <v>102</v>
      </c>
      <c r="C35" s="218">
        <v>0</v>
      </c>
      <c r="D35" s="226" t="s">
        <v>235</v>
      </c>
      <c r="E35" s="225" t="s">
        <v>111</v>
      </c>
      <c r="F35" s="218">
        <v>0</v>
      </c>
      <c r="G35" s="218">
        <v>0</v>
      </c>
      <c r="H35" s="218">
        <v>0</v>
      </c>
      <c r="I35" s="218">
        <v>0</v>
      </c>
    </row>
    <row r="36" ht="19.5" customHeight="1" spans="1:9">
      <c r="A36" s="226" t="s">
        <v>231</v>
      </c>
      <c r="B36" s="225" t="s">
        <v>106</v>
      </c>
      <c r="C36" s="218">
        <v>0</v>
      </c>
      <c r="D36" s="226"/>
      <c r="E36" s="225" t="s">
        <v>236</v>
      </c>
      <c r="F36" s="228"/>
      <c r="G36" s="228"/>
      <c r="H36" s="228"/>
      <c r="I36" s="228"/>
    </row>
    <row r="37" ht="19.5" customHeight="1" spans="1:9">
      <c r="A37" s="226" t="s">
        <v>232</v>
      </c>
      <c r="B37" s="225" t="s">
        <v>110</v>
      </c>
      <c r="C37" s="218">
        <v>0</v>
      </c>
      <c r="D37" s="225"/>
      <c r="E37" s="225" t="s">
        <v>237</v>
      </c>
      <c r="F37" s="228"/>
      <c r="G37" s="228"/>
      <c r="H37" s="228"/>
      <c r="I37" s="228"/>
    </row>
    <row r="38" ht="19.5" customHeight="1" spans="1:9">
      <c r="A38" s="226" t="s">
        <v>233</v>
      </c>
      <c r="B38" s="225" t="s">
        <v>15</v>
      </c>
      <c r="C38" s="218">
        <v>0</v>
      </c>
      <c r="D38" s="226"/>
      <c r="E38" s="225" t="s">
        <v>238</v>
      </c>
      <c r="F38" s="228"/>
      <c r="G38" s="228"/>
      <c r="H38" s="228"/>
      <c r="I38" s="228"/>
    </row>
    <row r="39" ht="19.5" customHeight="1" spans="1:9">
      <c r="A39" s="225" t="s">
        <v>109</v>
      </c>
      <c r="B39" s="225" t="s">
        <v>18</v>
      </c>
      <c r="C39" s="218">
        <v>33263602.33</v>
      </c>
      <c r="D39" s="225" t="s">
        <v>109</v>
      </c>
      <c r="E39" s="225" t="s">
        <v>239</v>
      </c>
      <c r="F39" s="218">
        <v>33263602.33</v>
      </c>
      <c r="G39" s="218">
        <v>33263602.33</v>
      </c>
      <c r="H39" s="218">
        <v>0</v>
      </c>
      <c r="I39" s="218">
        <v>0</v>
      </c>
    </row>
    <row r="40" ht="19.5" customHeight="1" spans="1:9">
      <c r="A40" s="217" t="s">
        <v>240</v>
      </c>
      <c r="B40" s="217"/>
      <c r="C40" s="217"/>
      <c r="D40" s="217"/>
      <c r="E40" s="217"/>
      <c r="F40" s="217"/>
      <c r="G40" s="217"/>
      <c r="H40" s="217"/>
      <c r="I40" s="2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9" topLeftCell="H38" activePane="bottomRight" state="frozen"/>
      <selection/>
      <selection pane="topRight"/>
      <selection pane="bottomLeft"/>
      <selection pane="bottomRight" activeCell="O9" sqref="O9"/>
    </sheetView>
  </sheetViews>
  <sheetFormatPr defaultColWidth="9" defaultRowHeight="13.5"/>
  <cols>
    <col min="1" max="3" width="2.75" customWidth="1"/>
    <col min="4" max="4" width="57.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22" t="s">
        <v>241</v>
      </c>
    </row>
    <row r="2" ht="14.25" spans="20:20">
      <c r="T2" s="223" t="s">
        <v>242</v>
      </c>
    </row>
    <row r="3" ht="14.25" spans="1:20">
      <c r="A3" s="223" t="s">
        <v>2</v>
      </c>
      <c r="T3" s="223" t="s">
        <v>3</v>
      </c>
    </row>
    <row r="4" ht="19.5" customHeight="1" spans="1:20">
      <c r="A4" s="224" t="s">
        <v>6</v>
      </c>
      <c r="B4" s="224"/>
      <c r="C4" s="224"/>
      <c r="D4" s="224"/>
      <c r="E4" s="224" t="s">
        <v>105</v>
      </c>
      <c r="F4" s="224"/>
      <c r="G4" s="224"/>
      <c r="H4" s="224" t="s">
        <v>243</v>
      </c>
      <c r="I4" s="224"/>
      <c r="J4" s="224"/>
      <c r="K4" s="224" t="s">
        <v>244</v>
      </c>
      <c r="L4" s="224"/>
      <c r="M4" s="224"/>
      <c r="N4" s="224"/>
      <c r="O4" s="224"/>
      <c r="P4" s="224" t="s">
        <v>107</v>
      </c>
      <c r="Q4" s="224"/>
      <c r="R4" s="224"/>
      <c r="S4" s="224"/>
      <c r="T4" s="224"/>
    </row>
    <row r="5" ht="19.5" customHeight="1" spans="1:20">
      <c r="A5" s="224" t="s">
        <v>121</v>
      </c>
      <c r="B5" s="224"/>
      <c r="C5" s="224"/>
      <c r="D5" s="224" t="s">
        <v>122</v>
      </c>
      <c r="E5" s="224" t="s">
        <v>128</v>
      </c>
      <c r="F5" s="224" t="s">
        <v>245</v>
      </c>
      <c r="G5" s="224" t="s">
        <v>246</v>
      </c>
      <c r="H5" s="224" t="s">
        <v>128</v>
      </c>
      <c r="I5" s="224" t="s">
        <v>214</v>
      </c>
      <c r="J5" s="224" t="s">
        <v>215</v>
      </c>
      <c r="K5" s="224" t="s">
        <v>128</v>
      </c>
      <c r="L5" s="224" t="s">
        <v>214</v>
      </c>
      <c r="M5" s="224"/>
      <c r="N5" s="224" t="s">
        <v>214</v>
      </c>
      <c r="O5" s="224" t="s">
        <v>215</v>
      </c>
      <c r="P5" s="224" t="s">
        <v>128</v>
      </c>
      <c r="Q5" s="224" t="s">
        <v>245</v>
      </c>
      <c r="R5" s="224" t="s">
        <v>246</v>
      </c>
      <c r="S5" s="224" t="s">
        <v>246</v>
      </c>
      <c r="T5" s="224"/>
    </row>
    <row r="6" ht="19.5" customHeight="1" spans="1:20">
      <c r="A6" s="224"/>
      <c r="B6" s="224"/>
      <c r="C6" s="224"/>
      <c r="D6" s="224"/>
      <c r="E6" s="224"/>
      <c r="F6" s="224"/>
      <c r="G6" s="224" t="s">
        <v>123</v>
      </c>
      <c r="H6" s="224"/>
      <c r="I6" s="224" t="s">
        <v>247</v>
      </c>
      <c r="J6" s="224" t="s">
        <v>123</v>
      </c>
      <c r="K6" s="224"/>
      <c r="L6" s="224" t="s">
        <v>123</v>
      </c>
      <c r="M6" s="224" t="s">
        <v>248</v>
      </c>
      <c r="N6" s="224" t="s">
        <v>247</v>
      </c>
      <c r="O6" s="224" t="s">
        <v>123</v>
      </c>
      <c r="P6" s="224"/>
      <c r="Q6" s="224"/>
      <c r="R6" s="224" t="s">
        <v>123</v>
      </c>
      <c r="S6" s="224" t="s">
        <v>249</v>
      </c>
      <c r="T6" s="224" t="s">
        <v>250</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125</v>
      </c>
      <c r="B8" s="224" t="s">
        <v>126</v>
      </c>
      <c r="C8" s="224" t="s">
        <v>127</v>
      </c>
      <c r="D8" s="224" t="s">
        <v>10</v>
      </c>
      <c r="E8" s="225" t="s">
        <v>11</v>
      </c>
      <c r="F8" s="225" t="s">
        <v>12</v>
      </c>
      <c r="G8" s="225" t="s">
        <v>20</v>
      </c>
      <c r="H8" s="225" t="s">
        <v>24</v>
      </c>
      <c r="I8" s="225" t="s">
        <v>28</v>
      </c>
      <c r="J8" s="225" t="s">
        <v>32</v>
      </c>
      <c r="K8" s="225" t="s">
        <v>36</v>
      </c>
      <c r="L8" s="225" t="s">
        <v>40</v>
      </c>
      <c r="M8" s="225" t="s">
        <v>43</v>
      </c>
      <c r="N8" s="225" t="s">
        <v>46</v>
      </c>
      <c r="O8" s="225" t="s">
        <v>49</v>
      </c>
      <c r="P8" s="225" t="s">
        <v>52</v>
      </c>
      <c r="Q8" s="225" t="s">
        <v>55</v>
      </c>
      <c r="R8" s="225" t="s">
        <v>58</v>
      </c>
      <c r="S8" s="225" t="s">
        <v>61</v>
      </c>
      <c r="T8" s="225" t="s">
        <v>64</v>
      </c>
    </row>
    <row r="9" ht="19.5" customHeight="1" spans="1:20">
      <c r="A9" s="224"/>
      <c r="B9" s="224"/>
      <c r="C9" s="224"/>
      <c r="D9" s="224" t="s">
        <v>128</v>
      </c>
      <c r="E9" s="218">
        <v>0</v>
      </c>
      <c r="F9" s="218">
        <v>0</v>
      </c>
      <c r="G9" s="218">
        <v>0</v>
      </c>
      <c r="H9" s="218">
        <v>33263602.33</v>
      </c>
      <c r="I9" s="218">
        <v>15082185.44</v>
      </c>
      <c r="J9" s="218">
        <v>18181416.89</v>
      </c>
      <c r="K9" s="218">
        <v>33263602.33</v>
      </c>
      <c r="L9" s="218">
        <v>15082185.44</v>
      </c>
      <c r="M9" s="218">
        <v>14202206.22</v>
      </c>
      <c r="N9" s="218">
        <v>879979.22</v>
      </c>
      <c r="O9" s="218">
        <v>18181416.89</v>
      </c>
      <c r="P9" s="218">
        <v>0</v>
      </c>
      <c r="Q9" s="218">
        <v>0</v>
      </c>
      <c r="R9" s="218">
        <v>0</v>
      </c>
      <c r="S9" s="218">
        <v>0</v>
      </c>
      <c r="T9" s="218">
        <v>0</v>
      </c>
    </row>
    <row r="10" ht="19.5" customHeight="1" spans="1:20">
      <c r="A10" s="232" t="s">
        <v>129</v>
      </c>
      <c r="B10" s="232"/>
      <c r="C10" s="232"/>
      <c r="D10" s="217" t="s">
        <v>130</v>
      </c>
      <c r="E10" s="218">
        <v>0</v>
      </c>
      <c r="F10" s="218">
        <v>0</v>
      </c>
      <c r="G10" s="218">
        <v>0</v>
      </c>
      <c r="H10" s="218">
        <v>20376</v>
      </c>
      <c r="I10" s="218">
        <v>0</v>
      </c>
      <c r="J10" s="218">
        <v>20376</v>
      </c>
      <c r="K10" s="218">
        <v>20376</v>
      </c>
      <c r="L10" s="218">
        <v>0</v>
      </c>
      <c r="M10" s="218">
        <v>0</v>
      </c>
      <c r="N10" s="218">
        <v>0</v>
      </c>
      <c r="O10" s="218">
        <v>20376</v>
      </c>
      <c r="P10" s="218">
        <v>0</v>
      </c>
      <c r="Q10" s="218">
        <v>0</v>
      </c>
      <c r="R10" s="218">
        <v>0</v>
      </c>
      <c r="S10" s="218">
        <v>0</v>
      </c>
      <c r="T10" s="218">
        <v>0</v>
      </c>
    </row>
    <row r="11" ht="19.5" customHeight="1" spans="1:20">
      <c r="A11" s="232" t="s">
        <v>131</v>
      </c>
      <c r="B11" s="232"/>
      <c r="C11" s="232"/>
      <c r="D11" s="217" t="s">
        <v>132</v>
      </c>
      <c r="E11" s="218">
        <v>0</v>
      </c>
      <c r="F11" s="218">
        <v>0</v>
      </c>
      <c r="G11" s="218">
        <v>0</v>
      </c>
      <c r="H11" s="218">
        <v>20376</v>
      </c>
      <c r="I11" s="218">
        <v>0</v>
      </c>
      <c r="J11" s="218">
        <v>20376</v>
      </c>
      <c r="K11" s="218">
        <v>20376</v>
      </c>
      <c r="L11" s="218">
        <v>0</v>
      </c>
      <c r="M11" s="218">
        <v>0</v>
      </c>
      <c r="N11" s="218">
        <v>0</v>
      </c>
      <c r="O11" s="218">
        <v>20376</v>
      </c>
      <c r="P11" s="218">
        <v>0</v>
      </c>
      <c r="Q11" s="218">
        <v>0</v>
      </c>
      <c r="R11" s="218">
        <v>0</v>
      </c>
      <c r="S11" s="218">
        <v>0</v>
      </c>
      <c r="T11" s="218">
        <v>0</v>
      </c>
    </row>
    <row r="12" ht="19.5" customHeight="1" spans="1:20">
      <c r="A12" s="232" t="s">
        <v>133</v>
      </c>
      <c r="B12" s="232"/>
      <c r="C12" s="232"/>
      <c r="D12" s="217" t="s">
        <v>134</v>
      </c>
      <c r="E12" s="218">
        <v>0</v>
      </c>
      <c r="F12" s="218">
        <v>0</v>
      </c>
      <c r="G12" s="218">
        <v>0</v>
      </c>
      <c r="H12" s="218">
        <v>20376</v>
      </c>
      <c r="I12" s="218">
        <v>0</v>
      </c>
      <c r="J12" s="218">
        <v>20376</v>
      </c>
      <c r="K12" s="218">
        <v>20376</v>
      </c>
      <c r="L12" s="218">
        <v>0</v>
      </c>
      <c r="M12" s="218">
        <v>0</v>
      </c>
      <c r="N12" s="218">
        <v>0</v>
      </c>
      <c r="O12" s="218">
        <v>20376</v>
      </c>
      <c r="P12" s="218">
        <v>0</v>
      </c>
      <c r="Q12" s="218">
        <v>0</v>
      </c>
      <c r="R12" s="218">
        <v>0</v>
      </c>
      <c r="S12" s="218">
        <v>0</v>
      </c>
      <c r="T12" s="218">
        <v>0</v>
      </c>
    </row>
    <row r="13" ht="19.5" customHeight="1" spans="1:20">
      <c r="A13" s="232" t="s">
        <v>135</v>
      </c>
      <c r="B13" s="232"/>
      <c r="C13" s="232"/>
      <c r="D13" s="217" t="s">
        <v>136</v>
      </c>
      <c r="E13" s="218">
        <v>0</v>
      </c>
      <c r="F13" s="218">
        <v>0</v>
      </c>
      <c r="G13" s="218">
        <v>0</v>
      </c>
      <c r="H13" s="218">
        <v>26898012.88</v>
      </c>
      <c r="I13" s="218">
        <v>10079059.43</v>
      </c>
      <c r="J13" s="218">
        <v>16818953.45</v>
      </c>
      <c r="K13" s="218">
        <v>26898012.88</v>
      </c>
      <c r="L13" s="218">
        <v>10079059.43</v>
      </c>
      <c r="M13" s="218">
        <v>9199080.21</v>
      </c>
      <c r="N13" s="218">
        <v>879979.22</v>
      </c>
      <c r="O13" s="218">
        <v>16818953.45</v>
      </c>
      <c r="P13" s="218">
        <v>0</v>
      </c>
      <c r="Q13" s="218">
        <v>0</v>
      </c>
      <c r="R13" s="218">
        <v>0</v>
      </c>
      <c r="S13" s="218">
        <v>0</v>
      </c>
      <c r="T13" s="218">
        <v>0</v>
      </c>
    </row>
    <row r="14" ht="19.5" customHeight="1" spans="1:20">
      <c r="A14" s="232" t="s">
        <v>137</v>
      </c>
      <c r="B14" s="232"/>
      <c r="C14" s="232"/>
      <c r="D14" s="217" t="s">
        <v>138</v>
      </c>
      <c r="E14" s="218">
        <v>0</v>
      </c>
      <c r="F14" s="218">
        <v>0</v>
      </c>
      <c r="G14" s="218">
        <v>0</v>
      </c>
      <c r="H14" s="218">
        <v>16755687.95</v>
      </c>
      <c r="I14" s="218">
        <v>8626494.3</v>
      </c>
      <c r="J14" s="218">
        <v>8129193.65</v>
      </c>
      <c r="K14" s="218">
        <v>16755687.95</v>
      </c>
      <c r="L14" s="218">
        <v>8626494.3</v>
      </c>
      <c r="M14" s="218">
        <v>7830927.21</v>
      </c>
      <c r="N14" s="218">
        <v>795567.09</v>
      </c>
      <c r="O14" s="218">
        <v>8129193.65</v>
      </c>
      <c r="P14" s="218">
        <v>0</v>
      </c>
      <c r="Q14" s="218">
        <v>0</v>
      </c>
      <c r="R14" s="218">
        <v>0</v>
      </c>
      <c r="S14" s="218">
        <v>0</v>
      </c>
      <c r="T14" s="218">
        <v>0</v>
      </c>
    </row>
    <row r="15" ht="19.5" customHeight="1" spans="1:20">
      <c r="A15" s="232" t="s">
        <v>139</v>
      </c>
      <c r="B15" s="232"/>
      <c r="C15" s="232"/>
      <c r="D15" s="217" t="s">
        <v>140</v>
      </c>
      <c r="E15" s="218">
        <v>0</v>
      </c>
      <c r="F15" s="218">
        <v>0</v>
      </c>
      <c r="G15" s="218">
        <v>0</v>
      </c>
      <c r="H15" s="218">
        <v>2255549.5</v>
      </c>
      <c r="I15" s="218">
        <v>2223189.5</v>
      </c>
      <c r="J15" s="218">
        <v>32360</v>
      </c>
      <c r="K15" s="218">
        <v>2255549.5</v>
      </c>
      <c r="L15" s="218">
        <v>2223189.5</v>
      </c>
      <c r="M15" s="218">
        <v>1986828.66</v>
      </c>
      <c r="N15" s="218">
        <v>236360.84</v>
      </c>
      <c r="O15" s="218">
        <v>32360</v>
      </c>
      <c r="P15" s="218">
        <v>0</v>
      </c>
      <c r="Q15" s="218">
        <v>0</v>
      </c>
      <c r="R15" s="218">
        <v>0</v>
      </c>
      <c r="S15" s="218">
        <v>0</v>
      </c>
      <c r="T15" s="218">
        <v>0</v>
      </c>
    </row>
    <row r="16" ht="19.5" customHeight="1" spans="1:20">
      <c r="A16" s="232" t="s">
        <v>141</v>
      </c>
      <c r="B16" s="232"/>
      <c r="C16" s="232"/>
      <c r="D16" s="217" t="s">
        <v>142</v>
      </c>
      <c r="E16" s="218">
        <v>0</v>
      </c>
      <c r="F16" s="218">
        <v>0</v>
      </c>
      <c r="G16" s="218">
        <v>0</v>
      </c>
      <c r="H16" s="218">
        <v>472589.85</v>
      </c>
      <c r="I16" s="218">
        <v>0</v>
      </c>
      <c r="J16" s="218">
        <v>472589.85</v>
      </c>
      <c r="K16" s="218">
        <v>472589.85</v>
      </c>
      <c r="L16" s="218">
        <v>0</v>
      </c>
      <c r="M16" s="218">
        <v>0</v>
      </c>
      <c r="N16" s="218">
        <v>0</v>
      </c>
      <c r="O16" s="218">
        <v>472589.85</v>
      </c>
      <c r="P16" s="218">
        <v>0</v>
      </c>
      <c r="Q16" s="218">
        <v>0</v>
      </c>
      <c r="R16" s="218">
        <v>0</v>
      </c>
      <c r="S16" s="218">
        <v>0</v>
      </c>
      <c r="T16" s="218">
        <v>0</v>
      </c>
    </row>
    <row r="17" ht="19.5" customHeight="1" spans="1:20">
      <c r="A17" s="232" t="s">
        <v>143</v>
      </c>
      <c r="B17" s="232"/>
      <c r="C17" s="232"/>
      <c r="D17" s="217" t="s">
        <v>144</v>
      </c>
      <c r="E17" s="218">
        <v>0</v>
      </c>
      <c r="F17" s="218">
        <v>0</v>
      </c>
      <c r="G17" s="218">
        <v>0</v>
      </c>
      <c r="H17" s="218">
        <v>2955279.52</v>
      </c>
      <c r="I17" s="218">
        <v>2507305.59</v>
      </c>
      <c r="J17" s="218">
        <v>447973.93</v>
      </c>
      <c r="K17" s="218">
        <v>2955279.52</v>
      </c>
      <c r="L17" s="218">
        <v>2507305.59</v>
      </c>
      <c r="M17" s="218">
        <v>2297173.99</v>
      </c>
      <c r="N17" s="218">
        <v>210131.6</v>
      </c>
      <c r="O17" s="218">
        <v>447973.93</v>
      </c>
      <c r="P17" s="218">
        <v>0</v>
      </c>
      <c r="Q17" s="218">
        <v>0</v>
      </c>
      <c r="R17" s="218">
        <v>0</v>
      </c>
      <c r="S17" s="218">
        <v>0</v>
      </c>
      <c r="T17" s="218">
        <v>0</v>
      </c>
    </row>
    <row r="18" ht="19.5" customHeight="1" spans="1:20">
      <c r="A18" s="232" t="s">
        <v>145</v>
      </c>
      <c r="B18" s="232"/>
      <c r="C18" s="232"/>
      <c r="D18" s="217" t="s">
        <v>146</v>
      </c>
      <c r="E18" s="218">
        <v>0</v>
      </c>
      <c r="F18" s="218">
        <v>0</v>
      </c>
      <c r="G18" s="218">
        <v>0</v>
      </c>
      <c r="H18" s="218">
        <v>4449020.88</v>
      </c>
      <c r="I18" s="218">
        <v>1730325.78</v>
      </c>
      <c r="J18" s="218">
        <v>2718695.1</v>
      </c>
      <c r="K18" s="218">
        <v>4449020.88</v>
      </c>
      <c r="L18" s="218">
        <v>1730325.78</v>
      </c>
      <c r="M18" s="218">
        <v>1602920</v>
      </c>
      <c r="N18" s="218">
        <v>127405.78</v>
      </c>
      <c r="O18" s="218">
        <v>2718695.1</v>
      </c>
      <c r="P18" s="218">
        <v>0</v>
      </c>
      <c r="Q18" s="218">
        <v>0</v>
      </c>
      <c r="R18" s="218">
        <v>0</v>
      </c>
      <c r="S18" s="218">
        <v>0</v>
      </c>
      <c r="T18" s="218">
        <v>0</v>
      </c>
    </row>
    <row r="19" ht="19.5" customHeight="1" spans="1:20">
      <c r="A19" s="232" t="s">
        <v>147</v>
      </c>
      <c r="B19" s="232"/>
      <c r="C19" s="232"/>
      <c r="D19" s="217" t="s">
        <v>148</v>
      </c>
      <c r="E19" s="218">
        <v>0</v>
      </c>
      <c r="F19" s="218">
        <v>0</v>
      </c>
      <c r="G19" s="218">
        <v>0</v>
      </c>
      <c r="H19" s="218">
        <v>80000</v>
      </c>
      <c r="I19" s="218">
        <v>0</v>
      </c>
      <c r="J19" s="218">
        <v>80000</v>
      </c>
      <c r="K19" s="218">
        <v>80000</v>
      </c>
      <c r="L19" s="218">
        <v>0</v>
      </c>
      <c r="M19" s="218">
        <v>0</v>
      </c>
      <c r="N19" s="218">
        <v>0</v>
      </c>
      <c r="O19" s="218">
        <v>80000</v>
      </c>
      <c r="P19" s="218">
        <v>0</v>
      </c>
      <c r="Q19" s="218">
        <v>0</v>
      </c>
      <c r="R19" s="218">
        <v>0</v>
      </c>
      <c r="S19" s="218">
        <v>0</v>
      </c>
      <c r="T19" s="218">
        <v>0</v>
      </c>
    </row>
    <row r="20" ht="19.5" customHeight="1" spans="1:20">
      <c r="A20" s="232" t="s">
        <v>149</v>
      </c>
      <c r="B20" s="232"/>
      <c r="C20" s="232"/>
      <c r="D20" s="217" t="s">
        <v>150</v>
      </c>
      <c r="E20" s="218">
        <v>0</v>
      </c>
      <c r="F20" s="218">
        <v>0</v>
      </c>
      <c r="G20" s="218">
        <v>0</v>
      </c>
      <c r="H20" s="218">
        <v>2181073.43</v>
      </c>
      <c r="I20" s="218">
        <v>2165673.43</v>
      </c>
      <c r="J20" s="218">
        <v>15400</v>
      </c>
      <c r="K20" s="218">
        <v>2181073.43</v>
      </c>
      <c r="L20" s="218">
        <v>2165673.43</v>
      </c>
      <c r="M20" s="218">
        <v>1944004.56</v>
      </c>
      <c r="N20" s="218">
        <v>221668.87</v>
      </c>
      <c r="O20" s="218">
        <v>15400</v>
      </c>
      <c r="P20" s="218">
        <v>0</v>
      </c>
      <c r="Q20" s="218">
        <v>0</v>
      </c>
      <c r="R20" s="218">
        <v>0</v>
      </c>
      <c r="S20" s="218">
        <v>0</v>
      </c>
      <c r="T20" s="218">
        <v>0</v>
      </c>
    </row>
    <row r="21" ht="19.5" customHeight="1" spans="1:20">
      <c r="A21" s="232" t="s">
        <v>151</v>
      </c>
      <c r="B21" s="232"/>
      <c r="C21" s="232"/>
      <c r="D21" s="217" t="s">
        <v>152</v>
      </c>
      <c r="E21" s="218">
        <v>0</v>
      </c>
      <c r="F21" s="218">
        <v>0</v>
      </c>
      <c r="G21" s="218">
        <v>0</v>
      </c>
      <c r="H21" s="218">
        <v>22400</v>
      </c>
      <c r="I21" s="218">
        <v>0</v>
      </c>
      <c r="J21" s="218">
        <v>22400</v>
      </c>
      <c r="K21" s="218">
        <v>22400</v>
      </c>
      <c r="L21" s="218">
        <v>0</v>
      </c>
      <c r="M21" s="218">
        <v>0</v>
      </c>
      <c r="N21" s="218">
        <v>0</v>
      </c>
      <c r="O21" s="218">
        <v>22400</v>
      </c>
      <c r="P21" s="218">
        <v>0</v>
      </c>
      <c r="Q21" s="218">
        <v>0</v>
      </c>
      <c r="R21" s="218">
        <v>0</v>
      </c>
      <c r="S21" s="218">
        <v>0</v>
      </c>
      <c r="T21" s="218">
        <v>0</v>
      </c>
    </row>
    <row r="22" ht="19.5" customHeight="1" spans="1:20">
      <c r="A22" s="232" t="s">
        <v>153</v>
      </c>
      <c r="B22" s="232"/>
      <c r="C22" s="232"/>
      <c r="D22" s="217" t="s">
        <v>154</v>
      </c>
      <c r="E22" s="218">
        <v>0</v>
      </c>
      <c r="F22" s="218">
        <v>0</v>
      </c>
      <c r="G22" s="218">
        <v>0</v>
      </c>
      <c r="H22" s="218">
        <v>4339774.77</v>
      </c>
      <c r="I22" s="218">
        <v>0</v>
      </c>
      <c r="J22" s="218">
        <v>4339774.77</v>
      </c>
      <c r="K22" s="218">
        <v>4339774.77</v>
      </c>
      <c r="L22" s="218">
        <v>0</v>
      </c>
      <c r="M22" s="218">
        <v>0</v>
      </c>
      <c r="N22" s="218">
        <v>0</v>
      </c>
      <c r="O22" s="218">
        <v>4339774.77</v>
      </c>
      <c r="P22" s="218">
        <v>0</v>
      </c>
      <c r="Q22" s="218">
        <v>0</v>
      </c>
      <c r="R22" s="218">
        <v>0</v>
      </c>
      <c r="S22" s="218">
        <v>0</v>
      </c>
      <c r="T22" s="218">
        <v>0</v>
      </c>
    </row>
    <row r="23" ht="19.5" customHeight="1" spans="1:20">
      <c r="A23" s="232" t="s">
        <v>155</v>
      </c>
      <c r="B23" s="232"/>
      <c r="C23" s="232"/>
      <c r="D23" s="217" t="s">
        <v>156</v>
      </c>
      <c r="E23" s="218">
        <v>0</v>
      </c>
      <c r="F23" s="218">
        <v>0</v>
      </c>
      <c r="G23" s="218">
        <v>0</v>
      </c>
      <c r="H23" s="218">
        <v>8916424.93</v>
      </c>
      <c r="I23" s="218">
        <v>1452565.13</v>
      </c>
      <c r="J23" s="218">
        <v>7463859.8</v>
      </c>
      <c r="K23" s="218">
        <v>8916424.93</v>
      </c>
      <c r="L23" s="218">
        <v>1452565.13</v>
      </c>
      <c r="M23" s="218">
        <v>1368153</v>
      </c>
      <c r="N23" s="218">
        <v>84412.13</v>
      </c>
      <c r="O23" s="218">
        <v>7463859.8</v>
      </c>
      <c r="P23" s="218">
        <v>0</v>
      </c>
      <c r="Q23" s="218">
        <v>0</v>
      </c>
      <c r="R23" s="218">
        <v>0</v>
      </c>
      <c r="S23" s="218">
        <v>0</v>
      </c>
      <c r="T23" s="218">
        <v>0</v>
      </c>
    </row>
    <row r="24" ht="19.5" customHeight="1" spans="1:20">
      <c r="A24" s="232" t="s">
        <v>157</v>
      </c>
      <c r="B24" s="232"/>
      <c r="C24" s="232"/>
      <c r="D24" s="217" t="s">
        <v>158</v>
      </c>
      <c r="E24" s="218">
        <v>0</v>
      </c>
      <c r="F24" s="218">
        <v>0</v>
      </c>
      <c r="G24" s="218">
        <v>0</v>
      </c>
      <c r="H24" s="218">
        <v>8843654.13</v>
      </c>
      <c r="I24" s="218">
        <v>1452565.13</v>
      </c>
      <c r="J24" s="218">
        <v>7391089</v>
      </c>
      <c r="K24" s="218">
        <v>8843654.13</v>
      </c>
      <c r="L24" s="218">
        <v>1452565.13</v>
      </c>
      <c r="M24" s="218">
        <v>1368153</v>
      </c>
      <c r="N24" s="218">
        <v>84412.13</v>
      </c>
      <c r="O24" s="218">
        <v>7391089</v>
      </c>
      <c r="P24" s="218">
        <v>0</v>
      </c>
      <c r="Q24" s="218">
        <v>0</v>
      </c>
      <c r="R24" s="218">
        <v>0</v>
      </c>
      <c r="S24" s="218">
        <v>0</v>
      </c>
      <c r="T24" s="218">
        <v>0</v>
      </c>
    </row>
    <row r="25" ht="19.5" customHeight="1" spans="1:20">
      <c r="A25" s="232" t="s">
        <v>159</v>
      </c>
      <c r="B25" s="232"/>
      <c r="C25" s="232"/>
      <c r="D25" s="217" t="s">
        <v>160</v>
      </c>
      <c r="E25" s="218">
        <v>0</v>
      </c>
      <c r="F25" s="218">
        <v>0</v>
      </c>
      <c r="G25" s="218">
        <v>0</v>
      </c>
      <c r="H25" s="218">
        <v>72770.8</v>
      </c>
      <c r="I25" s="218">
        <v>0</v>
      </c>
      <c r="J25" s="218">
        <v>72770.8</v>
      </c>
      <c r="K25" s="218">
        <v>72770.8</v>
      </c>
      <c r="L25" s="218">
        <v>0</v>
      </c>
      <c r="M25" s="218">
        <v>0</v>
      </c>
      <c r="N25" s="218">
        <v>0</v>
      </c>
      <c r="O25" s="218">
        <v>72770.8</v>
      </c>
      <c r="P25" s="218">
        <v>0</v>
      </c>
      <c r="Q25" s="218">
        <v>0</v>
      </c>
      <c r="R25" s="218">
        <v>0</v>
      </c>
      <c r="S25" s="218">
        <v>0</v>
      </c>
      <c r="T25" s="218">
        <v>0</v>
      </c>
    </row>
    <row r="26" ht="19.5" customHeight="1" spans="1:20">
      <c r="A26" s="232" t="s">
        <v>161</v>
      </c>
      <c r="B26" s="232"/>
      <c r="C26" s="232"/>
      <c r="D26" s="217" t="s">
        <v>162</v>
      </c>
      <c r="E26" s="218">
        <v>0</v>
      </c>
      <c r="F26" s="218">
        <v>0</v>
      </c>
      <c r="G26" s="218">
        <v>0</v>
      </c>
      <c r="H26" s="218">
        <v>1225900</v>
      </c>
      <c r="I26" s="218">
        <v>0</v>
      </c>
      <c r="J26" s="218">
        <v>1225900</v>
      </c>
      <c r="K26" s="218">
        <v>1225900</v>
      </c>
      <c r="L26" s="218">
        <v>0</v>
      </c>
      <c r="M26" s="218">
        <v>0</v>
      </c>
      <c r="N26" s="218">
        <v>0</v>
      </c>
      <c r="O26" s="218">
        <v>1225900</v>
      </c>
      <c r="P26" s="218">
        <v>0</v>
      </c>
      <c r="Q26" s="218">
        <v>0</v>
      </c>
      <c r="R26" s="218">
        <v>0</v>
      </c>
      <c r="S26" s="218">
        <v>0</v>
      </c>
      <c r="T26" s="218">
        <v>0</v>
      </c>
    </row>
    <row r="27" ht="19.5" customHeight="1" spans="1:20">
      <c r="A27" s="232" t="s">
        <v>163</v>
      </c>
      <c r="B27" s="232"/>
      <c r="C27" s="232"/>
      <c r="D27" s="217" t="s">
        <v>162</v>
      </c>
      <c r="E27" s="218">
        <v>0</v>
      </c>
      <c r="F27" s="218">
        <v>0</v>
      </c>
      <c r="G27" s="218">
        <v>0</v>
      </c>
      <c r="H27" s="218">
        <v>1225900</v>
      </c>
      <c r="I27" s="218">
        <v>0</v>
      </c>
      <c r="J27" s="218">
        <v>1225900</v>
      </c>
      <c r="K27" s="218">
        <v>1225900</v>
      </c>
      <c r="L27" s="218">
        <v>0</v>
      </c>
      <c r="M27" s="218">
        <v>0</v>
      </c>
      <c r="N27" s="218">
        <v>0</v>
      </c>
      <c r="O27" s="218">
        <v>1225900</v>
      </c>
      <c r="P27" s="218">
        <v>0</v>
      </c>
      <c r="Q27" s="218">
        <v>0</v>
      </c>
      <c r="R27" s="218">
        <v>0</v>
      </c>
      <c r="S27" s="218">
        <v>0</v>
      </c>
      <c r="T27" s="218">
        <v>0</v>
      </c>
    </row>
    <row r="28" ht="19.5" customHeight="1" spans="1:20">
      <c r="A28" s="232" t="s">
        <v>164</v>
      </c>
      <c r="B28" s="232"/>
      <c r="C28" s="232"/>
      <c r="D28" s="217" t="s">
        <v>165</v>
      </c>
      <c r="E28" s="218">
        <v>0</v>
      </c>
      <c r="F28" s="218">
        <v>0</v>
      </c>
      <c r="G28" s="218">
        <v>0</v>
      </c>
      <c r="H28" s="218">
        <v>3001028.93</v>
      </c>
      <c r="I28" s="218">
        <v>2987295.49</v>
      </c>
      <c r="J28" s="218">
        <v>13733.44</v>
      </c>
      <c r="K28" s="218">
        <v>3001028.93</v>
      </c>
      <c r="L28" s="218">
        <v>2987295.49</v>
      </c>
      <c r="M28" s="218">
        <v>2987295.49</v>
      </c>
      <c r="N28" s="218">
        <v>0</v>
      </c>
      <c r="O28" s="218">
        <v>13733.44</v>
      </c>
      <c r="P28" s="218">
        <v>0</v>
      </c>
      <c r="Q28" s="218">
        <v>0</v>
      </c>
      <c r="R28" s="218">
        <v>0</v>
      </c>
      <c r="S28" s="218">
        <v>0</v>
      </c>
      <c r="T28" s="218">
        <v>0</v>
      </c>
    </row>
    <row r="29" ht="19.5" customHeight="1" spans="1:20">
      <c r="A29" s="232" t="s">
        <v>166</v>
      </c>
      <c r="B29" s="232"/>
      <c r="C29" s="232"/>
      <c r="D29" s="217" t="s">
        <v>167</v>
      </c>
      <c r="E29" s="218">
        <v>0</v>
      </c>
      <c r="F29" s="218">
        <v>0</v>
      </c>
      <c r="G29" s="218">
        <v>0</v>
      </c>
      <c r="H29" s="218">
        <v>2634527.89</v>
      </c>
      <c r="I29" s="218">
        <v>2623018.89</v>
      </c>
      <c r="J29" s="218">
        <v>11509</v>
      </c>
      <c r="K29" s="218">
        <v>2634527.89</v>
      </c>
      <c r="L29" s="218">
        <v>2623018.89</v>
      </c>
      <c r="M29" s="218">
        <v>2623018.89</v>
      </c>
      <c r="N29" s="218">
        <v>0</v>
      </c>
      <c r="O29" s="218">
        <v>11509</v>
      </c>
      <c r="P29" s="218">
        <v>0</v>
      </c>
      <c r="Q29" s="218">
        <v>0</v>
      </c>
      <c r="R29" s="218">
        <v>0</v>
      </c>
      <c r="S29" s="218">
        <v>0</v>
      </c>
      <c r="T29" s="218">
        <v>0</v>
      </c>
    </row>
    <row r="30" ht="19.5" customHeight="1" spans="1:20">
      <c r="A30" s="232" t="s">
        <v>168</v>
      </c>
      <c r="B30" s="232"/>
      <c r="C30" s="232"/>
      <c r="D30" s="217" t="s">
        <v>169</v>
      </c>
      <c r="E30" s="218">
        <v>0</v>
      </c>
      <c r="F30" s="218">
        <v>0</v>
      </c>
      <c r="G30" s="218">
        <v>0</v>
      </c>
      <c r="H30" s="218">
        <v>396109</v>
      </c>
      <c r="I30" s="218">
        <v>384600</v>
      </c>
      <c r="J30" s="218">
        <v>11509</v>
      </c>
      <c r="K30" s="218">
        <v>396109</v>
      </c>
      <c r="L30" s="218">
        <v>384600</v>
      </c>
      <c r="M30" s="218">
        <v>384600</v>
      </c>
      <c r="N30" s="218">
        <v>0</v>
      </c>
      <c r="O30" s="218">
        <v>11509</v>
      </c>
      <c r="P30" s="218">
        <v>0</v>
      </c>
      <c r="Q30" s="218">
        <v>0</v>
      </c>
      <c r="R30" s="218">
        <v>0</v>
      </c>
      <c r="S30" s="218">
        <v>0</v>
      </c>
      <c r="T30" s="218">
        <v>0</v>
      </c>
    </row>
    <row r="31" ht="19.5" customHeight="1" spans="1:20">
      <c r="A31" s="232">
        <v>2080502</v>
      </c>
      <c r="B31" s="232"/>
      <c r="C31" s="232"/>
      <c r="D31" s="217" t="s">
        <v>171</v>
      </c>
      <c r="E31" s="218">
        <v>0</v>
      </c>
      <c r="F31" s="218">
        <v>0</v>
      </c>
      <c r="G31" s="218">
        <v>0</v>
      </c>
      <c r="H31" s="218">
        <v>700400</v>
      </c>
      <c r="I31" s="218">
        <v>700400</v>
      </c>
      <c r="J31" s="218">
        <v>0</v>
      </c>
      <c r="K31" s="218">
        <v>700400</v>
      </c>
      <c r="L31" s="218">
        <v>700400</v>
      </c>
      <c r="M31" s="218">
        <v>700400</v>
      </c>
      <c r="N31" s="218">
        <v>0</v>
      </c>
      <c r="O31" s="218">
        <v>0</v>
      </c>
      <c r="P31" s="218">
        <v>0</v>
      </c>
      <c r="Q31" s="218">
        <v>0</v>
      </c>
      <c r="R31" s="218">
        <v>0</v>
      </c>
      <c r="S31" s="218">
        <v>0</v>
      </c>
      <c r="T31" s="218">
        <v>0</v>
      </c>
    </row>
    <row r="32" ht="19.5" customHeight="1" spans="1:20">
      <c r="A32" s="232">
        <v>2080505</v>
      </c>
      <c r="B32" s="232"/>
      <c r="C32" s="232"/>
      <c r="D32" s="217" t="s">
        <v>173</v>
      </c>
      <c r="E32" s="218">
        <v>0</v>
      </c>
      <c r="F32" s="218">
        <v>0</v>
      </c>
      <c r="G32" s="218">
        <v>0</v>
      </c>
      <c r="H32" s="218">
        <v>1038816.36</v>
      </c>
      <c r="I32" s="218">
        <v>1038816.36</v>
      </c>
      <c r="J32" s="218">
        <v>0</v>
      </c>
      <c r="K32" s="218">
        <v>1038816.36</v>
      </c>
      <c r="L32" s="218">
        <v>1038816.36</v>
      </c>
      <c r="M32" s="218">
        <v>1038816.36</v>
      </c>
      <c r="N32" s="218">
        <v>0</v>
      </c>
      <c r="O32" s="218">
        <v>0</v>
      </c>
      <c r="P32" s="218">
        <v>0</v>
      </c>
      <c r="Q32" s="218">
        <v>0</v>
      </c>
      <c r="R32" s="218">
        <v>0</v>
      </c>
      <c r="S32" s="218">
        <v>0</v>
      </c>
      <c r="T32" s="218">
        <v>0</v>
      </c>
    </row>
    <row r="33" ht="19.5" customHeight="1" spans="1:20">
      <c r="A33" s="232">
        <v>2080506</v>
      </c>
      <c r="B33" s="232"/>
      <c r="C33" s="232"/>
      <c r="D33" s="217" t="s">
        <v>175</v>
      </c>
      <c r="E33" s="218">
        <v>0</v>
      </c>
      <c r="F33" s="218">
        <v>0</v>
      </c>
      <c r="G33" s="218">
        <v>0</v>
      </c>
      <c r="H33" s="218">
        <v>499202.53</v>
      </c>
      <c r="I33" s="218">
        <v>499202.53</v>
      </c>
      <c r="J33" s="218">
        <v>0</v>
      </c>
      <c r="K33" s="218">
        <v>499202.53</v>
      </c>
      <c r="L33" s="218">
        <v>499202.53</v>
      </c>
      <c r="M33" s="218">
        <v>499202.53</v>
      </c>
      <c r="N33" s="218">
        <v>0</v>
      </c>
      <c r="O33" s="218">
        <v>0</v>
      </c>
      <c r="P33" s="218">
        <v>0</v>
      </c>
      <c r="Q33" s="218">
        <v>0</v>
      </c>
      <c r="R33" s="218">
        <v>0</v>
      </c>
      <c r="S33" s="218">
        <v>0</v>
      </c>
      <c r="T33" s="218">
        <v>0</v>
      </c>
    </row>
    <row r="34" ht="19.5" customHeight="1" spans="1:20">
      <c r="A34" s="232" t="s">
        <v>176</v>
      </c>
      <c r="B34" s="232"/>
      <c r="C34" s="232"/>
      <c r="D34" s="217" t="s">
        <v>177</v>
      </c>
      <c r="E34" s="218">
        <v>0</v>
      </c>
      <c r="F34" s="218">
        <v>0</v>
      </c>
      <c r="G34" s="218">
        <v>0</v>
      </c>
      <c r="H34" s="218">
        <v>2224.44</v>
      </c>
      <c r="I34" s="218">
        <v>0</v>
      </c>
      <c r="J34" s="218">
        <v>2224.44</v>
      </c>
      <c r="K34" s="218">
        <v>2224.44</v>
      </c>
      <c r="L34" s="218">
        <v>0</v>
      </c>
      <c r="M34" s="218">
        <v>0</v>
      </c>
      <c r="N34" s="218">
        <v>0</v>
      </c>
      <c r="O34" s="218">
        <v>2224.44</v>
      </c>
      <c r="P34" s="218">
        <v>0</v>
      </c>
      <c r="Q34" s="218">
        <v>0</v>
      </c>
      <c r="R34" s="218">
        <v>0</v>
      </c>
      <c r="S34" s="218">
        <v>0</v>
      </c>
      <c r="T34" s="218">
        <v>0</v>
      </c>
    </row>
    <row r="35" ht="19.5" customHeight="1" spans="1:20">
      <c r="A35" s="232">
        <v>2080799</v>
      </c>
      <c r="B35" s="232"/>
      <c r="C35" s="232"/>
      <c r="D35" s="217" t="s">
        <v>179</v>
      </c>
      <c r="E35" s="218">
        <v>0</v>
      </c>
      <c r="F35" s="218">
        <v>0</v>
      </c>
      <c r="G35" s="218">
        <v>0</v>
      </c>
      <c r="H35" s="218">
        <v>2224.44</v>
      </c>
      <c r="I35" s="218">
        <v>0</v>
      </c>
      <c r="J35" s="218">
        <v>2224.44</v>
      </c>
      <c r="K35" s="218">
        <v>2224.44</v>
      </c>
      <c r="L35" s="218">
        <v>0</v>
      </c>
      <c r="M35" s="218">
        <v>0</v>
      </c>
      <c r="N35" s="218">
        <v>0</v>
      </c>
      <c r="O35" s="218">
        <v>2224.44</v>
      </c>
      <c r="P35" s="218">
        <v>0</v>
      </c>
      <c r="Q35" s="218">
        <v>0</v>
      </c>
      <c r="R35" s="218">
        <v>0</v>
      </c>
      <c r="S35" s="218">
        <v>0</v>
      </c>
      <c r="T35" s="218">
        <v>0</v>
      </c>
    </row>
    <row r="36" ht="19.5" customHeight="1" spans="1:20">
      <c r="A36" s="232" t="s">
        <v>180</v>
      </c>
      <c r="B36" s="232"/>
      <c r="C36" s="232"/>
      <c r="D36" s="217" t="s">
        <v>181</v>
      </c>
      <c r="E36" s="218">
        <v>0</v>
      </c>
      <c r="F36" s="218">
        <v>0</v>
      </c>
      <c r="G36" s="218">
        <v>0</v>
      </c>
      <c r="H36" s="218">
        <v>364276.6</v>
      </c>
      <c r="I36" s="218">
        <v>364276.6</v>
      </c>
      <c r="J36" s="218">
        <v>0</v>
      </c>
      <c r="K36" s="218">
        <v>364276.6</v>
      </c>
      <c r="L36" s="218">
        <v>364276.6</v>
      </c>
      <c r="M36" s="218">
        <v>364276.6</v>
      </c>
      <c r="N36" s="218">
        <v>0</v>
      </c>
      <c r="O36" s="218">
        <v>0</v>
      </c>
      <c r="P36" s="218">
        <v>0</v>
      </c>
      <c r="Q36" s="218">
        <v>0</v>
      </c>
      <c r="R36" s="218">
        <v>0</v>
      </c>
      <c r="S36" s="218">
        <v>0</v>
      </c>
      <c r="T36" s="218">
        <v>0</v>
      </c>
    </row>
    <row r="37" ht="19.5" customHeight="1" spans="1:20">
      <c r="A37" s="232" t="s">
        <v>182</v>
      </c>
      <c r="B37" s="232"/>
      <c r="C37" s="232"/>
      <c r="D37" s="217" t="s">
        <v>183</v>
      </c>
      <c r="E37" s="218">
        <v>0</v>
      </c>
      <c r="F37" s="218">
        <v>0</v>
      </c>
      <c r="G37" s="218">
        <v>0</v>
      </c>
      <c r="H37" s="218">
        <v>364276.6</v>
      </c>
      <c r="I37" s="218">
        <v>364276.6</v>
      </c>
      <c r="J37" s="218">
        <v>0</v>
      </c>
      <c r="K37" s="218">
        <v>364276.6</v>
      </c>
      <c r="L37" s="218">
        <v>364276.6</v>
      </c>
      <c r="M37" s="218">
        <v>364276.6</v>
      </c>
      <c r="N37" s="218">
        <v>0</v>
      </c>
      <c r="O37" s="218">
        <v>0</v>
      </c>
      <c r="P37" s="218">
        <v>0</v>
      </c>
      <c r="Q37" s="218">
        <v>0</v>
      </c>
      <c r="R37" s="218">
        <v>0</v>
      </c>
      <c r="S37" s="218">
        <v>0</v>
      </c>
      <c r="T37" s="218">
        <v>0</v>
      </c>
    </row>
    <row r="38" ht="19.5" customHeight="1" spans="1:20">
      <c r="A38" s="232" t="s">
        <v>184</v>
      </c>
      <c r="B38" s="232"/>
      <c r="C38" s="232"/>
      <c r="D38" s="217" t="s">
        <v>185</v>
      </c>
      <c r="E38" s="218">
        <v>0</v>
      </c>
      <c r="F38" s="218">
        <v>0</v>
      </c>
      <c r="G38" s="218">
        <v>0</v>
      </c>
      <c r="H38" s="218">
        <v>2265439.52</v>
      </c>
      <c r="I38" s="218">
        <v>1037085.52</v>
      </c>
      <c r="J38" s="218">
        <v>1228354</v>
      </c>
      <c r="K38" s="218">
        <v>2265439.52</v>
      </c>
      <c r="L38" s="218">
        <v>1037085.52</v>
      </c>
      <c r="M38" s="218">
        <v>1037085.52</v>
      </c>
      <c r="N38" s="218">
        <v>0</v>
      </c>
      <c r="O38" s="218">
        <v>1228354</v>
      </c>
      <c r="P38" s="218">
        <v>0</v>
      </c>
      <c r="Q38" s="218">
        <v>0</v>
      </c>
      <c r="R38" s="218">
        <v>0</v>
      </c>
      <c r="S38" s="218">
        <v>0</v>
      </c>
      <c r="T38" s="218">
        <v>0</v>
      </c>
    </row>
    <row r="39" ht="19.5" customHeight="1" spans="1:20">
      <c r="A39" s="232" t="s">
        <v>186</v>
      </c>
      <c r="B39" s="232"/>
      <c r="C39" s="232"/>
      <c r="D39" s="217" t="s">
        <v>187</v>
      </c>
      <c r="E39" s="218">
        <v>0</v>
      </c>
      <c r="F39" s="218">
        <v>0</v>
      </c>
      <c r="G39" s="218">
        <v>0</v>
      </c>
      <c r="H39" s="218">
        <v>1228354</v>
      </c>
      <c r="I39" s="218">
        <v>0</v>
      </c>
      <c r="J39" s="218">
        <v>1228354</v>
      </c>
      <c r="K39" s="218">
        <v>1228354</v>
      </c>
      <c r="L39" s="218">
        <v>0</v>
      </c>
      <c r="M39" s="218">
        <v>0</v>
      </c>
      <c r="N39" s="218">
        <v>0</v>
      </c>
      <c r="O39" s="218">
        <v>1228354</v>
      </c>
      <c r="P39" s="218">
        <v>0</v>
      </c>
      <c r="Q39" s="218">
        <v>0</v>
      </c>
      <c r="R39" s="218">
        <v>0</v>
      </c>
      <c r="S39" s="218">
        <v>0</v>
      </c>
      <c r="T39" s="218">
        <v>0</v>
      </c>
    </row>
    <row r="40" ht="19.5" customHeight="1" spans="1:20">
      <c r="A40" s="232" t="s">
        <v>188</v>
      </c>
      <c r="B40" s="232"/>
      <c r="C40" s="232"/>
      <c r="D40" s="217" t="s">
        <v>189</v>
      </c>
      <c r="E40" s="218">
        <v>0</v>
      </c>
      <c r="F40" s="218">
        <v>0</v>
      </c>
      <c r="G40" s="218">
        <v>0</v>
      </c>
      <c r="H40" s="218">
        <v>1228354</v>
      </c>
      <c r="I40" s="218">
        <v>0</v>
      </c>
      <c r="J40" s="218">
        <v>1228354</v>
      </c>
      <c r="K40" s="218">
        <v>1228354</v>
      </c>
      <c r="L40" s="218">
        <v>0</v>
      </c>
      <c r="M40" s="218">
        <v>0</v>
      </c>
      <c r="N40" s="218">
        <v>0</v>
      </c>
      <c r="O40" s="218">
        <v>1228354</v>
      </c>
      <c r="P40" s="218">
        <v>0</v>
      </c>
      <c r="Q40" s="218">
        <v>0</v>
      </c>
      <c r="R40" s="218">
        <v>0</v>
      </c>
      <c r="S40" s="218">
        <v>0</v>
      </c>
      <c r="T40" s="218">
        <v>0</v>
      </c>
    </row>
    <row r="41" ht="19.5" customHeight="1" spans="1:20">
      <c r="A41" s="232" t="s">
        <v>190</v>
      </c>
      <c r="B41" s="232"/>
      <c r="C41" s="232"/>
      <c r="D41" s="217" t="s">
        <v>191</v>
      </c>
      <c r="E41" s="218">
        <v>0</v>
      </c>
      <c r="F41" s="218">
        <v>0</v>
      </c>
      <c r="G41" s="218">
        <v>0</v>
      </c>
      <c r="H41" s="218">
        <v>1037085.52</v>
      </c>
      <c r="I41" s="218">
        <v>1037085.52</v>
      </c>
      <c r="J41" s="218">
        <v>0</v>
      </c>
      <c r="K41" s="218">
        <v>1037085.52</v>
      </c>
      <c r="L41" s="218">
        <v>1037085.52</v>
      </c>
      <c r="M41" s="218">
        <v>1037085.52</v>
      </c>
      <c r="N41" s="218">
        <v>0</v>
      </c>
      <c r="O41" s="218">
        <v>0</v>
      </c>
      <c r="P41" s="218">
        <v>0</v>
      </c>
      <c r="Q41" s="218">
        <v>0</v>
      </c>
      <c r="R41" s="218">
        <v>0</v>
      </c>
      <c r="S41" s="218">
        <v>0</v>
      </c>
      <c r="T41" s="218">
        <v>0</v>
      </c>
    </row>
    <row r="42" ht="19.5" customHeight="1" spans="1:20">
      <c r="A42" s="232" t="s">
        <v>192</v>
      </c>
      <c r="B42" s="232"/>
      <c r="C42" s="232"/>
      <c r="D42" s="217" t="s">
        <v>193</v>
      </c>
      <c r="E42" s="218">
        <v>0</v>
      </c>
      <c r="F42" s="218">
        <v>0</v>
      </c>
      <c r="G42" s="218">
        <v>0</v>
      </c>
      <c r="H42" s="218">
        <v>203362.56</v>
      </c>
      <c r="I42" s="218">
        <v>203362.56</v>
      </c>
      <c r="J42" s="218">
        <v>0</v>
      </c>
      <c r="K42" s="218">
        <v>203362.56</v>
      </c>
      <c r="L42" s="218">
        <v>203362.56</v>
      </c>
      <c r="M42" s="218">
        <v>203362.56</v>
      </c>
      <c r="N42" s="218">
        <v>0</v>
      </c>
      <c r="O42" s="218">
        <v>0</v>
      </c>
      <c r="P42" s="218">
        <v>0</v>
      </c>
      <c r="Q42" s="218">
        <v>0</v>
      </c>
      <c r="R42" s="218">
        <v>0</v>
      </c>
      <c r="S42" s="218">
        <v>0</v>
      </c>
      <c r="T42" s="218">
        <v>0</v>
      </c>
    </row>
    <row r="43" ht="19.5" customHeight="1" spans="1:20">
      <c r="A43" s="232" t="s">
        <v>194</v>
      </c>
      <c r="B43" s="232"/>
      <c r="C43" s="232"/>
      <c r="D43" s="217" t="s">
        <v>195</v>
      </c>
      <c r="E43" s="218">
        <v>0</v>
      </c>
      <c r="F43" s="218">
        <v>0</v>
      </c>
      <c r="G43" s="218">
        <v>0</v>
      </c>
      <c r="H43" s="218">
        <v>294764.08</v>
      </c>
      <c r="I43" s="218">
        <v>294764.08</v>
      </c>
      <c r="J43" s="218">
        <v>0</v>
      </c>
      <c r="K43" s="218">
        <v>294764.08</v>
      </c>
      <c r="L43" s="218">
        <v>294764.08</v>
      </c>
      <c r="M43" s="218">
        <v>294764.08</v>
      </c>
      <c r="N43" s="218">
        <v>0</v>
      </c>
      <c r="O43" s="218">
        <v>0</v>
      </c>
      <c r="P43" s="218">
        <v>0</v>
      </c>
      <c r="Q43" s="218">
        <v>0</v>
      </c>
      <c r="R43" s="218">
        <v>0</v>
      </c>
      <c r="S43" s="218">
        <v>0</v>
      </c>
      <c r="T43" s="218">
        <v>0</v>
      </c>
    </row>
    <row r="44" ht="19.5" customHeight="1" spans="1:20">
      <c r="A44" s="232" t="s">
        <v>196</v>
      </c>
      <c r="B44" s="232"/>
      <c r="C44" s="232"/>
      <c r="D44" s="217" t="s">
        <v>197</v>
      </c>
      <c r="E44" s="218">
        <v>0</v>
      </c>
      <c r="F44" s="218">
        <v>0</v>
      </c>
      <c r="G44" s="218">
        <v>0</v>
      </c>
      <c r="H44" s="218">
        <v>476769.74</v>
      </c>
      <c r="I44" s="218">
        <v>476769.74</v>
      </c>
      <c r="J44" s="218">
        <v>0</v>
      </c>
      <c r="K44" s="218">
        <v>476769.74</v>
      </c>
      <c r="L44" s="218">
        <v>476769.74</v>
      </c>
      <c r="M44" s="218">
        <v>476769.74</v>
      </c>
      <c r="N44" s="218">
        <v>0</v>
      </c>
      <c r="O44" s="218">
        <v>0</v>
      </c>
      <c r="P44" s="218">
        <v>0</v>
      </c>
      <c r="Q44" s="218">
        <v>0</v>
      </c>
      <c r="R44" s="218">
        <v>0</v>
      </c>
      <c r="S44" s="218">
        <v>0</v>
      </c>
      <c r="T44" s="218">
        <v>0</v>
      </c>
    </row>
    <row r="45" ht="19.5" customHeight="1" spans="1:20">
      <c r="A45" s="232" t="s">
        <v>198</v>
      </c>
      <c r="B45" s="232"/>
      <c r="C45" s="232"/>
      <c r="D45" s="217" t="s">
        <v>199</v>
      </c>
      <c r="E45" s="218">
        <v>0</v>
      </c>
      <c r="F45" s="218">
        <v>0</v>
      </c>
      <c r="G45" s="218">
        <v>0</v>
      </c>
      <c r="H45" s="218">
        <v>62189.14</v>
      </c>
      <c r="I45" s="218">
        <v>62189.14</v>
      </c>
      <c r="J45" s="218">
        <v>0</v>
      </c>
      <c r="K45" s="218">
        <v>62189.14</v>
      </c>
      <c r="L45" s="218">
        <v>62189.14</v>
      </c>
      <c r="M45" s="218">
        <v>62189.14</v>
      </c>
      <c r="N45" s="218">
        <v>0</v>
      </c>
      <c r="O45" s="218">
        <v>0</v>
      </c>
      <c r="P45" s="218">
        <v>0</v>
      </c>
      <c r="Q45" s="218">
        <v>0</v>
      </c>
      <c r="R45" s="218">
        <v>0</v>
      </c>
      <c r="S45" s="218">
        <v>0</v>
      </c>
      <c r="T45" s="218">
        <v>0</v>
      </c>
    </row>
    <row r="46" ht="19.5" customHeight="1" spans="1:20">
      <c r="A46" s="232" t="s">
        <v>200</v>
      </c>
      <c r="B46" s="232"/>
      <c r="C46" s="232"/>
      <c r="D46" s="217" t="s">
        <v>201</v>
      </c>
      <c r="E46" s="218">
        <v>0</v>
      </c>
      <c r="F46" s="218">
        <v>0</v>
      </c>
      <c r="G46" s="218">
        <v>0</v>
      </c>
      <c r="H46" s="218">
        <v>100000</v>
      </c>
      <c r="I46" s="218">
        <v>0</v>
      </c>
      <c r="J46" s="218">
        <v>100000</v>
      </c>
      <c r="K46" s="218">
        <v>100000</v>
      </c>
      <c r="L46" s="218">
        <v>0</v>
      </c>
      <c r="M46" s="218">
        <v>0</v>
      </c>
      <c r="N46" s="218">
        <v>0</v>
      </c>
      <c r="O46" s="218">
        <v>100000</v>
      </c>
      <c r="P46" s="218">
        <v>0</v>
      </c>
      <c r="Q46" s="218">
        <v>0</v>
      </c>
      <c r="R46" s="218">
        <v>0</v>
      </c>
      <c r="S46" s="218">
        <v>0</v>
      </c>
      <c r="T46" s="218">
        <v>0</v>
      </c>
    </row>
    <row r="47" ht="19.5" customHeight="1" spans="1:20">
      <c r="A47" s="232" t="s">
        <v>202</v>
      </c>
      <c r="B47" s="232"/>
      <c r="C47" s="232"/>
      <c r="D47" s="217" t="s">
        <v>203</v>
      </c>
      <c r="E47" s="218">
        <v>0</v>
      </c>
      <c r="F47" s="218">
        <v>0</v>
      </c>
      <c r="G47" s="218">
        <v>0</v>
      </c>
      <c r="H47" s="218">
        <v>100000</v>
      </c>
      <c r="I47" s="218">
        <v>0</v>
      </c>
      <c r="J47" s="218">
        <v>100000</v>
      </c>
      <c r="K47" s="218">
        <v>100000</v>
      </c>
      <c r="L47" s="218">
        <v>0</v>
      </c>
      <c r="M47" s="218">
        <v>0</v>
      </c>
      <c r="N47" s="218">
        <v>0</v>
      </c>
      <c r="O47" s="218">
        <v>100000</v>
      </c>
      <c r="P47" s="218">
        <v>0</v>
      </c>
      <c r="Q47" s="218">
        <v>0</v>
      </c>
      <c r="R47" s="218">
        <v>0</v>
      </c>
      <c r="S47" s="218">
        <v>0</v>
      </c>
      <c r="T47" s="218">
        <v>0</v>
      </c>
    </row>
    <row r="48" ht="19.5" customHeight="1" spans="1:20">
      <c r="A48" s="232" t="s">
        <v>204</v>
      </c>
      <c r="B48" s="232"/>
      <c r="C48" s="232"/>
      <c r="D48" s="217" t="s">
        <v>203</v>
      </c>
      <c r="E48" s="218">
        <v>0</v>
      </c>
      <c r="F48" s="218">
        <v>0</v>
      </c>
      <c r="G48" s="218">
        <v>0</v>
      </c>
      <c r="H48" s="218">
        <v>100000</v>
      </c>
      <c r="I48" s="218">
        <v>0</v>
      </c>
      <c r="J48" s="218">
        <v>100000</v>
      </c>
      <c r="K48" s="218">
        <v>100000</v>
      </c>
      <c r="L48" s="218">
        <v>0</v>
      </c>
      <c r="M48" s="218">
        <v>0</v>
      </c>
      <c r="N48" s="218">
        <v>0</v>
      </c>
      <c r="O48" s="218">
        <v>100000</v>
      </c>
      <c r="P48" s="218">
        <v>0</v>
      </c>
      <c r="Q48" s="218">
        <v>0</v>
      </c>
      <c r="R48" s="218">
        <v>0</v>
      </c>
      <c r="S48" s="218">
        <v>0</v>
      </c>
      <c r="T48" s="218">
        <v>0</v>
      </c>
    </row>
    <row r="49" ht="19.5" customHeight="1" spans="1:20">
      <c r="A49" s="232" t="s">
        <v>205</v>
      </c>
      <c r="B49" s="232"/>
      <c r="C49" s="232"/>
      <c r="D49" s="217" t="s">
        <v>206</v>
      </c>
      <c r="E49" s="218">
        <v>0</v>
      </c>
      <c r="F49" s="218">
        <v>0</v>
      </c>
      <c r="G49" s="218">
        <v>0</v>
      </c>
      <c r="H49" s="218">
        <v>978745</v>
      </c>
      <c r="I49" s="218">
        <v>978745</v>
      </c>
      <c r="J49" s="218">
        <v>0</v>
      </c>
      <c r="K49" s="218">
        <v>978745</v>
      </c>
      <c r="L49" s="218">
        <v>978745</v>
      </c>
      <c r="M49" s="218">
        <v>978745</v>
      </c>
      <c r="N49" s="218">
        <v>0</v>
      </c>
      <c r="O49" s="218">
        <v>0</v>
      </c>
      <c r="P49" s="218">
        <v>0</v>
      </c>
      <c r="Q49" s="218">
        <v>0</v>
      </c>
      <c r="R49" s="218">
        <v>0</v>
      </c>
      <c r="S49" s="218">
        <v>0</v>
      </c>
      <c r="T49" s="218">
        <v>0</v>
      </c>
    </row>
    <row r="50" ht="19.5" customHeight="1" spans="1:20">
      <c r="A50" s="232" t="s">
        <v>207</v>
      </c>
      <c r="B50" s="232"/>
      <c r="C50" s="232"/>
      <c r="D50" s="217" t="s">
        <v>208</v>
      </c>
      <c r="E50" s="218">
        <v>0</v>
      </c>
      <c r="F50" s="218">
        <v>0</v>
      </c>
      <c r="G50" s="218">
        <v>0</v>
      </c>
      <c r="H50" s="218">
        <v>978745</v>
      </c>
      <c r="I50" s="218">
        <v>978745</v>
      </c>
      <c r="J50" s="218">
        <v>0</v>
      </c>
      <c r="K50" s="218">
        <v>978745</v>
      </c>
      <c r="L50" s="218">
        <v>978745</v>
      </c>
      <c r="M50" s="218">
        <v>978745</v>
      </c>
      <c r="N50" s="218">
        <v>0</v>
      </c>
      <c r="O50" s="218">
        <v>0</v>
      </c>
      <c r="P50" s="218">
        <v>0</v>
      </c>
      <c r="Q50" s="218">
        <v>0</v>
      </c>
      <c r="R50" s="218">
        <v>0</v>
      </c>
      <c r="S50" s="218">
        <v>0</v>
      </c>
      <c r="T50" s="218">
        <v>0</v>
      </c>
    </row>
    <row r="51" ht="19.5" customHeight="1" spans="1:20">
      <c r="A51" s="232" t="s">
        <v>209</v>
      </c>
      <c r="B51" s="232"/>
      <c r="C51" s="232"/>
      <c r="D51" s="217" t="s">
        <v>210</v>
      </c>
      <c r="E51" s="218">
        <v>0</v>
      </c>
      <c r="F51" s="218">
        <v>0</v>
      </c>
      <c r="G51" s="218">
        <v>0</v>
      </c>
      <c r="H51" s="218">
        <v>978745</v>
      </c>
      <c r="I51" s="218">
        <v>978745</v>
      </c>
      <c r="J51" s="218">
        <v>0</v>
      </c>
      <c r="K51" s="218">
        <v>978745</v>
      </c>
      <c r="L51" s="218">
        <v>978745</v>
      </c>
      <c r="M51" s="218">
        <v>978745</v>
      </c>
      <c r="N51" s="218">
        <v>0</v>
      </c>
      <c r="O51" s="218">
        <v>0</v>
      </c>
      <c r="P51" s="218">
        <v>0</v>
      </c>
      <c r="Q51" s="218">
        <v>0</v>
      </c>
      <c r="R51" s="218">
        <v>0</v>
      </c>
      <c r="S51" s="218">
        <v>0</v>
      </c>
      <c r="T51" s="218">
        <v>0</v>
      </c>
    </row>
    <row r="52" ht="19.5" customHeight="1" spans="1:20">
      <c r="A52" s="217" t="s">
        <v>251</v>
      </c>
      <c r="B52" s="217"/>
      <c r="C52" s="217"/>
      <c r="D52" s="217"/>
      <c r="E52" s="217"/>
      <c r="F52" s="217"/>
      <c r="G52" s="217"/>
      <c r="H52" s="217"/>
      <c r="I52" s="217"/>
      <c r="J52" s="217"/>
      <c r="K52" s="217"/>
      <c r="L52" s="217"/>
      <c r="M52" s="217"/>
      <c r="N52" s="217"/>
      <c r="O52" s="217"/>
      <c r="P52" s="217"/>
      <c r="Q52" s="217"/>
      <c r="R52" s="217"/>
      <c r="S52" s="217"/>
      <c r="T52" s="217"/>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I40" sqref="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22" t="s">
        <v>252</v>
      </c>
    </row>
    <row r="2" spans="9:9">
      <c r="I2" s="215" t="s">
        <v>253</v>
      </c>
    </row>
    <row r="3" spans="1:9">
      <c r="A3" s="215" t="s">
        <v>2</v>
      </c>
      <c r="I3" s="215" t="s">
        <v>3</v>
      </c>
    </row>
    <row r="4" ht="19.5" customHeight="1" spans="1:9">
      <c r="A4" s="224" t="s">
        <v>248</v>
      </c>
      <c r="B4" s="224"/>
      <c r="C4" s="224"/>
      <c r="D4" s="224" t="s">
        <v>247</v>
      </c>
      <c r="E4" s="224"/>
      <c r="F4" s="224"/>
      <c r="G4" s="224"/>
      <c r="H4" s="224"/>
      <c r="I4" s="224"/>
    </row>
    <row r="5" ht="19.5" customHeight="1" spans="1:9">
      <c r="A5" s="224" t="s">
        <v>254</v>
      </c>
      <c r="B5" s="224" t="s">
        <v>122</v>
      </c>
      <c r="C5" s="224" t="s">
        <v>8</v>
      </c>
      <c r="D5" s="224" t="s">
        <v>254</v>
      </c>
      <c r="E5" s="224" t="s">
        <v>122</v>
      </c>
      <c r="F5" s="224" t="s">
        <v>8</v>
      </c>
      <c r="G5" s="224" t="s">
        <v>254</v>
      </c>
      <c r="H5" s="224" t="s">
        <v>122</v>
      </c>
      <c r="I5" s="224" t="s">
        <v>8</v>
      </c>
    </row>
    <row r="6" ht="19.5" customHeight="1" spans="1:9">
      <c r="A6" s="224"/>
      <c r="B6" s="224"/>
      <c r="C6" s="224"/>
      <c r="D6" s="224"/>
      <c r="E6" s="224"/>
      <c r="F6" s="224"/>
      <c r="G6" s="224"/>
      <c r="H6" s="224"/>
      <c r="I6" s="224"/>
    </row>
    <row r="7" ht="19.5" customHeight="1" spans="1:9">
      <c r="A7" s="226" t="s">
        <v>255</v>
      </c>
      <c r="B7" s="226" t="s">
        <v>256</v>
      </c>
      <c r="C7" s="218">
        <v>12752929.62</v>
      </c>
      <c r="D7" s="226" t="s">
        <v>257</v>
      </c>
      <c r="E7" s="226" t="s">
        <v>258</v>
      </c>
      <c r="F7" s="218">
        <v>879979.22</v>
      </c>
      <c r="G7" s="226" t="s">
        <v>259</v>
      </c>
      <c r="H7" s="226" t="s">
        <v>260</v>
      </c>
      <c r="I7" s="218">
        <v>0</v>
      </c>
    </row>
    <row r="8" ht="19.5" customHeight="1" spans="1:9">
      <c r="A8" s="226" t="s">
        <v>261</v>
      </c>
      <c r="B8" s="226" t="s">
        <v>262</v>
      </c>
      <c r="C8" s="218">
        <v>2619061</v>
      </c>
      <c r="D8" s="226" t="s">
        <v>263</v>
      </c>
      <c r="E8" s="226" t="s">
        <v>264</v>
      </c>
      <c r="F8" s="218">
        <v>106069.65</v>
      </c>
      <c r="G8" s="226" t="s">
        <v>265</v>
      </c>
      <c r="H8" s="226" t="s">
        <v>266</v>
      </c>
      <c r="I8" s="218">
        <v>0</v>
      </c>
    </row>
    <row r="9" ht="19.5" customHeight="1" spans="1:9">
      <c r="A9" s="226" t="s">
        <v>267</v>
      </c>
      <c r="B9" s="226" t="s">
        <v>268</v>
      </c>
      <c r="C9" s="218">
        <v>1359412</v>
      </c>
      <c r="D9" s="226" t="s">
        <v>269</v>
      </c>
      <c r="E9" s="226" t="s">
        <v>270</v>
      </c>
      <c r="F9" s="218">
        <v>0</v>
      </c>
      <c r="G9" s="226" t="s">
        <v>271</v>
      </c>
      <c r="H9" s="226" t="s">
        <v>272</v>
      </c>
      <c r="I9" s="218">
        <v>0</v>
      </c>
    </row>
    <row r="10" ht="19.5" customHeight="1" spans="1:9">
      <c r="A10" s="226" t="s">
        <v>273</v>
      </c>
      <c r="B10" s="226" t="s">
        <v>274</v>
      </c>
      <c r="C10" s="218">
        <v>2145776</v>
      </c>
      <c r="D10" s="226" t="s">
        <v>275</v>
      </c>
      <c r="E10" s="226" t="s">
        <v>276</v>
      </c>
      <c r="F10" s="218">
        <v>0</v>
      </c>
      <c r="G10" s="226" t="s">
        <v>277</v>
      </c>
      <c r="H10" s="226" t="s">
        <v>278</v>
      </c>
      <c r="I10" s="218">
        <v>0</v>
      </c>
    </row>
    <row r="11" ht="19.5" customHeight="1" spans="1:9">
      <c r="A11" s="226" t="s">
        <v>279</v>
      </c>
      <c r="B11" s="226" t="s">
        <v>280</v>
      </c>
      <c r="C11" s="218">
        <v>0</v>
      </c>
      <c r="D11" s="226" t="s">
        <v>281</v>
      </c>
      <c r="E11" s="226" t="s">
        <v>282</v>
      </c>
      <c r="F11" s="218">
        <v>0</v>
      </c>
      <c r="G11" s="226" t="s">
        <v>283</v>
      </c>
      <c r="H11" s="226" t="s">
        <v>284</v>
      </c>
      <c r="I11" s="218">
        <v>0</v>
      </c>
    </row>
    <row r="12" ht="19.5" customHeight="1" spans="1:9">
      <c r="A12" s="226" t="s">
        <v>285</v>
      </c>
      <c r="B12" s="226" t="s">
        <v>286</v>
      </c>
      <c r="C12" s="218">
        <v>2382678.95</v>
      </c>
      <c r="D12" s="226" t="s">
        <v>287</v>
      </c>
      <c r="E12" s="226" t="s">
        <v>288</v>
      </c>
      <c r="F12" s="218">
        <v>24152.5</v>
      </c>
      <c r="G12" s="226" t="s">
        <v>289</v>
      </c>
      <c r="H12" s="226" t="s">
        <v>290</v>
      </c>
      <c r="I12" s="218">
        <v>0</v>
      </c>
    </row>
    <row r="13" ht="19.5" customHeight="1" spans="1:9">
      <c r="A13" s="226" t="s">
        <v>291</v>
      </c>
      <c r="B13" s="226" t="s">
        <v>292</v>
      </c>
      <c r="C13" s="218">
        <v>1038816.36</v>
      </c>
      <c r="D13" s="226" t="s">
        <v>293</v>
      </c>
      <c r="E13" s="226" t="s">
        <v>294</v>
      </c>
      <c r="F13" s="218">
        <v>9659.52</v>
      </c>
      <c r="G13" s="226" t="s">
        <v>295</v>
      </c>
      <c r="H13" s="226" t="s">
        <v>296</v>
      </c>
      <c r="I13" s="218">
        <v>0</v>
      </c>
    </row>
    <row r="14" ht="19.5" customHeight="1" spans="1:9">
      <c r="A14" s="226" t="s">
        <v>297</v>
      </c>
      <c r="B14" s="226" t="s">
        <v>298</v>
      </c>
      <c r="C14" s="218">
        <v>499202.53</v>
      </c>
      <c r="D14" s="226" t="s">
        <v>299</v>
      </c>
      <c r="E14" s="226" t="s">
        <v>300</v>
      </c>
      <c r="F14" s="218">
        <v>47866.07</v>
      </c>
      <c r="G14" s="226" t="s">
        <v>301</v>
      </c>
      <c r="H14" s="226" t="s">
        <v>302</v>
      </c>
      <c r="I14" s="218">
        <v>0</v>
      </c>
    </row>
    <row r="15" ht="19.5" customHeight="1" spans="1:9">
      <c r="A15" s="226" t="s">
        <v>303</v>
      </c>
      <c r="B15" s="226" t="s">
        <v>304</v>
      </c>
      <c r="C15" s="218">
        <v>498126.64</v>
      </c>
      <c r="D15" s="226" t="s">
        <v>305</v>
      </c>
      <c r="E15" s="226" t="s">
        <v>306</v>
      </c>
      <c r="F15" s="218">
        <v>0</v>
      </c>
      <c r="G15" s="226" t="s">
        <v>307</v>
      </c>
      <c r="H15" s="226" t="s">
        <v>308</v>
      </c>
      <c r="I15" s="218">
        <v>0</v>
      </c>
    </row>
    <row r="16" ht="19.5" customHeight="1" spans="1:9">
      <c r="A16" s="226" t="s">
        <v>309</v>
      </c>
      <c r="B16" s="226" t="s">
        <v>310</v>
      </c>
      <c r="C16" s="218">
        <v>476769.74</v>
      </c>
      <c r="D16" s="226" t="s">
        <v>311</v>
      </c>
      <c r="E16" s="226" t="s">
        <v>312</v>
      </c>
      <c r="F16" s="218">
        <v>0</v>
      </c>
      <c r="G16" s="226" t="s">
        <v>313</v>
      </c>
      <c r="H16" s="226" t="s">
        <v>314</v>
      </c>
      <c r="I16" s="218">
        <v>0</v>
      </c>
    </row>
    <row r="17" ht="19.5" customHeight="1" spans="1:9">
      <c r="A17" s="226" t="s">
        <v>315</v>
      </c>
      <c r="B17" s="226" t="s">
        <v>316</v>
      </c>
      <c r="C17" s="218">
        <v>196688.46</v>
      </c>
      <c r="D17" s="226" t="s">
        <v>317</v>
      </c>
      <c r="E17" s="226" t="s">
        <v>318</v>
      </c>
      <c r="F17" s="218">
        <v>46229.5</v>
      </c>
      <c r="G17" s="226" t="s">
        <v>319</v>
      </c>
      <c r="H17" s="226" t="s">
        <v>320</v>
      </c>
      <c r="I17" s="218">
        <v>0</v>
      </c>
    </row>
    <row r="18" ht="19.5" customHeight="1" spans="1:9">
      <c r="A18" s="226" t="s">
        <v>321</v>
      </c>
      <c r="B18" s="226" t="s">
        <v>322</v>
      </c>
      <c r="C18" s="218">
        <v>978745</v>
      </c>
      <c r="D18" s="226" t="s">
        <v>323</v>
      </c>
      <c r="E18" s="226" t="s">
        <v>324</v>
      </c>
      <c r="F18" s="218">
        <v>0</v>
      </c>
      <c r="G18" s="226" t="s">
        <v>325</v>
      </c>
      <c r="H18" s="226" t="s">
        <v>326</v>
      </c>
      <c r="I18" s="218">
        <v>0</v>
      </c>
    </row>
    <row r="19" ht="19.5" customHeight="1" spans="1:9">
      <c r="A19" s="226" t="s">
        <v>327</v>
      </c>
      <c r="B19" s="226" t="s">
        <v>328</v>
      </c>
      <c r="C19" s="218">
        <v>0</v>
      </c>
      <c r="D19" s="226" t="s">
        <v>329</v>
      </c>
      <c r="E19" s="226" t="s">
        <v>330</v>
      </c>
      <c r="F19" s="218">
        <v>82704.17</v>
      </c>
      <c r="G19" s="226" t="s">
        <v>331</v>
      </c>
      <c r="H19" s="226" t="s">
        <v>332</v>
      </c>
      <c r="I19" s="218">
        <v>0</v>
      </c>
    </row>
    <row r="20" ht="19.5" customHeight="1" spans="1:9">
      <c r="A20" s="226" t="s">
        <v>333</v>
      </c>
      <c r="B20" s="226" t="s">
        <v>334</v>
      </c>
      <c r="C20" s="218">
        <v>557652.94</v>
      </c>
      <c r="D20" s="226" t="s">
        <v>335</v>
      </c>
      <c r="E20" s="226" t="s">
        <v>336</v>
      </c>
      <c r="F20" s="218">
        <v>0</v>
      </c>
      <c r="G20" s="226" t="s">
        <v>337</v>
      </c>
      <c r="H20" s="226" t="s">
        <v>338</v>
      </c>
      <c r="I20" s="218">
        <v>0</v>
      </c>
    </row>
    <row r="21" ht="19.5" customHeight="1" spans="1:9">
      <c r="A21" s="226" t="s">
        <v>339</v>
      </c>
      <c r="B21" s="226" t="s">
        <v>340</v>
      </c>
      <c r="C21" s="218">
        <v>1449276.6</v>
      </c>
      <c r="D21" s="226" t="s">
        <v>341</v>
      </c>
      <c r="E21" s="226" t="s">
        <v>342</v>
      </c>
      <c r="F21" s="218">
        <v>0</v>
      </c>
      <c r="G21" s="226" t="s">
        <v>343</v>
      </c>
      <c r="H21" s="226" t="s">
        <v>344</v>
      </c>
      <c r="I21" s="218">
        <v>0</v>
      </c>
    </row>
    <row r="22" ht="19.5" customHeight="1" spans="1:9">
      <c r="A22" s="226" t="s">
        <v>345</v>
      </c>
      <c r="B22" s="226" t="s">
        <v>346</v>
      </c>
      <c r="C22" s="218">
        <v>0</v>
      </c>
      <c r="D22" s="226" t="s">
        <v>347</v>
      </c>
      <c r="E22" s="226" t="s">
        <v>348</v>
      </c>
      <c r="F22" s="218">
        <v>4625.34</v>
      </c>
      <c r="G22" s="226" t="s">
        <v>349</v>
      </c>
      <c r="H22" s="226" t="s">
        <v>350</v>
      </c>
      <c r="I22" s="218">
        <v>0</v>
      </c>
    </row>
    <row r="23" ht="19.5" customHeight="1" spans="1:9">
      <c r="A23" s="226" t="s">
        <v>351</v>
      </c>
      <c r="B23" s="226" t="s">
        <v>352</v>
      </c>
      <c r="C23" s="218">
        <v>0</v>
      </c>
      <c r="D23" s="226" t="s">
        <v>353</v>
      </c>
      <c r="E23" s="226" t="s">
        <v>354</v>
      </c>
      <c r="F23" s="218">
        <v>0</v>
      </c>
      <c r="G23" s="226" t="s">
        <v>355</v>
      </c>
      <c r="H23" s="226" t="s">
        <v>356</v>
      </c>
      <c r="I23" s="218">
        <v>0</v>
      </c>
    </row>
    <row r="24" ht="19.5" customHeight="1" spans="1:9">
      <c r="A24" s="226" t="s">
        <v>357</v>
      </c>
      <c r="B24" s="226" t="s">
        <v>358</v>
      </c>
      <c r="C24" s="218">
        <v>0</v>
      </c>
      <c r="D24" s="226" t="s">
        <v>359</v>
      </c>
      <c r="E24" s="226" t="s">
        <v>360</v>
      </c>
      <c r="F24" s="218">
        <v>0</v>
      </c>
      <c r="G24" s="226" t="s">
        <v>361</v>
      </c>
      <c r="H24" s="226" t="s">
        <v>362</v>
      </c>
      <c r="I24" s="218">
        <v>0</v>
      </c>
    </row>
    <row r="25" ht="19.5" customHeight="1" spans="1:9">
      <c r="A25" s="226" t="s">
        <v>363</v>
      </c>
      <c r="B25" s="226" t="s">
        <v>364</v>
      </c>
      <c r="C25" s="218">
        <v>364276.6</v>
      </c>
      <c r="D25" s="226" t="s">
        <v>365</v>
      </c>
      <c r="E25" s="226" t="s">
        <v>366</v>
      </c>
      <c r="F25" s="218">
        <v>0</v>
      </c>
      <c r="G25" s="226" t="s">
        <v>367</v>
      </c>
      <c r="H25" s="226" t="s">
        <v>368</v>
      </c>
      <c r="I25" s="218">
        <v>0</v>
      </c>
    </row>
    <row r="26" ht="19.5" customHeight="1" spans="1:9">
      <c r="A26" s="226" t="s">
        <v>369</v>
      </c>
      <c r="B26" s="226" t="s">
        <v>370</v>
      </c>
      <c r="C26" s="218">
        <v>1085000</v>
      </c>
      <c r="D26" s="226" t="s">
        <v>371</v>
      </c>
      <c r="E26" s="226" t="s">
        <v>372</v>
      </c>
      <c r="F26" s="218">
        <v>0</v>
      </c>
      <c r="G26" s="226" t="s">
        <v>373</v>
      </c>
      <c r="H26" s="226" t="s">
        <v>374</v>
      </c>
      <c r="I26" s="218">
        <v>0</v>
      </c>
    </row>
    <row r="27" ht="19.5" customHeight="1" spans="1:9">
      <c r="A27" s="226" t="s">
        <v>375</v>
      </c>
      <c r="B27" s="226" t="s">
        <v>376</v>
      </c>
      <c r="C27" s="218">
        <v>0</v>
      </c>
      <c r="D27" s="226" t="s">
        <v>377</v>
      </c>
      <c r="E27" s="226" t="s">
        <v>378</v>
      </c>
      <c r="F27" s="218">
        <v>0</v>
      </c>
      <c r="G27" s="226" t="s">
        <v>379</v>
      </c>
      <c r="H27" s="226" t="s">
        <v>380</v>
      </c>
      <c r="I27" s="218">
        <v>0</v>
      </c>
    </row>
    <row r="28" ht="19.5" customHeight="1" spans="1:9">
      <c r="A28" s="226" t="s">
        <v>381</v>
      </c>
      <c r="B28" s="226" t="s">
        <v>382</v>
      </c>
      <c r="C28" s="218">
        <v>0</v>
      </c>
      <c r="D28" s="226" t="s">
        <v>383</v>
      </c>
      <c r="E28" s="226" t="s">
        <v>384</v>
      </c>
      <c r="F28" s="218">
        <v>0</v>
      </c>
      <c r="G28" s="226" t="s">
        <v>385</v>
      </c>
      <c r="H28" s="226" t="s">
        <v>386</v>
      </c>
      <c r="I28" s="218">
        <v>0</v>
      </c>
    </row>
    <row r="29" ht="19.5" customHeight="1" spans="1:9">
      <c r="A29" s="226" t="s">
        <v>387</v>
      </c>
      <c r="B29" s="226" t="s">
        <v>388</v>
      </c>
      <c r="C29" s="218">
        <v>0</v>
      </c>
      <c r="D29" s="226" t="s">
        <v>389</v>
      </c>
      <c r="E29" s="226" t="s">
        <v>390</v>
      </c>
      <c r="F29" s="218">
        <v>57706</v>
      </c>
      <c r="G29" s="217" t="s">
        <v>391</v>
      </c>
      <c r="H29" s="226" t="s">
        <v>392</v>
      </c>
      <c r="I29" s="218">
        <v>0</v>
      </c>
    </row>
    <row r="30" ht="19.5" customHeight="1" spans="1:9">
      <c r="A30" s="226" t="s">
        <v>393</v>
      </c>
      <c r="B30" s="226" t="s">
        <v>394</v>
      </c>
      <c r="C30" s="218">
        <v>0</v>
      </c>
      <c r="D30" s="226" t="s">
        <v>395</v>
      </c>
      <c r="E30" s="226" t="s">
        <v>396</v>
      </c>
      <c r="F30" s="218">
        <v>279900</v>
      </c>
      <c r="G30" s="226" t="s">
        <v>397</v>
      </c>
      <c r="H30" s="226" t="s">
        <v>398</v>
      </c>
      <c r="I30" s="218">
        <v>0</v>
      </c>
    </row>
    <row r="31" ht="19.5" customHeight="1" spans="1:9">
      <c r="A31" s="226" t="s">
        <v>399</v>
      </c>
      <c r="B31" s="226" t="s">
        <v>400</v>
      </c>
      <c r="C31" s="218">
        <v>0</v>
      </c>
      <c r="D31" s="226" t="s">
        <v>401</v>
      </c>
      <c r="E31" s="226" t="s">
        <v>402</v>
      </c>
      <c r="F31" s="218">
        <v>1916.47</v>
      </c>
      <c r="G31" s="226" t="s">
        <v>403</v>
      </c>
      <c r="H31" s="226" t="s">
        <v>404</v>
      </c>
      <c r="I31" s="218">
        <v>0</v>
      </c>
    </row>
    <row r="32" ht="19.5" customHeight="1" spans="1:9">
      <c r="A32" s="226" t="s">
        <v>405</v>
      </c>
      <c r="B32" s="226" t="s">
        <v>406</v>
      </c>
      <c r="C32" s="218">
        <v>0</v>
      </c>
      <c r="D32" s="226" t="s">
        <v>407</v>
      </c>
      <c r="E32" s="226" t="s">
        <v>408</v>
      </c>
      <c r="F32" s="218">
        <v>204150</v>
      </c>
      <c r="G32" s="226" t="s">
        <v>409</v>
      </c>
      <c r="H32" s="226" t="s">
        <v>410</v>
      </c>
      <c r="I32" s="218">
        <v>0</v>
      </c>
    </row>
    <row r="33" ht="19.5" customHeight="1" spans="1:9">
      <c r="A33" s="226" t="s">
        <v>411</v>
      </c>
      <c r="B33" s="226" t="s">
        <v>412</v>
      </c>
      <c r="C33" s="218">
        <v>0</v>
      </c>
      <c r="D33" s="226" t="s">
        <v>413</v>
      </c>
      <c r="E33" s="226" t="s">
        <v>414</v>
      </c>
      <c r="F33" s="218">
        <v>0</v>
      </c>
      <c r="G33" s="226" t="s">
        <v>415</v>
      </c>
      <c r="H33" s="226" t="s">
        <v>416</v>
      </c>
      <c r="I33" s="218">
        <v>0</v>
      </c>
    </row>
    <row r="34" ht="19.5" customHeight="1" spans="1:9">
      <c r="A34" s="226"/>
      <c r="B34" s="226"/>
      <c r="C34" s="228"/>
      <c r="D34" s="226" t="s">
        <v>417</v>
      </c>
      <c r="E34" s="226" t="s">
        <v>418</v>
      </c>
      <c r="F34" s="218">
        <v>15000</v>
      </c>
      <c r="G34" s="226" t="s">
        <v>419</v>
      </c>
      <c r="H34" s="226" t="s">
        <v>420</v>
      </c>
      <c r="I34" s="218">
        <v>0</v>
      </c>
    </row>
    <row r="35" ht="19.5" customHeight="1" spans="1:9">
      <c r="A35" s="226"/>
      <c r="B35" s="226"/>
      <c r="C35" s="228"/>
      <c r="D35" s="226" t="s">
        <v>421</v>
      </c>
      <c r="E35" s="226" t="s">
        <v>422</v>
      </c>
      <c r="F35" s="218">
        <v>0</v>
      </c>
      <c r="G35" s="226" t="s">
        <v>423</v>
      </c>
      <c r="H35" s="226" t="s">
        <v>424</v>
      </c>
      <c r="I35" s="218">
        <v>0</v>
      </c>
    </row>
    <row r="36" ht="19.5" customHeight="1" spans="1:9">
      <c r="A36" s="226"/>
      <c r="B36" s="226"/>
      <c r="C36" s="228"/>
      <c r="D36" s="226" t="s">
        <v>425</v>
      </c>
      <c r="E36" s="226" t="s">
        <v>426</v>
      </c>
      <c r="F36" s="218">
        <v>0</v>
      </c>
      <c r="G36" s="226" t="s">
        <v>427</v>
      </c>
      <c r="H36" s="226" t="s">
        <v>428</v>
      </c>
      <c r="I36" s="218">
        <v>0</v>
      </c>
    </row>
    <row r="37" ht="19.5" customHeight="1" spans="1:9">
      <c r="A37" s="226"/>
      <c r="B37" s="226"/>
      <c r="C37" s="228"/>
      <c r="D37" s="226" t="s">
        <v>429</v>
      </c>
      <c r="E37" s="226" t="s">
        <v>430</v>
      </c>
      <c r="F37" s="218">
        <v>0</v>
      </c>
      <c r="G37" s="226"/>
      <c r="H37" s="226"/>
      <c r="I37" s="228"/>
    </row>
    <row r="38" ht="19.5" customHeight="1" spans="1:9">
      <c r="A38" s="226"/>
      <c r="B38" s="226"/>
      <c r="C38" s="228"/>
      <c r="D38" s="226" t="s">
        <v>431</v>
      </c>
      <c r="E38" s="226" t="s">
        <v>432</v>
      </c>
      <c r="F38" s="218">
        <v>0</v>
      </c>
      <c r="G38" s="226"/>
      <c r="H38" s="226"/>
      <c r="I38" s="228"/>
    </row>
    <row r="39" ht="19.5" customHeight="1" spans="1:9">
      <c r="A39" s="226"/>
      <c r="B39" s="226"/>
      <c r="C39" s="228"/>
      <c r="D39" s="226" t="s">
        <v>433</v>
      </c>
      <c r="E39" s="226" t="s">
        <v>434</v>
      </c>
      <c r="F39" s="218">
        <v>0</v>
      </c>
      <c r="G39" s="226"/>
      <c r="H39" s="226"/>
      <c r="I39" s="228"/>
    </row>
    <row r="40" ht="19.5" customHeight="1" spans="1:9">
      <c r="A40" s="225" t="s">
        <v>435</v>
      </c>
      <c r="B40" s="225"/>
      <c r="C40" s="218">
        <v>14202206.22</v>
      </c>
      <c r="D40" s="225" t="s">
        <v>436</v>
      </c>
      <c r="E40" s="225"/>
      <c r="F40" s="230"/>
      <c r="G40" s="225"/>
      <c r="H40" s="225"/>
      <c r="I40" s="218">
        <v>879979.22</v>
      </c>
    </row>
    <row r="41" ht="19.5" customHeight="1" spans="1:9">
      <c r="A41" s="217" t="s">
        <v>437</v>
      </c>
      <c r="B41" s="217"/>
      <c r="C41" s="231"/>
      <c r="D41" s="217"/>
      <c r="E41" s="217"/>
      <c r="F41" s="217"/>
      <c r="G41" s="217"/>
      <c r="H41" s="217"/>
      <c r="I41" s="2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22" t="s">
        <v>438</v>
      </c>
    </row>
    <row r="2" spans="12:12">
      <c r="L2" s="215" t="s">
        <v>439</v>
      </c>
    </row>
    <row r="3" spans="1:12">
      <c r="A3" s="215" t="s">
        <v>2</v>
      </c>
      <c r="L3" s="215" t="s">
        <v>3</v>
      </c>
    </row>
    <row r="4" ht="15" customHeight="1" spans="1:12">
      <c r="A4" s="225" t="s">
        <v>440</v>
      </c>
      <c r="B4" s="225"/>
      <c r="C4" s="225"/>
      <c r="D4" s="225" t="s">
        <v>247</v>
      </c>
      <c r="E4" s="225"/>
      <c r="F4" s="225"/>
      <c r="G4" s="225"/>
      <c r="H4" s="225"/>
      <c r="I4" s="225"/>
      <c r="J4" s="225"/>
      <c r="K4" s="225"/>
      <c r="L4" s="225"/>
    </row>
    <row r="5" ht="15" customHeight="1" spans="1:12">
      <c r="A5" s="225" t="s">
        <v>254</v>
      </c>
      <c r="B5" s="225" t="s">
        <v>122</v>
      </c>
      <c r="C5" s="225" t="s">
        <v>8</v>
      </c>
      <c r="D5" s="225" t="s">
        <v>254</v>
      </c>
      <c r="E5" s="225" t="s">
        <v>122</v>
      </c>
      <c r="F5" s="225" t="s">
        <v>8</v>
      </c>
      <c r="G5" s="225" t="s">
        <v>254</v>
      </c>
      <c r="H5" s="225" t="s">
        <v>122</v>
      </c>
      <c r="I5" s="225" t="s">
        <v>8</v>
      </c>
      <c r="J5" s="225" t="s">
        <v>254</v>
      </c>
      <c r="K5" s="225" t="s">
        <v>122</v>
      </c>
      <c r="L5" s="225" t="s">
        <v>8</v>
      </c>
    </row>
    <row r="6" ht="15" customHeight="1" spans="1:12">
      <c r="A6" s="226" t="s">
        <v>255</v>
      </c>
      <c r="B6" s="226" t="s">
        <v>256</v>
      </c>
      <c r="C6" s="218">
        <v>0</v>
      </c>
      <c r="D6" s="226" t="s">
        <v>257</v>
      </c>
      <c r="E6" s="226" t="s">
        <v>258</v>
      </c>
      <c r="F6" s="218">
        <v>16329425.52</v>
      </c>
      <c r="G6" s="226" t="s">
        <v>441</v>
      </c>
      <c r="H6" s="226" t="s">
        <v>442</v>
      </c>
      <c r="I6" s="218">
        <v>0</v>
      </c>
      <c r="J6" s="226" t="s">
        <v>443</v>
      </c>
      <c r="K6" s="226" t="s">
        <v>444</v>
      </c>
      <c r="L6" s="218">
        <v>0</v>
      </c>
    </row>
    <row r="7" ht="15" customHeight="1" spans="1:12">
      <c r="A7" s="226" t="s">
        <v>261</v>
      </c>
      <c r="B7" s="226" t="s">
        <v>262</v>
      </c>
      <c r="C7" s="218">
        <v>0</v>
      </c>
      <c r="D7" s="226" t="s">
        <v>263</v>
      </c>
      <c r="E7" s="226" t="s">
        <v>264</v>
      </c>
      <c r="F7" s="218">
        <v>2309968.1</v>
      </c>
      <c r="G7" s="226" t="s">
        <v>445</v>
      </c>
      <c r="H7" s="226" t="s">
        <v>266</v>
      </c>
      <c r="I7" s="218">
        <v>0</v>
      </c>
      <c r="J7" s="226" t="s">
        <v>446</v>
      </c>
      <c r="K7" s="226" t="s">
        <v>447</v>
      </c>
      <c r="L7" s="218">
        <v>0</v>
      </c>
    </row>
    <row r="8" ht="15" customHeight="1" spans="1:12">
      <c r="A8" s="226" t="s">
        <v>267</v>
      </c>
      <c r="B8" s="226" t="s">
        <v>268</v>
      </c>
      <c r="C8" s="218">
        <v>0</v>
      </c>
      <c r="D8" s="226" t="s">
        <v>269</v>
      </c>
      <c r="E8" s="226" t="s">
        <v>270</v>
      </c>
      <c r="F8" s="218">
        <v>15400</v>
      </c>
      <c r="G8" s="226" t="s">
        <v>448</v>
      </c>
      <c r="H8" s="226" t="s">
        <v>272</v>
      </c>
      <c r="I8" s="218">
        <v>0</v>
      </c>
      <c r="J8" s="226" t="s">
        <v>449</v>
      </c>
      <c r="K8" s="226" t="s">
        <v>398</v>
      </c>
      <c r="L8" s="218">
        <v>0</v>
      </c>
    </row>
    <row r="9" ht="15" customHeight="1" spans="1:12">
      <c r="A9" s="226" t="s">
        <v>273</v>
      </c>
      <c r="B9" s="226" t="s">
        <v>274</v>
      </c>
      <c r="C9" s="218">
        <v>0</v>
      </c>
      <c r="D9" s="226" t="s">
        <v>275</v>
      </c>
      <c r="E9" s="226" t="s">
        <v>276</v>
      </c>
      <c r="F9" s="218">
        <v>0</v>
      </c>
      <c r="G9" s="226" t="s">
        <v>450</v>
      </c>
      <c r="H9" s="226" t="s">
        <v>278</v>
      </c>
      <c r="I9" s="218">
        <v>0</v>
      </c>
      <c r="J9" s="226" t="s">
        <v>361</v>
      </c>
      <c r="K9" s="226" t="s">
        <v>362</v>
      </c>
      <c r="L9" s="218">
        <v>1500000</v>
      </c>
    </row>
    <row r="10" ht="15" customHeight="1" spans="1:12">
      <c r="A10" s="226" t="s">
        <v>279</v>
      </c>
      <c r="B10" s="226" t="s">
        <v>280</v>
      </c>
      <c r="C10" s="218">
        <v>0</v>
      </c>
      <c r="D10" s="226" t="s">
        <v>281</v>
      </c>
      <c r="E10" s="226" t="s">
        <v>282</v>
      </c>
      <c r="F10" s="218">
        <v>0</v>
      </c>
      <c r="G10" s="226" t="s">
        <v>451</v>
      </c>
      <c r="H10" s="226" t="s">
        <v>284</v>
      </c>
      <c r="I10" s="218">
        <v>0</v>
      </c>
      <c r="J10" s="226" t="s">
        <v>367</v>
      </c>
      <c r="K10" s="226" t="s">
        <v>368</v>
      </c>
      <c r="L10" s="218">
        <v>0</v>
      </c>
    </row>
    <row r="11" ht="15" customHeight="1" spans="1:12">
      <c r="A11" s="226" t="s">
        <v>285</v>
      </c>
      <c r="B11" s="226" t="s">
        <v>286</v>
      </c>
      <c r="C11" s="218">
        <v>0</v>
      </c>
      <c r="D11" s="226" t="s">
        <v>287</v>
      </c>
      <c r="E11" s="226" t="s">
        <v>288</v>
      </c>
      <c r="F11" s="218">
        <v>0</v>
      </c>
      <c r="G11" s="226" t="s">
        <v>452</v>
      </c>
      <c r="H11" s="226" t="s">
        <v>290</v>
      </c>
      <c r="I11" s="218">
        <v>0</v>
      </c>
      <c r="J11" s="226" t="s">
        <v>373</v>
      </c>
      <c r="K11" s="226" t="s">
        <v>374</v>
      </c>
      <c r="L11" s="218">
        <v>0</v>
      </c>
    </row>
    <row r="12" ht="15" customHeight="1" spans="1:12">
      <c r="A12" s="226" t="s">
        <v>291</v>
      </c>
      <c r="B12" s="226" t="s">
        <v>292</v>
      </c>
      <c r="C12" s="218">
        <v>0</v>
      </c>
      <c r="D12" s="226" t="s">
        <v>293</v>
      </c>
      <c r="E12" s="226" t="s">
        <v>294</v>
      </c>
      <c r="F12" s="218">
        <v>0</v>
      </c>
      <c r="G12" s="226" t="s">
        <v>453</v>
      </c>
      <c r="H12" s="226" t="s">
        <v>296</v>
      </c>
      <c r="I12" s="218">
        <v>0</v>
      </c>
      <c r="J12" s="226" t="s">
        <v>379</v>
      </c>
      <c r="K12" s="226" t="s">
        <v>380</v>
      </c>
      <c r="L12" s="218">
        <v>1500000</v>
      </c>
    </row>
    <row r="13" ht="15" customHeight="1" spans="1:12">
      <c r="A13" s="226" t="s">
        <v>297</v>
      </c>
      <c r="B13" s="226" t="s">
        <v>298</v>
      </c>
      <c r="C13" s="218">
        <v>0</v>
      </c>
      <c r="D13" s="226" t="s">
        <v>299</v>
      </c>
      <c r="E13" s="226" t="s">
        <v>300</v>
      </c>
      <c r="F13" s="218">
        <v>0</v>
      </c>
      <c r="G13" s="226" t="s">
        <v>454</v>
      </c>
      <c r="H13" s="226" t="s">
        <v>302</v>
      </c>
      <c r="I13" s="218">
        <v>0</v>
      </c>
      <c r="J13" s="226" t="s">
        <v>385</v>
      </c>
      <c r="K13" s="226" t="s">
        <v>386</v>
      </c>
      <c r="L13" s="218">
        <v>0</v>
      </c>
    </row>
    <row r="14" ht="15" customHeight="1" spans="1:12">
      <c r="A14" s="226" t="s">
        <v>303</v>
      </c>
      <c r="B14" s="226" t="s">
        <v>304</v>
      </c>
      <c r="C14" s="218">
        <v>0</v>
      </c>
      <c r="D14" s="226" t="s">
        <v>305</v>
      </c>
      <c r="E14" s="226" t="s">
        <v>306</v>
      </c>
      <c r="F14" s="218">
        <v>0</v>
      </c>
      <c r="G14" s="226" t="s">
        <v>455</v>
      </c>
      <c r="H14" s="226" t="s">
        <v>332</v>
      </c>
      <c r="I14" s="218">
        <v>0</v>
      </c>
      <c r="J14" s="226" t="s">
        <v>391</v>
      </c>
      <c r="K14" s="226" t="s">
        <v>392</v>
      </c>
      <c r="L14" s="229">
        <v>0</v>
      </c>
    </row>
    <row r="15" ht="15" customHeight="1" spans="1:12">
      <c r="A15" s="226" t="s">
        <v>309</v>
      </c>
      <c r="B15" s="226" t="s">
        <v>310</v>
      </c>
      <c r="C15" s="218">
        <v>0</v>
      </c>
      <c r="D15" s="226" t="s">
        <v>311</v>
      </c>
      <c r="E15" s="226" t="s">
        <v>312</v>
      </c>
      <c r="F15" s="218">
        <v>0</v>
      </c>
      <c r="G15" s="226" t="s">
        <v>456</v>
      </c>
      <c r="H15" s="226" t="s">
        <v>338</v>
      </c>
      <c r="I15" s="218">
        <v>0</v>
      </c>
      <c r="J15" s="226" t="s">
        <v>397</v>
      </c>
      <c r="K15" s="226" t="s">
        <v>398</v>
      </c>
      <c r="L15" s="218">
        <v>0</v>
      </c>
    </row>
    <row r="16" ht="15" customHeight="1" spans="1:12">
      <c r="A16" s="226" t="s">
        <v>315</v>
      </c>
      <c r="B16" s="226" t="s">
        <v>316</v>
      </c>
      <c r="C16" s="218">
        <v>0</v>
      </c>
      <c r="D16" s="226" t="s">
        <v>317</v>
      </c>
      <c r="E16" s="226" t="s">
        <v>318</v>
      </c>
      <c r="F16" s="218">
        <v>0</v>
      </c>
      <c r="G16" s="226" t="s">
        <v>457</v>
      </c>
      <c r="H16" s="226" t="s">
        <v>344</v>
      </c>
      <c r="I16" s="218">
        <v>0</v>
      </c>
      <c r="J16" s="226" t="s">
        <v>458</v>
      </c>
      <c r="K16" s="226" t="s">
        <v>459</v>
      </c>
      <c r="L16" s="218">
        <v>0</v>
      </c>
    </row>
    <row r="17" ht="15" customHeight="1" spans="1:12">
      <c r="A17" s="226" t="s">
        <v>321</v>
      </c>
      <c r="B17" s="226" t="s">
        <v>322</v>
      </c>
      <c r="C17" s="218">
        <v>0</v>
      </c>
      <c r="D17" s="226" t="s">
        <v>323</v>
      </c>
      <c r="E17" s="226" t="s">
        <v>324</v>
      </c>
      <c r="F17" s="218">
        <v>0</v>
      </c>
      <c r="G17" s="226" t="s">
        <v>460</v>
      </c>
      <c r="H17" s="226" t="s">
        <v>350</v>
      </c>
      <c r="I17" s="218">
        <v>0</v>
      </c>
      <c r="J17" s="226" t="s">
        <v>461</v>
      </c>
      <c r="K17" s="226" t="s">
        <v>462</v>
      </c>
      <c r="L17" s="218">
        <v>0</v>
      </c>
    </row>
    <row r="18" ht="15" customHeight="1" spans="1:12">
      <c r="A18" s="226" t="s">
        <v>327</v>
      </c>
      <c r="B18" s="226" t="s">
        <v>328</v>
      </c>
      <c r="C18" s="218">
        <v>0</v>
      </c>
      <c r="D18" s="226" t="s">
        <v>329</v>
      </c>
      <c r="E18" s="226" t="s">
        <v>330</v>
      </c>
      <c r="F18" s="218">
        <v>0</v>
      </c>
      <c r="G18" s="226" t="s">
        <v>463</v>
      </c>
      <c r="H18" s="226" t="s">
        <v>464</v>
      </c>
      <c r="I18" s="218">
        <v>0</v>
      </c>
      <c r="J18" s="226" t="s">
        <v>465</v>
      </c>
      <c r="K18" s="226" t="s">
        <v>466</v>
      </c>
      <c r="L18" s="218">
        <v>0</v>
      </c>
    </row>
    <row r="19" ht="15" customHeight="1" spans="1:12">
      <c r="A19" s="226" t="s">
        <v>333</v>
      </c>
      <c r="B19" s="226" t="s">
        <v>334</v>
      </c>
      <c r="C19" s="218">
        <v>0</v>
      </c>
      <c r="D19" s="226" t="s">
        <v>335</v>
      </c>
      <c r="E19" s="226" t="s">
        <v>336</v>
      </c>
      <c r="F19" s="218">
        <v>0</v>
      </c>
      <c r="G19" s="226" t="s">
        <v>259</v>
      </c>
      <c r="H19" s="226" t="s">
        <v>260</v>
      </c>
      <c r="I19" s="218">
        <v>269766.93</v>
      </c>
      <c r="J19" s="226" t="s">
        <v>467</v>
      </c>
      <c r="K19" s="226" t="s">
        <v>468</v>
      </c>
      <c r="L19" s="218">
        <v>0</v>
      </c>
    </row>
    <row r="20" ht="15" customHeight="1" spans="1:12">
      <c r="A20" s="226" t="s">
        <v>339</v>
      </c>
      <c r="B20" s="226" t="s">
        <v>340</v>
      </c>
      <c r="C20" s="218">
        <v>82224.44</v>
      </c>
      <c r="D20" s="226" t="s">
        <v>341</v>
      </c>
      <c r="E20" s="226" t="s">
        <v>342</v>
      </c>
      <c r="F20" s="218">
        <v>0</v>
      </c>
      <c r="G20" s="226" t="s">
        <v>265</v>
      </c>
      <c r="H20" s="226" t="s">
        <v>266</v>
      </c>
      <c r="I20" s="218">
        <v>0</v>
      </c>
      <c r="J20" s="226" t="s">
        <v>403</v>
      </c>
      <c r="K20" s="226" t="s">
        <v>404</v>
      </c>
      <c r="L20" s="218">
        <v>0</v>
      </c>
    </row>
    <row r="21" ht="15" customHeight="1" spans="1:12">
      <c r="A21" s="226" t="s">
        <v>345</v>
      </c>
      <c r="B21" s="226" t="s">
        <v>346</v>
      </c>
      <c r="C21" s="218">
        <v>0</v>
      </c>
      <c r="D21" s="226" t="s">
        <v>347</v>
      </c>
      <c r="E21" s="226" t="s">
        <v>348</v>
      </c>
      <c r="F21" s="218">
        <v>0</v>
      </c>
      <c r="G21" s="226" t="s">
        <v>271</v>
      </c>
      <c r="H21" s="226" t="s">
        <v>272</v>
      </c>
      <c r="I21" s="218">
        <v>20376</v>
      </c>
      <c r="J21" s="226" t="s">
        <v>409</v>
      </c>
      <c r="K21" s="226" t="s">
        <v>410</v>
      </c>
      <c r="L21" s="218">
        <v>0</v>
      </c>
    </row>
    <row r="22" ht="15" customHeight="1" spans="1:12">
      <c r="A22" s="226" t="s">
        <v>351</v>
      </c>
      <c r="B22" s="226" t="s">
        <v>352</v>
      </c>
      <c r="C22" s="218">
        <v>0</v>
      </c>
      <c r="D22" s="226" t="s">
        <v>353</v>
      </c>
      <c r="E22" s="226" t="s">
        <v>354</v>
      </c>
      <c r="F22" s="218">
        <v>0</v>
      </c>
      <c r="G22" s="226" t="s">
        <v>277</v>
      </c>
      <c r="H22" s="226" t="s">
        <v>278</v>
      </c>
      <c r="I22" s="218">
        <v>249390.93</v>
      </c>
      <c r="J22" s="226" t="s">
        <v>415</v>
      </c>
      <c r="K22" s="226" t="s">
        <v>416</v>
      </c>
      <c r="L22" s="218">
        <v>0</v>
      </c>
    </row>
    <row r="23" ht="15" customHeight="1" spans="1:12">
      <c r="A23" s="226" t="s">
        <v>357</v>
      </c>
      <c r="B23" s="226" t="s">
        <v>358</v>
      </c>
      <c r="C23" s="218">
        <v>0</v>
      </c>
      <c r="D23" s="226" t="s">
        <v>359</v>
      </c>
      <c r="E23" s="226" t="s">
        <v>360</v>
      </c>
      <c r="F23" s="218">
        <v>0</v>
      </c>
      <c r="G23" s="226" t="s">
        <v>283</v>
      </c>
      <c r="H23" s="226" t="s">
        <v>284</v>
      </c>
      <c r="I23" s="218">
        <v>0</v>
      </c>
      <c r="J23" s="226" t="s">
        <v>419</v>
      </c>
      <c r="K23" s="226" t="s">
        <v>420</v>
      </c>
      <c r="L23" s="218">
        <v>0</v>
      </c>
    </row>
    <row r="24" ht="15" customHeight="1" spans="1:12">
      <c r="A24" s="226" t="s">
        <v>363</v>
      </c>
      <c r="B24" s="226" t="s">
        <v>364</v>
      </c>
      <c r="C24" s="218">
        <v>0</v>
      </c>
      <c r="D24" s="226" t="s">
        <v>365</v>
      </c>
      <c r="E24" s="226" t="s">
        <v>366</v>
      </c>
      <c r="F24" s="218">
        <v>0</v>
      </c>
      <c r="G24" s="226" t="s">
        <v>289</v>
      </c>
      <c r="H24" s="226" t="s">
        <v>290</v>
      </c>
      <c r="I24" s="218">
        <v>0</v>
      </c>
      <c r="J24" s="226" t="s">
        <v>423</v>
      </c>
      <c r="K24" s="226" t="s">
        <v>424</v>
      </c>
      <c r="L24" s="218">
        <v>0</v>
      </c>
    </row>
    <row r="25" ht="15" customHeight="1" spans="1:12">
      <c r="A25" s="226" t="s">
        <v>369</v>
      </c>
      <c r="B25" s="226" t="s">
        <v>370</v>
      </c>
      <c r="C25" s="218">
        <v>82224.44</v>
      </c>
      <c r="D25" s="226" t="s">
        <v>371</v>
      </c>
      <c r="E25" s="226" t="s">
        <v>372</v>
      </c>
      <c r="F25" s="218">
        <v>0</v>
      </c>
      <c r="G25" s="226" t="s">
        <v>295</v>
      </c>
      <c r="H25" s="226" t="s">
        <v>296</v>
      </c>
      <c r="I25" s="218">
        <v>0</v>
      </c>
      <c r="J25" s="226" t="s">
        <v>427</v>
      </c>
      <c r="K25" s="226" t="s">
        <v>428</v>
      </c>
      <c r="L25" s="218">
        <v>0</v>
      </c>
    </row>
    <row r="26" ht="15" customHeight="1" spans="1:12">
      <c r="A26" s="226" t="s">
        <v>375</v>
      </c>
      <c r="B26" s="226" t="s">
        <v>376</v>
      </c>
      <c r="C26" s="218">
        <v>0</v>
      </c>
      <c r="D26" s="226" t="s">
        <v>377</v>
      </c>
      <c r="E26" s="226" t="s">
        <v>378</v>
      </c>
      <c r="F26" s="218">
        <v>0</v>
      </c>
      <c r="G26" s="226" t="s">
        <v>301</v>
      </c>
      <c r="H26" s="226" t="s">
        <v>302</v>
      </c>
      <c r="I26" s="218">
        <v>0</v>
      </c>
      <c r="J26" s="226"/>
      <c r="K26" s="226"/>
      <c r="L26" s="228"/>
    </row>
    <row r="27" ht="15" customHeight="1" spans="1:12">
      <c r="A27" s="226" t="s">
        <v>381</v>
      </c>
      <c r="B27" s="226" t="s">
        <v>382</v>
      </c>
      <c r="C27" s="218">
        <v>0</v>
      </c>
      <c r="D27" s="226" t="s">
        <v>383</v>
      </c>
      <c r="E27" s="226" t="s">
        <v>384</v>
      </c>
      <c r="F27" s="218">
        <v>14004057.42</v>
      </c>
      <c r="G27" s="226" t="s">
        <v>307</v>
      </c>
      <c r="H27" s="226" t="s">
        <v>308</v>
      </c>
      <c r="I27" s="218">
        <v>0</v>
      </c>
      <c r="J27" s="226"/>
      <c r="K27" s="226"/>
      <c r="L27" s="228"/>
    </row>
    <row r="28" ht="15" customHeight="1" spans="1:12">
      <c r="A28" s="226" t="s">
        <v>387</v>
      </c>
      <c r="B28" s="226" t="s">
        <v>388</v>
      </c>
      <c r="C28" s="218">
        <v>0</v>
      </c>
      <c r="D28" s="226" t="s">
        <v>389</v>
      </c>
      <c r="E28" s="226" t="s">
        <v>390</v>
      </c>
      <c r="F28" s="218">
        <v>0</v>
      </c>
      <c r="G28" s="226" t="s">
        <v>313</v>
      </c>
      <c r="H28" s="226" t="s">
        <v>314</v>
      </c>
      <c r="I28" s="218">
        <v>0</v>
      </c>
      <c r="J28" s="226"/>
      <c r="K28" s="226"/>
      <c r="L28" s="228"/>
    </row>
    <row r="29" ht="15" customHeight="1" spans="1:12">
      <c r="A29" s="226" t="s">
        <v>393</v>
      </c>
      <c r="B29" s="226" t="s">
        <v>394</v>
      </c>
      <c r="C29" s="218">
        <v>0</v>
      </c>
      <c r="D29" s="226" t="s">
        <v>395</v>
      </c>
      <c r="E29" s="226" t="s">
        <v>396</v>
      </c>
      <c r="F29" s="218">
        <v>0</v>
      </c>
      <c r="G29" s="226" t="s">
        <v>319</v>
      </c>
      <c r="H29" s="226" t="s">
        <v>320</v>
      </c>
      <c r="I29" s="218">
        <v>0</v>
      </c>
      <c r="J29" s="226"/>
      <c r="K29" s="226"/>
      <c r="L29" s="228"/>
    </row>
    <row r="30" ht="15" customHeight="1" spans="1:12">
      <c r="A30" s="226" t="s">
        <v>399</v>
      </c>
      <c r="B30" s="226" t="s">
        <v>400</v>
      </c>
      <c r="C30" s="218">
        <v>0</v>
      </c>
      <c r="D30" s="226" t="s">
        <v>401</v>
      </c>
      <c r="E30" s="226" t="s">
        <v>402</v>
      </c>
      <c r="F30" s="218">
        <v>0</v>
      </c>
      <c r="G30" s="226" t="s">
        <v>325</v>
      </c>
      <c r="H30" s="226" t="s">
        <v>326</v>
      </c>
      <c r="I30" s="218">
        <v>0</v>
      </c>
      <c r="J30" s="226"/>
      <c r="K30" s="226"/>
      <c r="L30" s="228"/>
    </row>
    <row r="31" ht="15" customHeight="1" spans="1:12">
      <c r="A31" s="226" t="s">
        <v>405</v>
      </c>
      <c r="B31" s="226" t="s">
        <v>406</v>
      </c>
      <c r="C31" s="218">
        <v>0</v>
      </c>
      <c r="D31" s="226" t="s">
        <v>407</v>
      </c>
      <c r="E31" s="226" t="s">
        <v>408</v>
      </c>
      <c r="F31" s="218">
        <v>0</v>
      </c>
      <c r="G31" s="226" t="s">
        <v>331</v>
      </c>
      <c r="H31" s="226" t="s">
        <v>332</v>
      </c>
      <c r="I31" s="218">
        <v>0</v>
      </c>
      <c r="J31" s="226"/>
      <c r="K31" s="226"/>
      <c r="L31" s="228"/>
    </row>
    <row r="32" ht="15" customHeight="1" spans="1:12">
      <c r="A32" s="226" t="s">
        <v>411</v>
      </c>
      <c r="B32" s="226" t="s">
        <v>469</v>
      </c>
      <c r="C32" s="218">
        <v>0</v>
      </c>
      <c r="D32" s="226" t="s">
        <v>413</v>
      </c>
      <c r="E32" s="226" t="s">
        <v>414</v>
      </c>
      <c r="F32" s="218">
        <v>0</v>
      </c>
      <c r="G32" s="226" t="s">
        <v>337</v>
      </c>
      <c r="H32" s="226" t="s">
        <v>338</v>
      </c>
      <c r="I32" s="218">
        <v>0</v>
      </c>
      <c r="J32" s="226"/>
      <c r="K32" s="226"/>
      <c r="L32" s="228"/>
    </row>
    <row r="33" ht="15" customHeight="1" spans="1:12">
      <c r="A33" s="226"/>
      <c r="B33" s="226"/>
      <c r="C33" s="227"/>
      <c r="D33" s="226" t="s">
        <v>417</v>
      </c>
      <c r="E33" s="226" t="s">
        <v>418</v>
      </c>
      <c r="F33" s="218">
        <v>0</v>
      </c>
      <c r="G33" s="226" t="s">
        <v>343</v>
      </c>
      <c r="H33" s="226" t="s">
        <v>344</v>
      </c>
      <c r="I33" s="218">
        <v>0</v>
      </c>
      <c r="J33" s="226"/>
      <c r="K33" s="226"/>
      <c r="L33" s="228"/>
    </row>
    <row r="34" ht="15" customHeight="1" spans="1:12">
      <c r="A34" s="226"/>
      <c r="B34" s="226"/>
      <c r="C34" s="228"/>
      <c r="D34" s="226" t="s">
        <v>421</v>
      </c>
      <c r="E34" s="226" t="s">
        <v>422</v>
      </c>
      <c r="F34" s="218">
        <v>0</v>
      </c>
      <c r="G34" s="226" t="s">
        <v>349</v>
      </c>
      <c r="H34" s="226" t="s">
        <v>350</v>
      </c>
      <c r="I34" s="218">
        <v>0</v>
      </c>
      <c r="J34" s="226"/>
      <c r="K34" s="226"/>
      <c r="L34" s="228"/>
    </row>
    <row r="35" ht="15" customHeight="1" spans="1:12">
      <c r="A35" s="226"/>
      <c r="B35" s="226"/>
      <c r="C35" s="228"/>
      <c r="D35" s="226" t="s">
        <v>425</v>
      </c>
      <c r="E35" s="226" t="s">
        <v>426</v>
      </c>
      <c r="F35" s="218">
        <v>0</v>
      </c>
      <c r="G35" s="226" t="s">
        <v>355</v>
      </c>
      <c r="H35" s="226" t="s">
        <v>356</v>
      </c>
      <c r="I35" s="218">
        <v>0</v>
      </c>
      <c r="J35" s="226"/>
      <c r="K35" s="226"/>
      <c r="L35" s="228"/>
    </row>
    <row r="36" ht="15" customHeight="1" spans="1:12">
      <c r="A36" s="226"/>
      <c r="B36" s="226"/>
      <c r="C36" s="228"/>
      <c r="D36" s="226" t="s">
        <v>429</v>
      </c>
      <c r="E36" s="226" t="s">
        <v>430</v>
      </c>
      <c r="F36" s="218">
        <v>0</v>
      </c>
      <c r="G36" s="226"/>
      <c r="H36" s="226"/>
      <c r="I36" s="227"/>
      <c r="J36" s="226"/>
      <c r="K36" s="226"/>
      <c r="L36" s="228"/>
    </row>
    <row r="37" ht="15" customHeight="1" spans="1:12">
      <c r="A37" s="226"/>
      <c r="B37" s="226"/>
      <c r="C37" s="228"/>
      <c r="D37" s="226" t="s">
        <v>431</v>
      </c>
      <c r="E37" s="226" t="s">
        <v>432</v>
      </c>
      <c r="F37" s="218">
        <v>0</v>
      </c>
      <c r="G37" s="226"/>
      <c r="H37" s="226"/>
      <c r="I37" s="228"/>
      <c r="J37" s="226"/>
      <c r="K37" s="226"/>
      <c r="L37" s="228"/>
    </row>
    <row r="38" ht="15" customHeight="1" spans="1:12">
      <c r="A38" s="226"/>
      <c r="B38" s="226"/>
      <c r="C38" s="228"/>
      <c r="D38" s="226" t="s">
        <v>433</v>
      </c>
      <c r="E38" s="226" t="s">
        <v>434</v>
      </c>
      <c r="F38" s="229">
        <v>0</v>
      </c>
      <c r="G38" s="226"/>
      <c r="H38" s="226"/>
      <c r="I38" s="228"/>
      <c r="J38" s="226"/>
      <c r="K38" s="226"/>
      <c r="L38" s="228"/>
    </row>
    <row r="39" ht="15" customHeight="1" spans="1:12">
      <c r="A39" s="217" t="s">
        <v>470</v>
      </c>
      <c r="B39" s="217"/>
      <c r="C39" s="217"/>
      <c r="D39" s="217"/>
      <c r="E39" s="217"/>
      <c r="F39" s="217"/>
      <c r="G39" s="217"/>
      <c r="H39" s="217"/>
      <c r="I39" s="217"/>
      <c r="J39" s="217"/>
      <c r="K39" s="217"/>
      <c r="L39" s="2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22" t="s">
        <v>471</v>
      </c>
    </row>
    <row r="2" ht="14.25" spans="20:20">
      <c r="T2" s="223" t="s">
        <v>472</v>
      </c>
    </row>
    <row r="3" ht="14.25" spans="1:20">
      <c r="A3" s="223" t="s">
        <v>2</v>
      </c>
      <c r="T3" s="223" t="s">
        <v>3</v>
      </c>
    </row>
    <row r="4" ht="19.5" customHeight="1" spans="1:20">
      <c r="A4" s="224" t="s">
        <v>6</v>
      </c>
      <c r="B4" s="224"/>
      <c r="C4" s="224"/>
      <c r="D4" s="224"/>
      <c r="E4" s="224" t="s">
        <v>105</v>
      </c>
      <c r="F4" s="224"/>
      <c r="G4" s="224"/>
      <c r="H4" s="224" t="s">
        <v>243</v>
      </c>
      <c r="I4" s="224"/>
      <c r="J4" s="224"/>
      <c r="K4" s="224" t="s">
        <v>244</v>
      </c>
      <c r="L4" s="224"/>
      <c r="M4" s="224"/>
      <c r="N4" s="224"/>
      <c r="O4" s="224"/>
      <c r="P4" s="224" t="s">
        <v>107</v>
      </c>
      <c r="Q4" s="224"/>
      <c r="R4" s="224"/>
      <c r="S4" s="224"/>
      <c r="T4" s="224"/>
    </row>
    <row r="5" ht="19.5" customHeight="1" spans="1:20">
      <c r="A5" s="224" t="s">
        <v>121</v>
      </c>
      <c r="B5" s="224"/>
      <c r="C5" s="224"/>
      <c r="D5" s="224" t="s">
        <v>122</v>
      </c>
      <c r="E5" s="224" t="s">
        <v>128</v>
      </c>
      <c r="F5" s="224" t="s">
        <v>245</v>
      </c>
      <c r="G5" s="224" t="s">
        <v>246</v>
      </c>
      <c r="H5" s="224" t="s">
        <v>128</v>
      </c>
      <c r="I5" s="224" t="s">
        <v>214</v>
      </c>
      <c r="J5" s="224" t="s">
        <v>215</v>
      </c>
      <c r="K5" s="224" t="s">
        <v>128</v>
      </c>
      <c r="L5" s="224" t="s">
        <v>214</v>
      </c>
      <c r="M5" s="224"/>
      <c r="N5" s="224" t="s">
        <v>214</v>
      </c>
      <c r="O5" s="224" t="s">
        <v>215</v>
      </c>
      <c r="P5" s="224" t="s">
        <v>128</v>
      </c>
      <c r="Q5" s="224" t="s">
        <v>245</v>
      </c>
      <c r="R5" s="224" t="s">
        <v>246</v>
      </c>
      <c r="S5" s="224" t="s">
        <v>246</v>
      </c>
      <c r="T5" s="224"/>
    </row>
    <row r="6" ht="19.5" customHeight="1" spans="1:20">
      <c r="A6" s="224"/>
      <c r="B6" s="224"/>
      <c r="C6" s="224"/>
      <c r="D6" s="224"/>
      <c r="E6" s="224"/>
      <c r="F6" s="224"/>
      <c r="G6" s="224" t="s">
        <v>123</v>
      </c>
      <c r="H6" s="224"/>
      <c r="I6" s="224"/>
      <c r="J6" s="224" t="s">
        <v>123</v>
      </c>
      <c r="K6" s="224"/>
      <c r="L6" s="224" t="s">
        <v>123</v>
      </c>
      <c r="M6" s="224" t="s">
        <v>248</v>
      </c>
      <c r="N6" s="224" t="s">
        <v>247</v>
      </c>
      <c r="O6" s="224" t="s">
        <v>123</v>
      </c>
      <c r="P6" s="224"/>
      <c r="Q6" s="224"/>
      <c r="R6" s="224" t="s">
        <v>123</v>
      </c>
      <c r="S6" s="224" t="s">
        <v>249</v>
      </c>
      <c r="T6" s="224" t="s">
        <v>250</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125</v>
      </c>
      <c r="B8" s="224" t="s">
        <v>126</v>
      </c>
      <c r="C8" s="224" t="s">
        <v>127</v>
      </c>
      <c r="D8" s="224" t="s">
        <v>10</v>
      </c>
      <c r="E8" s="225" t="s">
        <v>11</v>
      </c>
      <c r="F8" s="225" t="s">
        <v>12</v>
      </c>
      <c r="G8" s="225" t="s">
        <v>20</v>
      </c>
      <c r="H8" s="225" t="s">
        <v>24</v>
      </c>
      <c r="I8" s="225" t="s">
        <v>28</v>
      </c>
      <c r="J8" s="225" t="s">
        <v>32</v>
      </c>
      <c r="K8" s="225" t="s">
        <v>36</v>
      </c>
      <c r="L8" s="225" t="s">
        <v>40</v>
      </c>
      <c r="M8" s="225" t="s">
        <v>43</v>
      </c>
      <c r="N8" s="225" t="s">
        <v>46</v>
      </c>
      <c r="O8" s="225" t="s">
        <v>49</v>
      </c>
      <c r="P8" s="225" t="s">
        <v>52</v>
      </c>
      <c r="Q8" s="225" t="s">
        <v>55</v>
      </c>
      <c r="R8" s="225" t="s">
        <v>58</v>
      </c>
      <c r="S8" s="225" t="s">
        <v>61</v>
      </c>
      <c r="T8" s="225" t="s">
        <v>64</v>
      </c>
    </row>
    <row r="9" ht="19.5" customHeight="1" spans="1:20">
      <c r="A9" s="224"/>
      <c r="B9" s="224"/>
      <c r="C9" s="224"/>
      <c r="D9" s="224" t="s">
        <v>128</v>
      </c>
      <c r="E9" s="218">
        <v>0</v>
      </c>
      <c r="F9" s="218">
        <v>0</v>
      </c>
      <c r="G9" s="218">
        <v>0</v>
      </c>
      <c r="H9" s="218">
        <v>0</v>
      </c>
      <c r="I9" s="218">
        <v>0</v>
      </c>
      <c r="J9" s="218">
        <v>0</v>
      </c>
      <c r="K9" s="218">
        <v>0</v>
      </c>
      <c r="L9" s="218">
        <v>0</v>
      </c>
      <c r="M9" s="218">
        <v>0</v>
      </c>
      <c r="N9" s="218">
        <v>0</v>
      </c>
      <c r="O9" s="218">
        <v>0</v>
      </c>
      <c r="P9" s="218">
        <v>0</v>
      </c>
      <c r="Q9" s="218">
        <v>0</v>
      </c>
      <c r="R9" s="218">
        <v>0</v>
      </c>
      <c r="S9" s="218">
        <v>0</v>
      </c>
      <c r="T9" s="218">
        <v>0</v>
      </c>
    </row>
    <row r="10" ht="19.5" customHeight="1" spans="1:20">
      <c r="A10" s="217"/>
      <c r="B10" s="217"/>
      <c r="C10" s="217"/>
      <c r="D10" s="217"/>
      <c r="E10" s="218"/>
      <c r="F10" s="218"/>
      <c r="G10" s="218"/>
      <c r="H10" s="218"/>
      <c r="I10" s="218"/>
      <c r="J10" s="218"/>
      <c r="K10" s="218"/>
      <c r="L10" s="218"/>
      <c r="M10" s="218"/>
      <c r="N10" s="218"/>
      <c r="O10" s="218"/>
      <c r="P10" s="218"/>
      <c r="Q10" s="218"/>
      <c r="R10" s="218"/>
      <c r="S10" s="218"/>
      <c r="T10" s="218"/>
    </row>
    <row r="11" ht="39" customHeight="1" spans="1:20">
      <c r="A11" s="220" t="s">
        <v>473</v>
      </c>
      <c r="B11" s="217"/>
      <c r="C11" s="217"/>
      <c r="D11" s="217"/>
      <c r="E11" s="217"/>
      <c r="F11" s="217"/>
      <c r="G11" s="217"/>
      <c r="H11" s="217"/>
      <c r="I11" s="217"/>
      <c r="J11" s="217"/>
      <c r="K11" s="217"/>
      <c r="L11" s="217"/>
      <c r="M11" s="217"/>
      <c r="N11" s="217"/>
      <c r="O11" s="217"/>
      <c r="P11" s="217"/>
      <c r="Q11" s="217"/>
      <c r="R11" s="217"/>
      <c r="S11" s="217"/>
      <c r="T11" s="2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22" t="s">
        <v>474</v>
      </c>
    </row>
    <row r="2" ht="14.25" spans="12:12">
      <c r="L2" s="223" t="s">
        <v>475</v>
      </c>
    </row>
    <row r="3" ht="14.25" spans="1:12">
      <c r="A3" s="223" t="s">
        <v>2</v>
      </c>
      <c r="L3" s="223" t="s">
        <v>3</v>
      </c>
    </row>
    <row r="4" ht="19.5" customHeight="1" spans="1:12">
      <c r="A4" s="224" t="s">
        <v>6</v>
      </c>
      <c r="B4" s="224"/>
      <c r="C4" s="224"/>
      <c r="D4" s="224"/>
      <c r="E4" s="224" t="s">
        <v>105</v>
      </c>
      <c r="F4" s="224"/>
      <c r="G4" s="224"/>
      <c r="H4" s="224" t="s">
        <v>243</v>
      </c>
      <c r="I4" s="224" t="s">
        <v>244</v>
      </c>
      <c r="J4" s="224" t="s">
        <v>107</v>
      </c>
      <c r="K4" s="224"/>
      <c r="L4" s="224"/>
    </row>
    <row r="5" ht="19.5" customHeight="1" spans="1:12">
      <c r="A5" s="224" t="s">
        <v>121</v>
      </c>
      <c r="B5" s="224"/>
      <c r="C5" s="224"/>
      <c r="D5" s="224" t="s">
        <v>122</v>
      </c>
      <c r="E5" s="224" t="s">
        <v>128</v>
      </c>
      <c r="F5" s="224" t="s">
        <v>476</v>
      </c>
      <c r="G5" s="224" t="s">
        <v>477</v>
      </c>
      <c r="H5" s="224"/>
      <c r="I5" s="224"/>
      <c r="J5" s="224" t="s">
        <v>128</v>
      </c>
      <c r="K5" s="224" t="s">
        <v>476</v>
      </c>
      <c r="L5" s="225" t="s">
        <v>477</v>
      </c>
    </row>
    <row r="6" ht="19.5" customHeight="1" spans="1:12">
      <c r="A6" s="224"/>
      <c r="B6" s="224"/>
      <c r="C6" s="224"/>
      <c r="D6" s="224"/>
      <c r="E6" s="224"/>
      <c r="F6" s="224"/>
      <c r="G6" s="224"/>
      <c r="H6" s="224"/>
      <c r="I6" s="224"/>
      <c r="J6" s="224"/>
      <c r="K6" s="224"/>
      <c r="L6" s="225" t="s">
        <v>249</v>
      </c>
    </row>
    <row r="7" ht="19.5" customHeight="1" spans="1:12">
      <c r="A7" s="224"/>
      <c r="B7" s="224"/>
      <c r="C7" s="224"/>
      <c r="D7" s="224"/>
      <c r="E7" s="224"/>
      <c r="F7" s="224"/>
      <c r="G7" s="224"/>
      <c r="H7" s="224"/>
      <c r="I7" s="224"/>
      <c r="J7" s="224"/>
      <c r="K7" s="224"/>
      <c r="L7" s="225"/>
    </row>
    <row r="8" ht="19.5" customHeight="1" spans="1:12">
      <c r="A8" s="224" t="s">
        <v>125</v>
      </c>
      <c r="B8" s="224" t="s">
        <v>126</v>
      </c>
      <c r="C8" s="224" t="s">
        <v>127</v>
      </c>
      <c r="D8" s="224" t="s">
        <v>10</v>
      </c>
      <c r="E8" s="225" t="s">
        <v>11</v>
      </c>
      <c r="F8" s="225" t="s">
        <v>12</v>
      </c>
      <c r="G8" s="225" t="s">
        <v>20</v>
      </c>
      <c r="H8" s="225" t="s">
        <v>24</v>
      </c>
      <c r="I8" s="225" t="s">
        <v>28</v>
      </c>
      <c r="J8" s="225" t="s">
        <v>32</v>
      </c>
      <c r="K8" s="225" t="s">
        <v>36</v>
      </c>
      <c r="L8" s="225" t="s">
        <v>40</v>
      </c>
    </row>
    <row r="9" ht="19.5" customHeight="1" spans="1:12">
      <c r="A9" s="224"/>
      <c r="B9" s="224"/>
      <c r="C9" s="224"/>
      <c r="D9" s="224" t="s">
        <v>128</v>
      </c>
      <c r="E9" s="218">
        <v>0</v>
      </c>
      <c r="F9" s="218">
        <v>0</v>
      </c>
      <c r="G9" s="218">
        <v>0</v>
      </c>
      <c r="H9" s="218">
        <v>0</v>
      </c>
      <c r="I9" s="218">
        <v>0</v>
      </c>
      <c r="J9" s="218">
        <v>0</v>
      </c>
      <c r="K9" s="218">
        <v>0</v>
      </c>
      <c r="L9" s="218">
        <v>0</v>
      </c>
    </row>
    <row r="10" ht="19.5" customHeight="1" spans="1:12">
      <c r="A10" s="217"/>
      <c r="B10" s="217"/>
      <c r="C10" s="217"/>
      <c r="D10" s="217"/>
      <c r="E10" s="218"/>
      <c r="F10" s="218"/>
      <c r="G10" s="218"/>
      <c r="H10" s="218"/>
      <c r="I10" s="218"/>
      <c r="J10" s="218"/>
      <c r="K10" s="218"/>
      <c r="L10" s="218"/>
    </row>
    <row r="11" ht="42" customHeight="1" spans="1:12">
      <c r="A11" s="220" t="s">
        <v>478</v>
      </c>
      <c r="B11" s="217"/>
      <c r="C11" s="217"/>
      <c r="D11" s="217"/>
      <c r="E11" s="217"/>
      <c r="F11" s="217"/>
      <c r="G11" s="217"/>
      <c r="H11" s="217"/>
      <c r="I11" s="217"/>
      <c r="J11" s="217"/>
      <c r="K11" s="217"/>
      <c r="L11" s="2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附表15项目支出绩效自评表（一）</vt:lpstr>
      <vt:lpstr>附表15项目支出绩效自评表（二）</vt:lpstr>
      <vt:lpstr>附表15项目支出绩效自评表（三）</vt:lpstr>
      <vt:lpstr>附表15项目支出绩效自评表（四）</vt:lpstr>
      <vt:lpstr>附表15项目支出绩效自评表（五）</vt:lpstr>
      <vt:lpstr>附表15项目支出绩效自评表（六）</vt:lpstr>
      <vt:lpstr>附表15项目支出绩效自评表（七）</vt:lpstr>
      <vt:lpstr>附表15项目支出绩效自评表（八）</vt:lpstr>
      <vt:lpstr>附表15项目支出绩效自评表（九）</vt:lpstr>
      <vt:lpstr>附表15项目支出绩效自评表（十）</vt:lpstr>
      <vt:lpstr>附表15项目支出绩效自评表（十一）</vt:lpstr>
      <vt:lpstr>附表15项目支出绩效自评表（十二）</vt:lpstr>
      <vt:lpstr>附表15项目支出绩效自评表（十三）</vt:lpstr>
      <vt:lpstr>附表15项目支出绩效自评表（十四）</vt:lpstr>
      <vt:lpstr>附表15项目支出绩效自评表（十五）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WPS_1697684461</cp:lastModifiedBy>
  <dcterms:created xsi:type="dcterms:W3CDTF">2025-10-16T07:38:00Z</dcterms:created>
  <dcterms:modified xsi:type="dcterms:W3CDTF">2025-10-31T02:20:08Z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2025-10-16T07:38:21.365Z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FECAAE4BCA5C4A5694D5C6276B312617_12</vt:lpwstr>
  </property>
</Properties>
</file>