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819"/>
  </bookViews>
  <sheets>
    <sheet name="目录" sheetId="134" r:id="rId1"/>
    <sheet name="1-1盘龙区一般公共预算收入情况表" sheetId="28" r:id="rId2"/>
    <sheet name="1-2盘龙区一般公共预算支出情况表" sheetId="29" r:id="rId3"/>
    <sheet name="1-3盘龙区区本级一般公共预算收入情况表" sheetId="31" r:id="rId4"/>
    <sheet name="1-4盘龙区区本级一般公共预算支出情况表（公开到项级）" sheetId="33" r:id="rId5"/>
    <sheet name="1-5盘龙区区本级一般公共预算基本支出情况表（公开到款级）" sheetId="132" r:id="rId6"/>
    <sheet name="1-6一般公共预算支出表（州（市）对下转移支付项目）" sheetId="35" r:id="rId7"/>
    <sheet name="1-7盘龙区分地区税收返还和转移支付预算表" sheetId="36" r:id="rId8"/>
    <sheet name="1-8盘龙区区本级“三公”经费预算财政拨款情况统计表" sheetId="131" r:id="rId9"/>
    <sheet name="2-1盘龙区政府性基金预算收入情况表" sheetId="54" r:id="rId10"/>
    <sheet name="2-2盘龙区政府性基金预算支出情况表" sheetId="55" r:id="rId11"/>
    <sheet name="2-3盘龙区区本级政府性基金预算收入情况表" sheetId="56" r:id="rId12"/>
    <sheet name="2-4盘龙区区本级政府性基金预算支出情况表（公开到项级）" sheetId="57" r:id="rId13"/>
    <sheet name="2-5本级政府性基金支出表(区对下转移支付)" sheetId="58" r:id="rId14"/>
    <sheet name="3-1盘龙区国有资本经营收入预算情况表" sheetId="108" r:id="rId15"/>
    <sheet name="3-2盘龙区国有资本经营支出预算情况表" sheetId="109" r:id="rId16"/>
    <sheet name="3-3盘龙区区本级国有资本经营收入预算情况表" sheetId="110" r:id="rId17"/>
    <sheet name="3-4盘龙区区本级国有资本经营支出预算情况表（公开到项级）" sheetId="111" r:id="rId18"/>
    <sheet name="3-5 盘龙区区本级国有资本经营预算转移支付表 （分地区）" sheetId="129" r:id="rId19"/>
    <sheet name="3-6 盘龙区区本级国有资本经营预算转移支付表（分项目）" sheetId="130" r:id="rId20"/>
    <sheet name="4-1盘龙区社会保险基金收入预算情况表" sheetId="113" r:id="rId21"/>
    <sheet name="4-2盘龙区社会保险基金支出预算情况表" sheetId="114" r:id="rId22"/>
    <sheet name="4-3盘龙区区本级社会保险基金收入预算情况表" sheetId="117" r:id="rId23"/>
    <sheet name="4-4盘龙区区本级社会保险基金支出预算情况表" sheetId="118" r:id="rId24"/>
    <sheet name="5-1   2025年地方政府债务限额及余额预算情况表" sheetId="119" r:id="rId25"/>
    <sheet name="5-2  2025年地方政府一般债务余额情况表" sheetId="120" r:id="rId26"/>
    <sheet name="5-3  本级2025年地方政府一般债务余额情况表" sheetId="121" r:id="rId27"/>
    <sheet name="5-4 2025年地方政府专项债务余额情况表" sheetId="122" r:id="rId28"/>
    <sheet name="5-5 本级2025年地方政府专项债务余额情况表（本级）" sheetId="123" r:id="rId29"/>
    <sheet name="5-6 地方政府债券发行及还本付息情况表" sheetId="124" r:id="rId30"/>
    <sheet name="5-7 2026年政府债务限额提前下达情况表" sheetId="125" r:id="rId31"/>
    <sheet name="5-8 2026年年初新增地方政府债券资金安排表" sheetId="126" r:id="rId32"/>
    <sheet name="6-1重大政策和重点项目绩效目标表 " sheetId="133" r:id="rId33"/>
    <sheet name="6-2重点工作情况解释说明汇总表" sheetId="128" r:id="rId34"/>
  </sheets>
  <externalReferences>
    <externalReference r:id="rId35"/>
    <externalReference r:id="rId36"/>
    <externalReference r:id="rId37"/>
  </externalReferences>
  <definedNames>
    <definedName name="_xlnm._FilterDatabase" localSheetId="1" hidden="1">'1-1盘龙区一般公共预算收入情况表'!$A$4:$E$40</definedName>
    <definedName name="_xlnm._FilterDatabase" localSheetId="2" hidden="1">'1-2盘龙区一般公共预算支出情况表'!$A$3:$E$28</definedName>
    <definedName name="_xlnm._FilterDatabase" localSheetId="3" hidden="1">'1-3盘龙区区本级一般公共预算收入情况表'!$A$3:$E$40</definedName>
    <definedName name="_xlnm._FilterDatabase" localSheetId="4" hidden="1">'1-4盘龙区区本级一般公共预算支出情况表（公开到项级）'!$A$3:$F$1369</definedName>
    <definedName name="_xlnm._FilterDatabase" localSheetId="5" hidden="1">'1-5盘龙区区本级一般公共预算基本支出情况表（公开到款级）'!$A$3:$B$31</definedName>
    <definedName name="_xlnm._FilterDatabase" localSheetId="6" hidden="1">'1-6一般公共预算支出表（州（市）对下转移支付项目）'!$A$3:$B$43</definedName>
    <definedName name="_xlnm._FilterDatabase" localSheetId="9" hidden="1">'2-1盘龙区政府性基金预算收入情况表'!$A$3:$E$38</definedName>
    <definedName name="_xlnm._FilterDatabase" localSheetId="10" hidden="1">'2-2盘龙区政府性基金预算支出情况表'!$3:$25</definedName>
    <definedName name="_xlnm._FilterDatabase" localSheetId="11" hidden="1">'2-3盘龙区区本级政府性基金预算收入情况表'!$A$3:$E$37</definedName>
    <definedName name="_xlnm._FilterDatabase" localSheetId="14" hidden="1">'3-1盘龙区国有资本经营收入预算情况表'!$A$3:$D$41</definedName>
    <definedName name="_xlnm._FilterDatabase" localSheetId="15" hidden="1">'3-2盘龙区国有资本经营支出预算情况表'!$A$3:$D$28</definedName>
    <definedName name="_xlnm._FilterDatabase" localSheetId="16" hidden="1">'3-3盘龙区区本级国有资本经营收入预算情况表'!$A$3:$D$35</definedName>
    <definedName name="_xlnm._FilterDatabase" localSheetId="17" hidden="1">'3-4盘龙区区本级国有资本经营支出预算情况表（公开到项级）'!$A$3:$D$23</definedName>
    <definedName name="_xlnm._FilterDatabase" localSheetId="20" hidden="1">'4-1盘龙区社会保险基金收入预算情况表'!$A$3:$D$39</definedName>
    <definedName name="_xlnm._FilterDatabase" localSheetId="21" hidden="1">'4-2盘龙区社会保险基金支出预算情况表'!$A$3:$D$23</definedName>
    <definedName name="_xlnm._FilterDatabase" localSheetId="22" hidden="1">'4-3盘龙区区本级社会保险基金收入预算情况表'!$A$3:$D$39</definedName>
    <definedName name="_xlnm._FilterDatabase" localSheetId="23" hidden="1">'4-4盘龙区区本级社会保险基金支出预算情况表'!$A$3:$D$23</definedName>
    <definedName name="_xlnm._FilterDatabase" localSheetId="32" hidden="1">'6-1重大政策和重点项目绩效目标表 '!$A$4:$J$500</definedName>
    <definedName name="_xlnm._FilterDatabase" localSheetId="12" hidden="1">'2-4盘龙区区本级政府性基金预算支出情况表（公开到项级）'!$A$3:$E$286</definedName>
    <definedName name="_xlnm._FilterDatabase" localSheetId="13" hidden="1">'2-5本级政府性基金支出表(区对下转移支付)'!$A$3:$D$19</definedName>
    <definedName name="_lst_r_地方财政预算表2015年全省汇总_10_科目编码名称">[2]_ESList!$A$1:$A$27</definedName>
    <definedName name="_xlnm.Print_Area" localSheetId="1">'1-1盘龙区一般公共预算收入情况表'!$B$1:$E$40</definedName>
    <definedName name="_xlnm.Print_Area" localSheetId="2">'1-2盘龙区一般公共预算支出情况表'!$B$1:$E$38</definedName>
    <definedName name="_xlnm.Print_Area" localSheetId="3">'1-3盘龙区区本级一般公共预算收入情况表'!$B$1:$E$40</definedName>
    <definedName name="_xlnm.Print_Area" localSheetId="4">'1-4盘龙区区本级一般公共预算支出情况表（公开到项级）'!$B$1:$E$1369</definedName>
    <definedName name="_xlnm.Print_Area" localSheetId="6">'1-6一般公共预算支出表（州（市）对下转移支付项目）'!$A$1:$B$43</definedName>
    <definedName name="_xlnm.Print_Area" localSheetId="7">'1-7盘龙区分地区税收返还和转移支付预算表'!$A$1:$D$22</definedName>
    <definedName name="_xlnm.Print_Area" localSheetId="9">'2-1盘龙区政府性基金预算收入情况表'!$B$1:$E$38</definedName>
    <definedName name="_xlnm.Print_Area" localSheetId="10">'2-2盘龙区政府性基金预算支出情况表'!$B$1:$E$25</definedName>
    <definedName name="_xlnm.Print_Area" localSheetId="11">'2-3盘龙区区本级政府性基金预算收入情况表'!$B$1:$E$37</definedName>
    <definedName name="_xlnm.Print_Area" localSheetId="12">'2-4盘龙区区本级政府性基金预算支出情况表（公开到项级）'!$B$1:$E$286</definedName>
    <definedName name="_xlnm.Print_Area" localSheetId="13">'2-5本级政府性基金支出表(区对下转移支付)'!$A$1:$D$16</definedName>
    <definedName name="_xlnm.Print_Titles" localSheetId="1">'1-1盘龙区一般公共预算收入情况表'!$2:$4</definedName>
    <definedName name="_xlnm.Print_Titles" localSheetId="2">'1-2盘龙区一般公共预算支出情况表'!$1:$3</definedName>
    <definedName name="_xlnm.Print_Titles" localSheetId="3">'1-3盘龙区区本级一般公共预算收入情况表'!$1:$3</definedName>
    <definedName name="_xlnm.Print_Titles" localSheetId="4">'1-4盘龙区区本级一般公共预算支出情况表（公开到项级）'!$1:$3</definedName>
    <definedName name="_xlnm.Print_Titles" localSheetId="6">'1-6一般公共预算支出表（州（市）对下转移支付项目）'!$1:$3</definedName>
    <definedName name="_xlnm.Print_Titles" localSheetId="7">'1-7盘龙区分地区税收返还和转移支付预算表'!$1:$3</definedName>
    <definedName name="_xlnm.Print_Titles" localSheetId="9">'2-1盘龙区政府性基金预算收入情况表'!$1:$3</definedName>
    <definedName name="_xlnm.Print_Titles" localSheetId="10">'2-2盘龙区政府性基金预算支出情况表'!$1:$3</definedName>
    <definedName name="_xlnm.Print_Titles" localSheetId="11">'2-3盘龙区区本级政府性基金预算收入情况表'!$1:$3</definedName>
    <definedName name="_xlnm.Print_Titles" localSheetId="12">'2-4盘龙区区本级政府性基金预算支出情况表（公开到项级）'!$1:$3</definedName>
    <definedName name="_xlnm.Print_Titles" localSheetId="13">'2-5本级政府性基金支出表(区对下转移支付)'!$1:$3</definedName>
    <definedName name="专项收入年初预算数" localSheetId="2">#REF!</definedName>
    <definedName name="专项收入年初预算数">#REF!</definedName>
    <definedName name="专项收入全年预计数" localSheetId="2">#REF!</definedName>
    <definedName name="专项收入全年预计数">#REF!</definedName>
    <definedName name="_xlnm.Print_Area" localSheetId="14">'3-1盘龙区国有资本经营收入预算情况表'!$A$1:$D$41</definedName>
    <definedName name="_xlnm.Print_Titles" localSheetId="14">'3-1盘龙区国有资本经营收入预算情况表'!$1:$3</definedName>
    <definedName name="专项收入年初预算数" localSheetId="14">#REF!</definedName>
    <definedName name="专项收入全年预计数" localSheetId="14">#REF!</definedName>
    <definedName name="_xlnm.Print_Area" localSheetId="15">'3-2盘龙区国有资本经营支出预算情况表'!$A$1:$D$28</definedName>
    <definedName name="_xlnm.Print_Titles" localSheetId="15">'3-2盘龙区国有资本经营支出预算情况表'!$1:$3</definedName>
    <definedName name="专项收入年初预算数" localSheetId="15">#REF!</definedName>
    <definedName name="专项收入全年预计数" localSheetId="15">#REF!</definedName>
    <definedName name="_xlnm.Print_Area" localSheetId="16">'3-3盘龙区区本级国有资本经营收入预算情况表'!$A$1:$D$35</definedName>
    <definedName name="_xlnm.Print_Titles" localSheetId="16">'3-3盘龙区区本级国有资本经营收入预算情况表'!$1:$3</definedName>
    <definedName name="专项收入年初预算数" localSheetId="16">#REF!</definedName>
    <definedName name="专项收入全年预计数" localSheetId="16">#REF!</definedName>
    <definedName name="_xlnm.Print_Area" localSheetId="17">'3-4盘龙区区本级国有资本经营支出预算情况表（公开到项级）'!$A$1:$D$23</definedName>
    <definedName name="专项收入年初预算数" localSheetId="17">#REF!</definedName>
    <definedName name="专项收入全年预计数" localSheetId="17">#REF!</definedName>
    <definedName name="_lst_r_地方财政预算表2015年全省汇总_10_科目编码名称" localSheetId="20">[1]_ESList!$A$1:$A$27</definedName>
    <definedName name="_xlnm.Print_Area" localSheetId="20">'4-1盘龙区社会保险基金收入预算情况表'!$A$1:$D$39</definedName>
    <definedName name="_xlnm.Print_Titles" localSheetId="20">'4-1盘龙区社会保险基金收入预算情况表'!$1:$3</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'4-2盘龙区社会保险基金支出预算情况表'!$A$1:$D$23</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'4-3盘龙区区本级社会保险基金收入预算情况表'!$A$1:$D$39</definedName>
    <definedName name="_xlnm.Print_Titles" localSheetId="22">'4-3盘龙区区本级社会保险基金收入预算情况表'!$1:$3</definedName>
    <definedName name="专项收入年初预算数" localSheetId="22">#REF!</definedName>
    <definedName name="专项收入全年预计数" localSheetId="22">#REF!</definedName>
    <definedName name="_lst_r_地方财政预算表2015年全省汇总_10_科目编码名称" localSheetId="23">[1]_ESList!$A$1:$A$27</definedName>
    <definedName name="_xlnm.Print_Area" localSheetId="23">'4-4盘龙区区本级社会保险基金支出预算情况表'!$A$1:$D$23</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3">#REF!</definedName>
    <definedName name="专项收入全年预计数" localSheetId="33">#REF!</definedName>
    <definedName name="专项收入年初预算数" localSheetId="18">#REF!</definedName>
    <definedName name="专项收入全年预计数" localSheetId="18">#REF!</definedName>
    <definedName name="专项收入年初预算数" localSheetId="19">#REF!</definedName>
    <definedName name="专项收入全年预计数" localSheetId="19">#REF!</definedName>
    <definedName name="专项收入年初预算数" localSheetId="8">#REF!</definedName>
    <definedName name="专项收入全年预计数" localSheetId="8">#REF!</definedName>
    <definedName name="专项收入年初预算数" localSheetId="5">#REF!</definedName>
    <definedName name="专项收入全年预计数" localSheetId="5">#REF!</definedName>
    <definedName name="_xlnm.Print_Area" localSheetId="5">'1-5盘龙区区本级一般公共预算基本支出情况表（公开到款级）'!$A$1:$B$31</definedName>
    <definedName name="_xlnm.Print_Titles" localSheetId="5">'1-5盘龙区区本级一般公共预算基本支出情况表（公开到款级）'!$1:$3</definedName>
    <definedName name="_xlnm.Print_Area" localSheetId="18">'3-5 盘龙区区本级国有资本经营预算转移支付表 （分地区）'!$A$1:$B$21</definedName>
    <definedName name="_xlnm.Print_Area" localSheetId="19">'3-6 盘龙区区本级国有资本经营预算转移支付表（分项目）'!$A$1:$B$20</definedName>
    <definedName name="专项收入年初预算数" localSheetId="32">#REF!</definedName>
    <definedName name="专项收入全年预计数" localSheetId="32">#REF!</definedName>
    <definedName name="_xlnm.Print_Area" localSheetId="32">#REF!</definedName>
    <definedName name="专项收入年初预算数" localSheetId="0">#REF!</definedName>
    <definedName name="专项收入全年预计数" localSheetId="0">#REF!</definedName>
  </definedNames>
  <calcPr calcId="144525" fullPrecision="0"/>
</workbook>
</file>

<file path=xl/sharedStrings.xml><?xml version="1.0" encoding="utf-8"?>
<sst xmlns="http://schemas.openxmlformats.org/spreadsheetml/2006/main" count="7450" uniqueCount="2980">
  <si>
    <t>2026年昆明市盘龙区政府预算信息公开目录</t>
  </si>
  <si>
    <t>序号</t>
  </si>
  <si>
    <t>名称</t>
  </si>
  <si>
    <t>备注</t>
  </si>
  <si>
    <t>一</t>
  </si>
  <si>
    <t>昆明市盘龙区2025年地方财政预算执行情况和2026年地方财政预算草案的报告</t>
  </si>
  <si>
    <t>二</t>
  </si>
  <si>
    <t>昆明市盘龙区2025年地方财政预算执行情况和2026年地方财政预算</t>
  </si>
  <si>
    <t>（一）</t>
  </si>
  <si>
    <t>1-1  2026年盘龙区一般公共预算收入情况表</t>
  </si>
  <si>
    <t>1-2  2026年盘龙区一般公共预算支出情况表</t>
  </si>
  <si>
    <t>1-3  2026年盘龙区区本级一般公共预算收入情况表</t>
  </si>
  <si>
    <t>1-4  2026年盘龙区区本级一般公共预算支出情况表</t>
  </si>
  <si>
    <t>1-5  2026年盘龙区本级一般公共预算政府预算经济分类表（基本支出）</t>
  </si>
  <si>
    <t>1-6  2026年盘龙区本级一般公共预算支出表（区对下转移支付）</t>
  </si>
  <si>
    <t>1-7  2026年盘龙区分地区税收返还和转移支付预算表</t>
  </si>
  <si>
    <t>1-8  2026年盘龙区本级“三公”经费预算财政拨款情况统计表</t>
  </si>
  <si>
    <t>（二）</t>
  </si>
  <si>
    <t>2-1  2026年盘龙区政府性基金预算收入情况表</t>
  </si>
  <si>
    <t>2-2  2026年盘龙区政府性基金预算支出情况表</t>
  </si>
  <si>
    <t>2-3  2026年盘龙区本级政府性基金预算收入情况表</t>
  </si>
  <si>
    <t>2-4  2026年盘龙区本级政府性基金预算支出情况表</t>
  </si>
  <si>
    <t>2-5  2026年盘龙区本级政府性基金支出表(区对下转移支付)</t>
  </si>
  <si>
    <t>（三）</t>
  </si>
  <si>
    <t xml:space="preserve">3-1  2026年盘龙区国有资本经营收入预算情况表 </t>
  </si>
  <si>
    <t>3-2  2026年盘龙区国有资本经营支出预算情况表</t>
  </si>
  <si>
    <t>3-3  2026年盘龙区本级国有资本经营收入预算情况表</t>
  </si>
  <si>
    <t>3-4  2026年盘龙区本级国有资本经营支出预算情况表</t>
  </si>
  <si>
    <t>3-5 2026年盘龙区本级国有资本经营预算转移支付表（分地区）</t>
  </si>
  <si>
    <t>3-6 2026年盘龙区本级国有资本经营预算转移支付表（分项目）</t>
  </si>
  <si>
    <t>（四）</t>
  </si>
  <si>
    <t>4-1  2026年盘龙区社会保险基金收入预算情况表</t>
  </si>
  <si>
    <t>4-2  2026年盘龙区社会保险基金支出预算情况表</t>
  </si>
  <si>
    <t>4-3  2026年盘龙区本级社会保险基金收入预算情况表</t>
  </si>
  <si>
    <t>4-4  2026年盘龙区本级社会保险基金支出预算情况表</t>
  </si>
  <si>
    <t>（五）</t>
  </si>
  <si>
    <t>5-1  盘龙区2025年地方政府债务限额及余额预算情况表</t>
  </si>
  <si>
    <t>5-2  盘龙区2025年地方政府一般债务余额情况表</t>
  </si>
  <si>
    <t>5-3  盘龙区本级2025年地方政府一般债务余额情况表</t>
  </si>
  <si>
    <t>5-4  盘龙区2025年地方政府专项债务余额情况表</t>
  </si>
  <si>
    <t>5-5  盘龙区本级2025年地方政府专项债务余额情况表</t>
  </si>
  <si>
    <t>5-6  盘龙区地方政府债券发行及还本付息情况表</t>
  </si>
  <si>
    <t>5-7  2026年盘龙区政府债务限额提前下达情况表</t>
  </si>
  <si>
    <t>5-8  2026年盘龙区年初新增地方政府债券资金安排表</t>
  </si>
  <si>
    <t>（六）</t>
  </si>
  <si>
    <t>6-1  2026年盘龙区重大政策和重点项目绩效目标表</t>
  </si>
  <si>
    <t>6-2  重点工作情况解释说明汇总表</t>
  </si>
  <si>
    <t>附件1</t>
  </si>
  <si>
    <t>单位：万元</t>
  </si>
  <si>
    <t>科目编码</t>
  </si>
  <si>
    <t>项目</t>
  </si>
  <si>
    <t>2025年执行数</t>
  </si>
  <si>
    <t>2026年预算数</t>
  </si>
  <si>
    <t>预算数比上年执行数增长%</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</si>
  <si>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</si>
  <si>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</si>
  <si>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</si>
  <si>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</si>
  <si>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</si>
  <si>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</si>
  <si>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</si>
  <si>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</si>
  <si>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</si>
  <si>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</si>
  <si>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</si>
  <si>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</si>
  <si>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</si>
  <si>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</si>
  <si>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</si>
  <si>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</si>
  <si>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</si>
  <si>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</si>
  <si>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</si>
  <si>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</si>
  <si>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</si>
  <si>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</si>
  <si>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</si>
  <si>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</si>
  <si>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</si>
  <si>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</si>
  <si>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</si>
  <si>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</si>
  <si>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</si>
  <si>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</si>
  <si>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</si>
  <si>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</si>
  <si>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</si>
  <si>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</si>
  <si>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</si>
  <si>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</si>
  <si>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</si>
  <si>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</si>
  <si>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</si>
  <si>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</si>
  <si>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</si>
  <si>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</si>
  <si>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</si>
  <si>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</si>
  <si>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</si>
  <si>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</si>
  <si>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</si>
  <si>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</si>
  <si>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</si>
  <si>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</si>
  <si>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全区一般公共预算收入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</si>
  <si>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</si>
  <si>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</si>
  <si>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</si>
  <si>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</si>
  <si>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</si>
  <si>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</si>
  <si>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债务转贷收入</t>
  </si>
  <si>
    <t xml:space="preserve">   动用预算稳定调节基金</t>
  </si>
  <si>
    <t>各项收入合计</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</si>
  <si>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</si>
  <si>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</si>
  <si>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</si>
  <si>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</si>
  <si>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</si>
  <si>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</si>
  <si>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</si>
  <si>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</si>
  <si>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</si>
  <si>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</si>
  <si>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</si>
  <si>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</si>
  <si>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</si>
  <si>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</si>
  <si>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</si>
  <si>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</si>
  <si>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</si>
  <si>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</si>
  <si>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</si>
  <si>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</si>
  <si>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</si>
  <si>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</si>
  <si>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</si>
  <si>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</si>
  <si>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</si>
  <si>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</si>
  <si>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</si>
  <si>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</si>
  <si>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</si>
  <si>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</si>
  <si>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</si>
  <si>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</si>
  <si>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</si>
  <si>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</si>
  <si>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</si>
  <si>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</si>
  <si>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</si>
  <si>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</si>
  <si>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</si>
  <si>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</si>
  <si>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</si>
  <si>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</si>
  <si>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</si>
  <si>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</si>
  <si>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</si>
  <si>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</si>
  <si>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</si>
  <si>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</si>
  <si>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</si>
  <si>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</si>
  <si>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全区一般公共预算支出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</si>
  <si>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</si>
  <si>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</si>
  <si>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</si>
  <si>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</si>
  <si>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</si>
  <si>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</si>
  <si>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</si>
  <si>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</si>
  <si>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2026年区本级一般公共预算收入情况表</t>
  </si>
  <si>
    <r>
      <rPr>
        <sz val="14"/>
        <rFont val="宋体"/>
        <charset val="134"/>
      </rPr>
      <t>10199</t>
    </r>
  </si>
  <si>
    <t>区本级一般公共预算收入</t>
  </si>
  <si>
    <t xml:space="preserve">   上解收入</t>
  </si>
  <si>
    <t xml:space="preserve">   接受其他地区援助收入</t>
  </si>
  <si>
    <t>1-4  2026年区本级一般公共预算支出情况表</t>
  </si>
  <si>
    <t xml:space="preserve">   人大事务</t>
  </si>
  <si>
    <t xml:space="preserve">     行政运行</t>
  </si>
  <si>
    <t xml:space="preserve">     一般行政管理事务</t>
  </si>
  <si>
    <t xml:space="preserve">     机关服务</t>
  </si>
  <si>
    <t xml:space="preserve">     人大会议</t>
  </si>
  <si>
    <t xml:space="preserve"> </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</si>
  <si>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</si>
  <si>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</si>
  <si>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</si>
  <si>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</si>
  <si>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</si>
  <si>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</si>
  <si>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</si>
  <si>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</si>
  <si>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</si>
  <si>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</si>
  <si>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</si>
  <si>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</si>
  <si>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</si>
  <si>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</si>
  <si>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</si>
  <si>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</si>
  <si>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</si>
  <si>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</si>
  <si>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</si>
  <si>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</si>
  <si>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</si>
  <si>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</si>
  <si>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</si>
  <si>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</si>
  <si>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</si>
  <si>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</si>
  <si>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</si>
  <si>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</si>
  <si>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</si>
  <si>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</si>
  <si>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</si>
  <si>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</si>
  <si>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</si>
  <si>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</si>
  <si>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</si>
  <si>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</si>
  <si>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</si>
  <si>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</si>
  <si>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</si>
  <si>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</si>
  <si>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</si>
  <si>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</si>
  <si>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</si>
  <si>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</si>
  <si>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</si>
  <si>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</si>
  <si>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</si>
  <si>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</si>
  <si>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</si>
  <si>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</si>
  <si>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</si>
  <si>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</si>
  <si>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</si>
  <si>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</si>
  <si>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</si>
  <si>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</si>
  <si>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</si>
  <si>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</si>
  <si>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</si>
  <si>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</si>
  <si>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</si>
  <si>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</si>
  <si>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</si>
  <si>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</si>
  <si>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</si>
  <si>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</si>
  <si>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</si>
  <si>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</si>
  <si>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</si>
  <si>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</si>
  <si>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</si>
  <si>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</si>
  <si>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</si>
  <si>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</si>
  <si>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</si>
  <si>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</si>
  <si>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</si>
  <si>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</si>
  <si>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</si>
  <si>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</si>
  <si>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产权战略与规划</t>
  </si>
  <si>
    <t xml:space="preserve">     专利试点和产业化推进</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</si>
  <si>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</si>
  <si>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</si>
  <si>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</si>
  <si>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</si>
  <si>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</si>
  <si>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</si>
  <si>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</si>
  <si>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</si>
  <si>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</si>
  <si>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</si>
  <si>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</si>
  <si>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</si>
  <si>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</si>
  <si>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</si>
  <si>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</si>
  <si>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</si>
  <si>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</si>
  <si>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</si>
  <si>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</si>
  <si>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</si>
  <si>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</si>
  <si>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</si>
  <si>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</si>
  <si>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</si>
  <si>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</si>
  <si>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</si>
  <si>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</si>
  <si>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</si>
  <si>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</si>
  <si>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</si>
  <si>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</si>
  <si>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</si>
  <si>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</si>
  <si>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</si>
  <si>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</si>
  <si>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</si>
  <si>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</si>
  <si>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</si>
  <si>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</si>
  <si>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</si>
  <si>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</si>
  <si>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</si>
  <si>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</si>
  <si>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</si>
  <si>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</si>
  <si>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</si>
  <si>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</si>
  <si>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</si>
  <si>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</si>
  <si>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</si>
  <si>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</si>
  <si>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一般行政管理事务</t>
  </si>
  <si>
    <t xml:space="preserve">      专项业务</t>
  </si>
  <si>
    <t xml:space="preserve">      其他社会工作事务支出</t>
  </si>
  <si>
    <t xml:space="preserve">   信访事务</t>
  </si>
  <si>
    <t xml:space="preserve">      行政运行</t>
  </si>
  <si>
    <t xml:space="preserve">      信访业务</t>
  </si>
  <si>
    <t xml:space="preserve">      事业运行</t>
  </si>
  <si>
    <t xml:space="preserve">   其他一般公共服务支出</t>
  </si>
  <si>
    <t xml:space="preserve">     国家赔偿费用支出</t>
  </si>
  <si>
    <t xml:space="preserve">     其他一般公共服务支出</t>
  </si>
  <si>
    <t>201A</t>
  </si>
  <si>
    <t>省对下专项转移支付补助</t>
  </si>
  <si>
    <t xml:space="preserve">   对外合作与交流</t>
  </si>
  <si>
    <t xml:space="preserve">   其他外交支出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</si>
  <si>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</si>
  <si>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</si>
  <si>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</si>
  <si>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</si>
  <si>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</si>
  <si>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</si>
  <si>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</si>
  <si>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</si>
  <si>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</si>
  <si>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</si>
  <si>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</si>
  <si>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</si>
  <si>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</si>
  <si>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</si>
  <si>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</si>
  <si>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</si>
  <si>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</si>
  <si>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</si>
  <si>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203A</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</si>
  <si>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</si>
  <si>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</si>
  <si>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</si>
  <si>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</si>
  <si>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</si>
  <si>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</si>
  <si>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</si>
  <si>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</si>
  <si>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</si>
  <si>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</si>
  <si>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</si>
  <si>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</si>
  <si>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</si>
  <si>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</si>
  <si>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</si>
  <si>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</si>
  <si>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</si>
  <si>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</si>
  <si>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</si>
  <si>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</si>
  <si>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</si>
  <si>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</si>
  <si>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</si>
  <si>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</si>
  <si>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</si>
  <si>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</si>
  <si>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</si>
  <si>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</si>
  <si>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</si>
  <si>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</si>
  <si>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</si>
  <si>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</si>
  <si>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</si>
  <si>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</si>
  <si>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</si>
  <si>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</si>
  <si>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</si>
  <si>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</si>
  <si>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</si>
  <si>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</si>
  <si>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</si>
  <si>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</si>
  <si>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</si>
  <si>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</si>
  <si>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</si>
  <si>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</si>
  <si>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</si>
  <si>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</si>
  <si>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</si>
  <si>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</si>
  <si>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</si>
  <si>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</si>
  <si>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204A</t>
  </si>
  <si>
    <t>204B</t>
  </si>
  <si>
    <t>省对下一般性转移支付补助</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</si>
  <si>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</si>
  <si>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</si>
  <si>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</si>
  <si>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</si>
  <si>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</si>
  <si>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</si>
  <si>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</si>
  <si>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</si>
  <si>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</si>
  <si>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</si>
  <si>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</si>
  <si>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</si>
  <si>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</si>
  <si>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</si>
  <si>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</si>
  <si>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</si>
  <si>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</si>
  <si>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</si>
  <si>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</si>
  <si>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</si>
  <si>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</si>
  <si>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</si>
  <si>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</si>
  <si>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</si>
  <si>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</si>
  <si>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</si>
  <si>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</si>
  <si>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</si>
  <si>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</si>
  <si>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</si>
  <si>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</si>
  <si>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</si>
  <si>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</si>
  <si>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</si>
  <si>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</si>
  <si>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</si>
  <si>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</si>
  <si>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</si>
  <si>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</si>
  <si>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</si>
  <si>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</si>
  <si>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</si>
  <si>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</si>
  <si>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</si>
  <si>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</si>
  <si>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</si>
  <si>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</si>
  <si>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</si>
  <si>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</si>
  <si>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</si>
  <si>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205A</t>
  </si>
  <si>
    <t>205B</t>
  </si>
  <si>
    <t>省对下一般性转移支付补助（义务教育）</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</si>
  <si>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</si>
  <si>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</si>
  <si>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</si>
  <si>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</si>
  <si>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</si>
  <si>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</si>
  <si>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</si>
  <si>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</si>
  <si>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</si>
  <si>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</si>
  <si>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</si>
  <si>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</si>
  <si>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</si>
  <si>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</si>
  <si>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</si>
  <si>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</si>
  <si>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</si>
  <si>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</si>
  <si>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</si>
  <si>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</si>
  <si>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</si>
  <si>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</si>
  <si>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</si>
  <si>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</si>
  <si>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</si>
  <si>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</si>
  <si>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</si>
  <si>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</si>
  <si>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</si>
  <si>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</si>
  <si>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</si>
  <si>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</si>
  <si>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</si>
  <si>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</si>
  <si>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</si>
  <si>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</si>
  <si>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</si>
  <si>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</si>
  <si>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</si>
  <si>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</si>
  <si>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</si>
  <si>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</si>
  <si>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</si>
  <si>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</si>
  <si>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</si>
  <si>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</si>
  <si>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</si>
  <si>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</si>
  <si>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206A</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</si>
  <si>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</si>
  <si>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</si>
  <si>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</si>
  <si>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</si>
  <si>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</si>
  <si>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</si>
  <si>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</si>
  <si>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</si>
  <si>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</si>
  <si>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</si>
  <si>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</si>
  <si>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</si>
  <si>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</si>
  <si>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</si>
  <si>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</si>
  <si>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</si>
  <si>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</si>
  <si>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</si>
  <si>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</si>
  <si>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</si>
  <si>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</si>
  <si>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</si>
  <si>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</si>
  <si>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</si>
  <si>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</si>
  <si>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</si>
  <si>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</si>
  <si>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</si>
  <si>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</si>
  <si>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</si>
  <si>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</si>
  <si>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</si>
  <si>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</si>
  <si>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</si>
  <si>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</si>
  <si>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</si>
  <si>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</si>
  <si>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</si>
  <si>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</si>
  <si>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</si>
  <si>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</si>
  <si>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</si>
  <si>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</si>
  <si>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207A</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</si>
  <si>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</si>
  <si>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</si>
  <si>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</si>
  <si>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</si>
  <si>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</si>
  <si>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</si>
  <si>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</si>
  <si>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</si>
  <si>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</si>
  <si>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</si>
  <si>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</si>
  <si>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</si>
  <si>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</si>
  <si>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</si>
  <si>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</si>
  <si>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</si>
  <si>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</si>
  <si>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</si>
  <si>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</si>
  <si>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</si>
  <si>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</si>
  <si>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</si>
  <si>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</si>
  <si>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</si>
  <si>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</si>
  <si>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</si>
  <si>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</si>
  <si>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</si>
  <si>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</si>
  <si>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</si>
  <si>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</si>
  <si>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</si>
  <si>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</si>
  <si>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</si>
  <si>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</si>
  <si>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</si>
  <si>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</si>
  <si>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</si>
  <si>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</si>
  <si>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</si>
  <si>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</si>
  <si>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</si>
  <si>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</si>
  <si>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</si>
  <si>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</si>
  <si>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</si>
  <si>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</si>
  <si>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</si>
  <si>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</si>
  <si>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</si>
  <si>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</si>
  <si>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</si>
  <si>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</si>
  <si>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</si>
  <si>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</si>
  <si>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</si>
  <si>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</si>
  <si>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</si>
  <si>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</si>
  <si>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</si>
  <si>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</si>
  <si>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</si>
  <si>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</si>
  <si>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</si>
  <si>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</si>
  <si>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</si>
  <si>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</si>
  <si>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</si>
  <si>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</si>
  <si>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</si>
  <si>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</si>
  <si>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</si>
  <si>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</si>
  <si>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</si>
  <si>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</si>
  <si>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</si>
  <si>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</si>
  <si>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</si>
  <si>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</si>
  <si>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</si>
  <si>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</si>
  <si>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</si>
  <si>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</si>
  <si>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</si>
  <si>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</si>
  <si>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</si>
  <si>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</si>
  <si>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</si>
  <si>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</si>
  <si>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</si>
  <si>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</si>
  <si>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</si>
  <si>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</si>
  <si>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</si>
  <si>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</si>
  <si>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</si>
  <si>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</si>
  <si>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</si>
  <si>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</si>
  <si>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</si>
  <si>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</si>
  <si>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</si>
  <si>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</si>
  <si>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</si>
  <si>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</si>
  <si>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208A</t>
  </si>
  <si>
    <t>208B</t>
  </si>
  <si>
    <t>省对下一般性转移支付补助（基本养老保险和低保）</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</si>
  <si>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</si>
  <si>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</si>
  <si>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</si>
  <si>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</si>
  <si>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</si>
  <si>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</si>
  <si>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</si>
  <si>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</si>
  <si>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</si>
  <si>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</si>
  <si>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</si>
  <si>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</si>
  <si>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</si>
  <si>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</si>
  <si>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</si>
  <si>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</si>
  <si>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</si>
  <si>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</si>
  <si>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</si>
  <si>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</si>
  <si>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</si>
  <si>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</si>
  <si>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</si>
  <si>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</si>
  <si>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</si>
  <si>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</si>
  <si>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</si>
  <si>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</si>
  <si>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</si>
  <si>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</si>
  <si>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</si>
  <si>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</si>
  <si>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</si>
  <si>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</si>
  <si>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</si>
  <si>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</si>
  <si>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</si>
  <si>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</si>
  <si>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</si>
  <si>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</si>
  <si>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</si>
  <si>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</si>
  <si>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</si>
  <si>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</si>
  <si>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</si>
  <si>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</si>
  <si>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</si>
  <si>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</si>
  <si>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</si>
  <si>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</si>
  <si>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</si>
  <si>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</si>
  <si>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</si>
  <si>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</si>
  <si>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</si>
  <si>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</si>
  <si>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</si>
  <si>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</si>
  <si>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</si>
  <si>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</si>
  <si>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</si>
  <si>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</si>
  <si>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育幼服务</t>
  </si>
  <si>
    <t xml:space="preserve">     其他育幼服务支出</t>
  </si>
  <si>
    <t xml:space="preserve">   其他卫生健康支出</t>
  </si>
  <si>
    <t xml:space="preserve">     其他卫生健康支出</t>
  </si>
  <si>
    <t>210A</t>
  </si>
  <si>
    <t>210B</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</si>
  <si>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</si>
  <si>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</si>
  <si>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</si>
  <si>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</si>
  <si>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</si>
  <si>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</si>
  <si>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</si>
  <si>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</si>
  <si>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</si>
  <si>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</si>
  <si>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</si>
  <si>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</si>
  <si>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</si>
  <si>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</si>
  <si>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</si>
  <si>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</si>
  <si>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</si>
  <si>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</si>
  <si>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</si>
  <si>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</si>
  <si>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</si>
  <si>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</si>
  <si>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</si>
  <si>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</si>
  <si>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</si>
  <si>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</si>
  <si>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</si>
  <si>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</si>
  <si>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</si>
  <si>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</si>
  <si>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</si>
  <si>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</si>
  <si>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</si>
  <si>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</si>
  <si>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</si>
  <si>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</si>
  <si>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</si>
  <si>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</si>
  <si>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</si>
  <si>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</si>
  <si>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</si>
  <si>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</si>
  <si>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</si>
  <si>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</si>
  <si>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</si>
  <si>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</si>
  <si>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</si>
  <si>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</si>
  <si>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</si>
  <si>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</si>
  <si>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</si>
  <si>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</si>
  <si>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</si>
  <si>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</si>
  <si>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</si>
  <si>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</si>
  <si>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</si>
  <si>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</si>
  <si>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</si>
  <si>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</si>
  <si>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</si>
  <si>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</si>
  <si>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</si>
  <si>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</si>
  <si>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</si>
  <si>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</si>
  <si>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</si>
  <si>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</si>
  <si>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</si>
  <si>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</si>
  <si>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211A</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</si>
  <si>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</si>
  <si>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</si>
  <si>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</si>
  <si>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</si>
  <si>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</si>
  <si>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</si>
  <si>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</si>
  <si>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</si>
  <si>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</si>
  <si>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</si>
  <si>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</si>
  <si>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</si>
  <si>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</si>
  <si>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</si>
  <si>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</si>
  <si>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</si>
  <si>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</si>
  <si>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</si>
  <si>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</si>
  <si>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212A</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</si>
  <si>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</si>
  <si>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</si>
  <si>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</si>
  <si>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</si>
  <si>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</si>
  <si>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</si>
  <si>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</si>
  <si>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</si>
  <si>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</si>
  <si>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</si>
  <si>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</si>
  <si>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</si>
  <si>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</si>
  <si>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</si>
  <si>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</si>
  <si>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</si>
  <si>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</si>
  <si>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</si>
  <si>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</si>
  <si>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</si>
  <si>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</si>
  <si>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</si>
  <si>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</si>
  <si>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</si>
  <si>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</si>
  <si>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</si>
  <si>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</si>
  <si>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</si>
  <si>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</si>
  <si>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</si>
  <si>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</si>
  <si>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</si>
  <si>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</si>
  <si>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</si>
  <si>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</si>
  <si>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</si>
  <si>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</si>
  <si>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</si>
  <si>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</si>
  <si>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</si>
  <si>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</si>
  <si>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</si>
  <si>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</si>
  <si>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</si>
  <si>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</si>
  <si>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</si>
  <si>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</si>
  <si>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</si>
  <si>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</si>
  <si>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</si>
  <si>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</si>
  <si>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</si>
  <si>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</si>
  <si>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</si>
  <si>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</si>
  <si>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</si>
  <si>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</si>
  <si>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</si>
  <si>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</si>
  <si>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</si>
  <si>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</si>
  <si>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</si>
  <si>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</si>
  <si>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</si>
  <si>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</si>
  <si>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</si>
  <si>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</si>
  <si>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</si>
  <si>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</si>
  <si>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</si>
  <si>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</si>
  <si>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</si>
  <si>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</si>
  <si>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</si>
  <si>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</si>
  <si>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</si>
  <si>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</si>
  <si>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</si>
  <si>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</si>
  <si>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</si>
  <si>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</si>
  <si>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</si>
  <si>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</si>
  <si>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</si>
  <si>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</si>
  <si>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</si>
  <si>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</si>
  <si>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</si>
  <si>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</si>
  <si>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</si>
  <si>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</si>
  <si>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</si>
  <si>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</si>
  <si>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</si>
  <si>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</si>
  <si>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213A</t>
  </si>
  <si>
    <t>213B</t>
  </si>
  <si>
    <t>省对下一般性转移支付补助（农村综合改革）</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</si>
  <si>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</si>
  <si>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</si>
  <si>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</si>
  <si>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</si>
  <si>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</si>
  <si>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</si>
  <si>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</si>
  <si>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</si>
  <si>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</si>
  <si>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</si>
  <si>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</si>
  <si>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</si>
  <si>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</si>
  <si>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</si>
  <si>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</si>
  <si>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</si>
  <si>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</si>
  <si>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</si>
  <si>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</si>
  <si>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</si>
  <si>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</si>
  <si>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</si>
  <si>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</si>
  <si>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</si>
  <si>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</si>
  <si>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</si>
  <si>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</si>
  <si>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</si>
  <si>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</si>
  <si>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</si>
  <si>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</si>
  <si>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</si>
  <si>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</si>
  <si>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</si>
  <si>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</si>
  <si>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</si>
  <si>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</si>
  <si>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</si>
  <si>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</si>
  <si>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</si>
  <si>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</si>
  <si>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</si>
  <si>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</si>
  <si>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</si>
  <si>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</si>
  <si>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</si>
  <si>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</si>
  <si>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</si>
  <si>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</si>
  <si>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</si>
  <si>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214A</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</si>
  <si>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</si>
  <si>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</si>
  <si>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</si>
  <si>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</si>
  <si>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</si>
  <si>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</si>
  <si>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</si>
  <si>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</si>
  <si>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</si>
  <si>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</si>
  <si>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</si>
  <si>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</si>
  <si>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</si>
  <si>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</si>
  <si>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</si>
  <si>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</si>
  <si>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</si>
  <si>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</si>
  <si>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</si>
  <si>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</si>
  <si>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</si>
  <si>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</si>
  <si>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</si>
  <si>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</si>
  <si>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</si>
  <si>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</si>
  <si>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无线电及信息通信监管</t>
  </si>
  <si>
    <t xml:space="preserve">     工业和信息产业战略研究与标准制定</t>
  </si>
  <si>
    <t xml:space="preserve">     工业和信息产业支持</t>
  </si>
  <si>
    <t xml:space="preserve">     电子专项工程</t>
  </si>
  <si>
    <t xml:space="preserve">     技术基础研究</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</si>
  <si>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</si>
  <si>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</si>
  <si>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</si>
  <si>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</si>
  <si>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</si>
  <si>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</si>
  <si>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</si>
  <si>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</si>
  <si>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</si>
  <si>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</si>
  <si>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</si>
  <si>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</si>
  <si>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</si>
  <si>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</si>
  <si>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</si>
  <si>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</si>
  <si>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</si>
  <si>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</si>
  <si>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215A</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</si>
  <si>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</si>
  <si>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</si>
  <si>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</si>
  <si>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</si>
  <si>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</si>
  <si>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</si>
  <si>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</si>
  <si>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</si>
  <si>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</si>
  <si>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</si>
  <si>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</si>
  <si>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</si>
  <si>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216A</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</si>
  <si>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</si>
  <si>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</si>
  <si>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</si>
  <si>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</si>
  <si>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</si>
  <si>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</si>
  <si>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</si>
  <si>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</si>
  <si>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</si>
  <si>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</si>
  <si>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</si>
  <si>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</si>
  <si>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</si>
  <si>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</si>
  <si>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</si>
  <si>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</si>
  <si>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</si>
  <si>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</si>
  <si>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</si>
  <si>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</si>
  <si>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重点企业贷款贴息</t>
  </si>
  <si>
    <t>217A</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</si>
  <si>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</si>
  <si>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</si>
  <si>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</si>
  <si>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</si>
  <si>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</si>
  <si>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</si>
  <si>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</si>
  <si>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</si>
  <si>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</si>
  <si>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</si>
  <si>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</si>
  <si>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</si>
  <si>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</si>
  <si>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</si>
  <si>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</si>
  <si>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</si>
  <si>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</si>
  <si>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</si>
  <si>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</si>
  <si>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</si>
  <si>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</si>
  <si>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</si>
  <si>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</si>
  <si>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</si>
  <si>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</si>
  <si>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</si>
  <si>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</si>
  <si>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</si>
  <si>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</si>
  <si>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</si>
  <si>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</si>
  <si>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</si>
  <si>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</si>
  <si>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</si>
  <si>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</si>
  <si>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</si>
  <si>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</si>
  <si>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</si>
  <si>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</si>
  <si>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</si>
  <si>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</si>
  <si>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</si>
  <si>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</si>
  <si>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</si>
  <si>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</si>
  <si>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</si>
  <si>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220A</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</si>
  <si>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</si>
  <si>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</si>
  <si>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</si>
  <si>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</si>
  <si>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</si>
  <si>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</si>
  <si>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</si>
  <si>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</si>
  <si>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</si>
  <si>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</si>
  <si>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配租型住房保障</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</si>
  <si>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</si>
  <si>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</si>
  <si>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</si>
  <si>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</si>
  <si>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</si>
  <si>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</si>
  <si>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</si>
  <si>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</si>
  <si>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</si>
  <si>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221A</t>
  </si>
  <si>
    <t xml:space="preserve">   粮油事务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</si>
  <si>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</si>
  <si>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</si>
  <si>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</si>
  <si>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</si>
  <si>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</si>
  <si>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</si>
  <si>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</si>
  <si>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</si>
  <si>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</si>
  <si>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</si>
  <si>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</si>
  <si>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物资保管体系</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</si>
  <si>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</si>
  <si>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</si>
  <si>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</si>
  <si>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</si>
  <si>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</si>
  <si>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</si>
  <si>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</si>
  <si>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</si>
  <si>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</si>
  <si>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</si>
  <si>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</si>
  <si>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</si>
  <si>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</si>
  <si>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</si>
  <si>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</si>
  <si>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</si>
  <si>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</si>
  <si>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</si>
  <si>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</si>
  <si>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</si>
  <si>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</si>
  <si>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</si>
  <si>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</si>
  <si>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</si>
  <si>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</si>
  <si>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</si>
  <si>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</si>
  <si>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</si>
  <si>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</si>
  <si>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</si>
  <si>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</si>
  <si>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</si>
  <si>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</si>
  <si>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</si>
  <si>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</si>
  <si>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</si>
  <si>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222A</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</si>
  <si>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</si>
  <si>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</si>
  <si>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</si>
  <si>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</si>
  <si>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</si>
  <si>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</si>
  <si>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</si>
  <si>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</si>
  <si>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</si>
  <si>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</si>
  <si>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</si>
  <si>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</si>
  <si>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</si>
  <si>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</si>
  <si>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</si>
  <si>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</si>
  <si>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</si>
  <si>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</si>
  <si>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</si>
  <si>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</si>
  <si>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</si>
  <si>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</si>
  <si>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</si>
  <si>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</si>
  <si>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</si>
  <si>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</si>
  <si>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</si>
  <si>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</si>
  <si>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</si>
  <si>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</si>
  <si>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</si>
  <si>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</si>
  <si>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</si>
  <si>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</si>
  <si>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</si>
  <si>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</si>
  <si>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</si>
  <si>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</si>
  <si>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</si>
  <si>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</si>
  <si>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224A</t>
  </si>
  <si>
    <t>区对下专项转移支付补助</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</si>
  <si>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</si>
  <si>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</si>
  <si>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</si>
  <si>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</si>
  <si>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</si>
  <si>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232A</t>
  </si>
  <si>
    <t xml:space="preserve">   地方政府一般债务发行费用支出</t>
  </si>
  <si>
    <t xml:space="preserve">   年初预留</t>
  </si>
  <si>
    <t>229A</t>
  </si>
  <si>
    <t>区本级一般公共预算支出</t>
  </si>
  <si>
    <t>1-5  2026年盘龙区区本级一般公共预算政府预算经济分类表（基本支出）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</si>
  <si>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</si>
  <si>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</si>
  <si>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</si>
  <si>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</si>
  <si>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</si>
  <si>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</si>
  <si>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</si>
  <si>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</si>
  <si>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</si>
  <si>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</si>
  <si>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</si>
  <si>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</si>
  <si>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</si>
  <si>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</si>
  <si>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</si>
  <si>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</si>
  <si>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</si>
  <si>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</si>
  <si>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</si>
  <si>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</si>
  <si>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</si>
  <si>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</si>
  <si>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</si>
  <si>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</si>
  <si>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</si>
  <si>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</si>
  <si>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</si>
  <si>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</si>
  <si>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</si>
  <si>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1-6  2026年盘龙区区本级一般公共预算支出表(区对下转移支付项目)</t>
  </si>
  <si>
    <t>项       目</t>
  </si>
  <si>
    <t>无</t>
  </si>
  <si>
    <t>空表说明：盘龙区实行乡财县管，按照区与乡（镇）财政管理体制，乡（镇）按照县级部门预算管理，故盘龙区无2026年盘龙区区本级一般公共预算支出表(区对下转移支付项目)相关内容。</t>
  </si>
  <si>
    <t>州（市）</t>
  </si>
  <si>
    <t>合计</t>
  </si>
  <si>
    <t>税收返还</t>
  </si>
  <si>
    <t>转移支付</t>
  </si>
  <si>
    <t>二、预算数</t>
  </si>
  <si>
    <t>空表说明：盘龙区实行乡财县管，按照区与乡（镇）财政管理体制，乡（镇）按照县级部门预算管理，故盘龙区无2026年盘龙区分地区税收返还和转移支付预算表相关内容。</t>
  </si>
  <si>
    <t>1-8  2026年盘龙区区本级“三公”经费预算财政拨款情况统计表</t>
  </si>
  <si>
    <t>2025年预算数</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</si>
  <si>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</si>
  <si>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</si>
  <si>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</si>
  <si>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</si>
  <si>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</si>
  <si>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</si>
  <si>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</si>
  <si>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</si>
  <si>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1.2026年盘龙区“三公”经费预算827.0892万元，比上年预算数减少4.1072万元，下降0.49%，其中：因公出国（境）经费40.0000万元，与上年预算数持平；2.公务接待费89.4425万元，比上年预算数减少2.8672万元，下降3.11%；3.公务用车购置及运行费697.6467万元，比上年预算数减少1.24万元，下降0.18%（其中：公务用车购置费80.0000万元，与上年预算数持平；公务用车运行费617.6467万元，比上年预算数减少1.24万元，下降0.2%）。
三、“三公”经费增减变化原因说明:1.盘龙区积极贯彻落实中央八项规定、厉行勤俭节约和过紧日子要求，“三公”经费预算只减不增，强化公务接待管理，公务接待预算减少；2.公务用车运行费减少，主要是部分单位公务用车运行维护成本减少。</t>
  </si>
  <si>
    <t>2-1 2026年盘龙区政府性基金预算收入情况表</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</si>
  <si>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</si>
  <si>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</si>
  <si>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</si>
  <si>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</si>
  <si>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</si>
  <si>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</si>
  <si>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</si>
  <si>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</si>
  <si>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</si>
  <si>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</si>
  <si>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</si>
  <si>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</si>
  <si>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</si>
  <si>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</si>
  <si>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</si>
  <si>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</si>
  <si>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</si>
  <si>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</si>
  <si>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</si>
  <si>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</si>
  <si>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</si>
  <si>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</si>
  <si>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</si>
  <si>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</si>
  <si>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全区政府性基金预算收入</t>
  </si>
  <si>
    <t>地方政府专项债务收入</t>
  </si>
  <si>
    <t xml:space="preserve">  政府性基金转移收入</t>
  </si>
  <si>
    <t xml:space="preserve">     政府性基金补助收入</t>
  </si>
  <si>
    <t xml:space="preserve">     抗疫特别国债转移支付收入</t>
  </si>
  <si>
    <t>2-2 2026年盘龙区政府性基金预算支出情况表</t>
  </si>
  <si>
    <t>一、文化旅游体育与传媒支出</t>
  </si>
  <si>
    <t>二、社会保障和就业支出</t>
  </si>
  <si>
    <t>三、节能环保支出</t>
  </si>
  <si>
    <t>四、城乡社区支出</t>
  </si>
  <si>
    <t>五、农林水支出</t>
  </si>
  <si>
    <t>六、交通运输支出</t>
  </si>
  <si>
    <t>七、资源勘探工业信息等支出</t>
  </si>
  <si>
    <t>八、住房保障支出</t>
  </si>
  <si>
    <t>八、其他支出</t>
  </si>
  <si>
    <t>九、债务付息支出</t>
  </si>
  <si>
    <t>十、债务发行费用支出</t>
  </si>
  <si>
    <t>十一、抗疫特别国债安排的支出</t>
  </si>
  <si>
    <t>全区政府性基金支出小计</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</si>
  <si>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</si>
  <si>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</si>
  <si>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</si>
  <si>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</si>
  <si>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</si>
  <si>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</si>
  <si>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</si>
  <si>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</si>
  <si>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</si>
  <si>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</si>
  <si>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</si>
  <si>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</si>
  <si>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</si>
  <si>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支出合计</t>
  </si>
  <si>
    <t>2-3 2026年盘龙区区本级政府性基金预算收入情况表</t>
  </si>
  <si>
    <t>1030102</t>
  </si>
  <si>
    <t>1030112</t>
  </si>
  <si>
    <t>1030115</t>
  </si>
  <si>
    <t>1030129</t>
  </si>
  <si>
    <t>1030146</t>
  </si>
  <si>
    <t>1030147</t>
  </si>
  <si>
    <t>1030148</t>
  </si>
  <si>
    <t>103014801</t>
  </si>
  <si>
    <t>103014802</t>
  </si>
  <si>
    <t>103014803</t>
  </si>
  <si>
    <t>103014898</t>
  </si>
  <si>
    <t>103014899</t>
  </si>
  <si>
    <t>1030150</t>
  </si>
  <si>
    <t>1030155</t>
  </si>
  <si>
    <t>103015501</t>
  </si>
  <si>
    <t>103015502</t>
  </si>
  <si>
    <t>1030156</t>
  </si>
  <si>
    <t>1030157</t>
  </si>
  <si>
    <t>1030158</t>
  </si>
  <si>
    <t>1030159</t>
  </si>
  <si>
    <t>1030178</t>
  </si>
  <si>
    <t>1030180</t>
  </si>
  <si>
    <t>1030199</t>
  </si>
  <si>
    <t>10310</t>
  </si>
  <si>
    <t>区本级政府性基金预算收入</t>
  </si>
  <si>
    <t xml:space="preserve">   政府性基金补助收入</t>
  </si>
  <si>
    <t xml:space="preserve">     政府性基金上解收入</t>
  </si>
  <si>
    <t>2-4 2026年盘龙区区本级政府性基金预算支出情况表</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</si>
  <si>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</si>
  <si>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</si>
  <si>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</si>
  <si>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</si>
  <si>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</si>
  <si>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</si>
  <si>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</si>
  <si>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</si>
  <si>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</si>
  <si>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</si>
  <si>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</si>
  <si>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</si>
  <si>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</si>
  <si>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</si>
  <si>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</si>
  <si>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</si>
  <si>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</si>
  <si>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</si>
  <si>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</si>
  <si>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</si>
  <si>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</si>
  <si>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</si>
  <si>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</si>
  <si>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</si>
  <si>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</si>
  <si>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</si>
  <si>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</si>
  <si>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</si>
  <si>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</si>
  <si>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</si>
  <si>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</si>
  <si>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</si>
  <si>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</si>
  <si>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超长期特别国债安排的支出</t>
  </si>
  <si>
    <t xml:space="preserve">      水污染综合治理</t>
  </si>
  <si>
    <t xml:space="preserve">      应对气候变化</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</si>
  <si>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</si>
  <si>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</si>
  <si>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</si>
  <si>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</si>
  <si>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</si>
  <si>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</si>
  <si>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</si>
  <si>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</si>
  <si>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</si>
  <si>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</si>
  <si>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</si>
  <si>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</si>
  <si>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</si>
  <si>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</si>
  <si>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</si>
  <si>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</si>
  <si>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</si>
  <si>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</si>
  <si>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</si>
  <si>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</si>
  <si>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</si>
  <si>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</si>
  <si>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</si>
  <si>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</si>
  <si>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</si>
  <si>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</si>
  <si>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</si>
  <si>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</si>
  <si>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</si>
  <si>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</si>
  <si>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</si>
  <si>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</si>
  <si>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</si>
  <si>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</si>
  <si>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</si>
  <si>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</si>
  <si>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</si>
  <si>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城乡社区公共设施</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</si>
  <si>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</si>
  <si>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</si>
  <si>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</si>
  <si>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</si>
  <si>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</si>
  <si>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</si>
  <si>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</si>
  <si>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</si>
  <si>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</si>
  <si>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</si>
  <si>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</si>
  <si>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</si>
  <si>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</si>
  <si>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</si>
  <si>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</si>
  <si>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</si>
  <si>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</si>
  <si>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</si>
  <si>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</si>
  <si>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</si>
  <si>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</si>
  <si>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</si>
  <si>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</si>
  <si>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</si>
  <si>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</si>
  <si>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</si>
  <si>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</si>
  <si>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</si>
  <si>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</si>
  <si>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</si>
  <si>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</si>
  <si>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</si>
  <si>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</si>
  <si>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</si>
  <si>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</si>
  <si>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</si>
  <si>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</si>
  <si>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</si>
  <si>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</si>
  <si>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</si>
  <si>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</si>
  <si>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</si>
  <si>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</si>
  <si>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</si>
  <si>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</si>
  <si>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</si>
  <si>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</si>
  <si>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</si>
  <si>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</si>
  <si>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</si>
  <si>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</si>
  <si>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</si>
  <si>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</si>
  <si>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</si>
  <si>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</si>
  <si>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</si>
  <si>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</si>
  <si>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</si>
  <si>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</si>
  <si>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</si>
  <si>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</si>
  <si>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</si>
  <si>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</si>
  <si>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</si>
  <si>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地方农网还贷资金支出</t>
  </si>
  <si>
    <t xml:space="preserve">      其他农网还贷资金支出</t>
  </si>
  <si>
    <t xml:space="preserve">      其他住房保障支出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</si>
  <si>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</si>
  <si>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</si>
  <si>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</si>
  <si>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</si>
  <si>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</si>
  <si>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</si>
  <si>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</si>
  <si>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</si>
  <si>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</si>
  <si>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</si>
  <si>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</si>
  <si>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</si>
  <si>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</si>
  <si>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</si>
  <si>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</si>
  <si>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</si>
  <si>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</si>
  <si>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</si>
  <si>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</si>
  <si>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</si>
  <si>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</si>
  <si>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</si>
  <si>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</si>
  <si>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</si>
  <si>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</si>
  <si>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 xml:space="preserve">    超长期特别国债安排的其他支出</t>
  </si>
  <si>
    <t xml:space="preserve">      其他支出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</si>
  <si>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</si>
  <si>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</si>
  <si>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</si>
  <si>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</si>
  <si>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</si>
  <si>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</si>
  <si>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</si>
  <si>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</si>
  <si>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</si>
  <si>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</si>
  <si>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</si>
  <si>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</si>
  <si>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</si>
  <si>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</si>
  <si>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</si>
  <si>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</si>
  <si>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</si>
  <si>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</si>
  <si>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</si>
  <si>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</si>
  <si>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</si>
  <si>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</si>
  <si>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</si>
  <si>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</si>
  <si>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</si>
  <si>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</si>
  <si>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</si>
  <si>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</si>
  <si>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</si>
  <si>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</si>
  <si>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</si>
  <si>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</si>
  <si>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</si>
  <si>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</si>
  <si>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</si>
  <si>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</si>
  <si>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</si>
  <si>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</si>
  <si>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</si>
  <si>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</si>
  <si>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</si>
  <si>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</si>
  <si>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</si>
  <si>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</si>
  <si>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</si>
  <si>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</si>
  <si>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</si>
  <si>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</si>
  <si>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</si>
  <si>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</si>
  <si>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</si>
  <si>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</si>
  <si>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</si>
  <si>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</si>
  <si>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区本级政府性基金支出</t>
  </si>
  <si>
    <t xml:space="preserve">     政府性基金补助支出</t>
  </si>
  <si>
    <t xml:space="preserve">   地方政府专项债务转贷支出</t>
  </si>
  <si>
    <t>上年结转对应安排支出</t>
  </si>
  <si>
    <t>2-5  2026年盘龙区区本级政府性基金支出表(区对下转移支付)</t>
  </si>
  <si>
    <t>比上年预算数增长%</t>
  </si>
  <si>
    <t>空表说明：盘龙区实行乡财县管，按照区与乡（镇）财政管理体制，乡（镇）按照县级部门预算管理，故盘龙区无2026年盘龙区区本级政府性基金支出表(区对下转移支付)相关内容。</t>
  </si>
  <si>
    <t>3-1  2026年盘龙区国有资本经营收入预算情况表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</si>
  <si>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</si>
  <si>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</si>
  <si>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</si>
  <si>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</si>
  <si>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</si>
  <si>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</si>
  <si>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</si>
  <si>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</si>
  <si>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</si>
  <si>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</si>
  <si>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</si>
  <si>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</si>
  <si>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</si>
  <si>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</si>
  <si>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</si>
  <si>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</si>
  <si>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</si>
  <si>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</si>
  <si>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</si>
  <si>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</si>
  <si>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</si>
  <si>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</si>
  <si>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</si>
  <si>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</si>
  <si>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</si>
  <si>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</si>
  <si>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</si>
  <si>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</si>
  <si>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</si>
  <si>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</si>
  <si>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</si>
  <si>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</si>
  <si>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</si>
  <si>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</si>
  <si>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</si>
  <si>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全区国有资本经营收入</t>
  </si>
  <si>
    <t>上年结转</t>
  </si>
  <si>
    <t>账务调整收入</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</si>
  <si>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</si>
  <si>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</si>
  <si>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</si>
  <si>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</si>
  <si>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</si>
  <si>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</si>
  <si>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</si>
  <si>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</si>
  <si>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</si>
  <si>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</si>
  <si>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</si>
  <si>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</si>
  <si>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</si>
  <si>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</si>
  <si>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</si>
  <si>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</si>
  <si>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</si>
  <si>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</si>
  <si>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</si>
  <si>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全区国有资本经营支出</t>
  </si>
  <si>
    <t>国有资本经营预算转移支付</t>
  </si>
  <si>
    <t>调出资金</t>
  </si>
  <si>
    <t>结转下年</t>
  </si>
  <si>
    <t>3-3  2026年盘龙区区本级国有资本经营收入预算情况表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</si>
  <si>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</si>
  <si>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</si>
  <si>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</si>
  <si>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</si>
  <si>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</si>
  <si>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</si>
  <si>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</si>
  <si>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</si>
  <si>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</si>
  <si>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区本级国有资本经营收入</t>
  </si>
  <si>
    <t>3-4  2026年盘龙区区本级国有资本经营支出预算情况表</t>
  </si>
  <si>
    <t>项   目</t>
  </si>
  <si>
    <t xml:space="preserve">    "三供一业"移交补助支出</t>
  </si>
  <si>
    <t xml:space="preserve">   其他金融国有资本经营预算支出</t>
  </si>
  <si>
    <t>区本级国有资本经营支出</t>
  </si>
  <si>
    <t>3-5  2026年盘龙区区本级国有资本经营预算转移支付表（分地区）</t>
  </si>
  <si>
    <t>地  区</t>
  </si>
  <si>
    <t>预算数</t>
  </si>
  <si>
    <t>合  计</t>
  </si>
  <si>
    <t>空表说明：盘龙区实行乡财县管，按照区与乡（镇）财政管理体制，乡（镇）按照县级部门预算管理，故盘龙区无2026年盘龙区区本级国有资本经营预算转移支付表（分地区）相关内容。</t>
  </si>
  <si>
    <t>3-6  2026年盘龙区区本级国有资本经营预算转移支付表（分项目）</t>
  </si>
  <si>
    <t>项目名称</t>
  </si>
  <si>
    <t>空表说明：盘龙区实行乡财县管，按照区与乡（镇）财政管理体制，乡（镇）按照县级部门预算管理，故盘龙区无2026年盘龙区区本级国有资本经营预算转移支付表（分项目）相关内容。</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</si>
  <si>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</si>
  <si>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</si>
  <si>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</si>
  <si>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</si>
  <si>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</si>
  <si>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</si>
  <si>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</si>
  <si>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</si>
  <si>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</si>
  <si>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</si>
  <si>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</si>
  <si>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</si>
  <si>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</si>
  <si>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</si>
  <si>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</si>
  <si>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</si>
  <si>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</si>
  <si>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</si>
  <si>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空表说明：社会保险基金预算统一由市级编列，故盘龙区无2026年盘龙区社会保险基金收入预算情况表相关内容。</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</si>
  <si>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</si>
  <si>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</si>
  <si>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</si>
  <si>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</si>
  <si>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</si>
  <si>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</si>
  <si>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</si>
  <si>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</si>
  <si>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</si>
  <si>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</si>
  <si>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</si>
  <si>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</si>
  <si>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</si>
  <si>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空表说明：社会保险基金预算统一由市级编列，故盘龙区无2026年盘龙区社会保险基金支出预算情况表相关内容。</t>
  </si>
  <si>
    <t>4-3  2026年盘龙区区本级社会保险基金收入预算情况表</t>
  </si>
  <si>
    <t>空表说明：社会保险基金预算统一由市级编列，故盘龙区无2026年区本级社会保险基金收入预算情况表相关内容。</t>
  </si>
  <si>
    <t>4-4  2026年盘龙区区本级社会保险基金支出预算情况表</t>
  </si>
  <si>
    <t>空表说明：社会保险基金预算统一由市级编列，故盘龙区无2026年区本级社会保险基金支出预算情况表相关内容。</t>
  </si>
  <si>
    <t>单位：亿元</t>
  </si>
  <si>
    <t>地   区</t>
  </si>
  <si>
    <t>2025年债务限额</t>
  </si>
  <si>
    <t>2025年债务余额预计执行数</t>
  </si>
  <si>
    <t>一般债务</t>
  </si>
  <si>
    <t>专项债务</t>
  </si>
  <si>
    <t>公  式</t>
  </si>
  <si>
    <t>A=B+C</t>
  </si>
  <si>
    <t>B</t>
  </si>
  <si>
    <t>C</t>
  </si>
  <si>
    <t>D=E+F</t>
  </si>
  <si>
    <t>E</t>
  </si>
  <si>
    <t>F</t>
  </si>
  <si>
    <t>盘龙区</t>
  </si>
  <si>
    <t>注：1.本表反映上一年度本地区、本级及分地区地方政府债务限额及余额预计执行数。</t>
  </si>
  <si>
    <t xml:space="preserve">    2.本表由县级以上地方各级财政部门在本级人民代表大会批准预算后二十日内公开。</t>
  </si>
  <si>
    <t>项    目</t>
  </si>
  <si>
    <t>执行数</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</si>
  <si>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</si>
  <si>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</si>
  <si>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</si>
  <si>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</si>
  <si>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</si>
  <si>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</si>
  <si>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</si>
  <si>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六、2026年地方财政赤字</t>
  </si>
  <si>
    <t>七、2026年地方政府一般债务余额限额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</si>
  <si>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3.本表“四、2025年地方政府一般债务还本额”只包括地方政府一般债券还本和外贷还本，不包括按照财政部要求列支在“2310399地方政府其他一般债务还本支出”的置换存量隐性债务部分。</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</si>
  <si>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</si>
  <si>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</si>
  <si>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</si>
  <si>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</si>
  <si>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</si>
  <si>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</si>
  <si>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七、2026年末地方政府专项债务余额限额</t>
  </si>
  <si>
    <t>注：1.本表反映本地区上两年度专项债务余额，上一年度专项债务限额、发行额、还本额及余额，本年度专项债务新增限额及限额。
    2.本表由县级以上地方各级财政部门在本级人民代表大会批准预算后二十日内公开。
    3.本表“四、2025年地方政府专项债务还本额”只包括地方政府专项债券还本额，不包括按照财政部要求列支在“2310499其他政府性基金债务还本支出”的置换存量隐性债务部分。</t>
  </si>
  <si>
    <t>5-6  盘龙区地方政府债券发行及还本
付息情况表</t>
  </si>
  <si>
    <t>公式</t>
  </si>
  <si>
    <t>本地区</t>
  </si>
  <si>
    <t>本级</t>
  </si>
  <si>
    <t>一、2025年发行预计执行数</t>
  </si>
  <si>
    <t>A=B+D</t>
  </si>
  <si>
    <t>（一）一般债券</t>
  </si>
  <si>
    <t xml:space="preserve">   其中：再融资债券</t>
  </si>
  <si>
    <t>（二）专项债券</t>
  </si>
  <si>
    <t>D</t>
  </si>
  <si>
    <t>二、2025年还本预计执行数</t>
  </si>
  <si>
    <t>F=G+H</t>
  </si>
  <si>
    <t>G</t>
  </si>
  <si>
    <t>H</t>
  </si>
  <si>
    <t>三、2025年付息预计执行数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</si>
  <si>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</si>
  <si>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</si>
  <si>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</si>
  <si>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</si>
  <si>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</si>
  <si>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</si>
  <si>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</si>
  <si>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</si>
  <si>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</si>
  <si>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</si>
  <si>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</si>
  <si>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</si>
  <si>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</si>
  <si>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</si>
  <si>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</si>
  <si>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</si>
  <si>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注：1.本表反映本地区上一年度地方政府债券（含再融资债券）发行及还本付息支出预计执行数、本年度地方政府债券还本付息支出预算数等。
    2.本表由县级以上地方各级财政部门在本级人民代表大会批准预算后二十日内公开。</t>
  </si>
  <si>
    <t>下级</t>
  </si>
  <si>
    <t>一、2025年地方政府债务限额</t>
  </si>
  <si>
    <t>其中： 一般债务限额</t>
  </si>
  <si>
    <t xml:space="preserve">       专项债务限额</t>
  </si>
  <si>
    <t>二、提前下达的2026年新增地方政府债务限额</t>
  </si>
  <si>
    <t>注：本表反映本地区及本级年初预算中列示提前下达的新增地方政府债务限额情况，由县级以上地方各级财政部门在本级人民代表大会批准预算后二十日内公开。</t>
  </si>
  <si>
    <t>项目类型</t>
  </si>
  <si>
    <t>项目主管部门</t>
  </si>
  <si>
    <t>债券性质</t>
  </si>
  <si>
    <t>债券规模</t>
  </si>
  <si>
    <t>...</t>
  </si>
  <si>
    <t>注：1、本表反映本级当年提前下达的新增地方政府债券资金使用安排，由县级以上地方各级财政部门在本级人民代表大会批准预算后二十日内公开。
 2、2026年初，尚未申报发行新增地方政府债券，本表为“空”。</t>
  </si>
  <si>
    <t>6-1   2026年盘龙区区本级重大政策和重点项目绩效目标表</t>
  </si>
  <si>
    <t>项目年度绩效目标</t>
  </si>
  <si>
    <t>一级指标</t>
  </si>
  <si>
    <t>二级指标</t>
  </si>
  <si>
    <t>三级指标</t>
  </si>
  <si>
    <t>指标性质</t>
  </si>
  <si>
    <t>指标值</t>
  </si>
  <si>
    <t>度量单位</t>
  </si>
  <si>
    <t>指标属性</t>
  </si>
  <si>
    <t>指标内容</t>
  </si>
  <si>
    <t>昆明市生态环境局盘龙分局</t>
  </si>
  <si>
    <t>创建国家级生态文明示范区项目经费</t>
  </si>
  <si>
    <t>通过该项目的实施，2026年将完成以下工作：
一、对辖区内42个已全部创建成为省级生态村进行进一步提升改造，巩固创建成果；
二、对《盘龙区生态文明建设规划》进行进一步改进；
三、组织相关部门进行集中验收考核，完成各项指标落实。</t>
  </si>
  <si>
    <t>产出指标</t>
  </si>
  <si>
    <t>数量指标</t>
  </si>
  <si>
    <t>完成《盘龙区生态文明建设规划》数量</t>
  </si>
  <si>
    <t>=</t>
  </si>
  <si>
    <t>1</t>
  </si>
  <si>
    <t>个</t>
  </si>
  <si>
    <t>定量指标</t>
  </si>
  <si>
    <t>用于反映规划编制情况</t>
  </si>
  <si>
    <t>完成国家级生态文明建设示范区申报材料编制数量</t>
  </si>
  <si>
    <t>43</t>
  </si>
  <si>
    <t>用于反映报告编制情况</t>
  </si>
  <si>
    <t>国家级生态文明建设示范区宣传片拍摄数量</t>
  </si>
  <si>
    <t>用于反映宣传片拍摄情况</t>
  </si>
  <si>
    <t>完成基础指标统计调查数量</t>
  </si>
  <si>
    <t>2</t>
  </si>
  <si>
    <t>项</t>
  </si>
  <si>
    <t>用于反映统计调查情况</t>
  </si>
  <si>
    <t>质量指标</t>
  </si>
  <si>
    <t>《盘龙区生态文明建设规划》专家评审通过率</t>
  </si>
  <si>
    <t>100</t>
  </si>
  <si>
    <t>%</t>
  </si>
  <si>
    <t>用于反映评审情况</t>
  </si>
  <si>
    <t>时效指标</t>
  </si>
  <si>
    <t>完成《盘龙区生态文明建设规划》编制时限</t>
  </si>
  <si>
    <t>2026年12月31日前</t>
  </si>
  <si>
    <t>是/否</t>
  </si>
  <si>
    <t>用于反映完成情况</t>
  </si>
  <si>
    <t>完成生态文明建设示范区宣传片拍摄时限</t>
  </si>
  <si>
    <t>效益指标</t>
  </si>
  <si>
    <t>社会效益</t>
  </si>
  <si>
    <t>群众环境保护参与度</t>
  </si>
  <si>
    <t>参加显著</t>
  </si>
  <si>
    <t>定性指标</t>
  </si>
  <si>
    <t>用于反映社会效果</t>
  </si>
  <si>
    <t>生态效益</t>
  </si>
  <si>
    <t>生态环境质量得到有效提升</t>
  </si>
  <si>
    <t>提升</t>
  </si>
  <si>
    <t>用于反映创建结果</t>
  </si>
  <si>
    <t>可持续影响</t>
  </si>
  <si>
    <t>争当生态文明建设排头兵</t>
  </si>
  <si>
    <t>效果显著</t>
  </si>
  <si>
    <t>用于反映创建效果</t>
  </si>
  <si>
    <t>满意度指标</t>
  </si>
  <si>
    <t>服务对象满意度</t>
  </si>
  <si>
    <t>辖区居民满意度达标</t>
  </si>
  <si>
    <t>&gt;=</t>
  </si>
  <si>
    <t>95</t>
  </si>
  <si>
    <t>用于反映群众满意程度</t>
  </si>
  <si>
    <t>成本指标</t>
  </si>
  <si>
    <t>经济成本指标</t>
  </si>
  <si>
    <t>项目成本控制率</t>
  </si>
  <si>
    <t>用于反映成本控制情况。</t>
  </si>
  <si>
    <t>县域生态环境质量监测与考核经费</t>
  </si>
  <si>
    <t>根据《关于印发&lt;盘龙区县域生态环境质量监测评价与推进考核工作实施方案&gt;的通知》，通过县域生态环境质量监测评价与考核项目的实施：
一是完成季度监测报告编制工作，共4份；
二是完成年度监测报告编制工作，共1份；
三是完成项目台账资料整理工作；
四是完成项目验收、台账资料合规性检查工作；
五是完成区政府关于县域生态考核任务指标；
六是有力促进2026年我区生态文明建设，定量反映生态文明建设和生态保护的成果；,
七是有力提高生态功能区转移支付金绩效，以加强生态环境保护和生态建设为目标，落实各部门责任，推动生态环境质量不断改善；
八是满足云南省县域生态环境动态考核要求，进行生态环境质量2026年变化情况的定量评价，反映我区生态保护和建设工作实绩，按照统一考核指标、完成我区县域生态环境考核报告。</t>
  </si>
  <si>
    <t>县域生态环境质量监测报告</t>
  </si>
  <si>
    <t>4</t>
  </si>
  <si>
    <t>份</t>
  </si>
  <si>
    <t>用于反映监测报告完成数量</t>
  </si>
  <si>
    <t>县域生态环境考核自检自查报告</t>
  </si>
  <si>
    <t>用于反映监测报告完成数量自检自查报告完成数量</t>
  </si>
  <si>
    <t>有关生态环境保护和生态建设工作的台账资料</t>
  </si>
  <si>
    <t>用于反映该年度台账资料完成情况</t>
  </si>
  <si>
    <t>委托合同验收合格率</t>
  </si>
  <si>
    <t>用于反映该项工作季度报告、年度报告完成情况</t>
  </si>
  <si>
    <t>台账编制合规率</t>
  </si>
  <si>
    <t>用于反映台账完整性、准确性</t>
  </si>
  <si>
    <t>年度县域生态考核达标率</t>
  </si>
  <si>
    <t>用于反映该项工作是否达到区政府任务安排</t>
  </si>
  <si>
    <t>季度报告完成时限</t>
  </si>
  <si>
    <t>&lt;=</t>
  </si>
  <si>
    <t>15个工作日</t>
  </si>
  <si>
    <t>天</t>
  </si>
  <si>
    <t>用于反映季度报告完成情况</t>
  </si>
  <si>
    <t>年度报告完成时限</t>
  </si>
  <si>
    <t>30个工作日</t>
  </si>
  <si>
    <t>用于反映年度报告完成情况</t>
  </si>
  <si>
    <t>有效提升</t>
  </si>
  <si>
    <t>用于反映加强辖区生态环境监测的情况</t>
  </si>
  <si>
    <t>年度发生生态环境事故次数</t>
  </si>
  <si>
    <t>0</t>
  </si>
  <si>
    <t>次</t>
  </si>
  <si>
    <t>用于反映降低辖区内生态环境事故发生情况</t>
  </si>
  <si>
    <t>促进环境保护可持续发展</t>
  </si>
  <si>
    <t>生态环境保护持续开展</t>
  </si>
  <si>
    <t>用于反映生态环境保护工作可持续性情况</t>
  </si>
  <si>
    <t>公众满意度</t>
  </si>
  <si>
    <t>90</t>
  </si>
  <si>
    <t>反映群众对生态环境保护工作开展的认可度</t>
  </si>
  <si>
    <t>用于反映项目成本控制情况。</t>
  </si>
  <si>
    <t>昆明市盘龙区交通运输局</t>
  </si>
  <si>
    <t>交通安全治理专项经费</t>
  </si>
  <si>
    <t>2026年，围绕保障农村公路安全畅通和推进农村道路交通安全防控体系建设目标，重点完成以下任务：一是1—5月对全区农村公路开展水毁隐患普查，建立台账并整治不少于XX处历史水毁点，确保汛期前整治完成率100%，保障原有水毁路段安全通行；二是6—10月雨季期间落实“雨后必查”机制，开展不少于30轮动态巡查，对新增隐患点严格执行“三同时”原则（现场定方案、同步设计、即时施工），确保3小时内应急处置率达95%以上，全年因水毁导致的道路中断时长同比减少10%；三是11—12月完成全年水毁整治工程的加固与验收，实现整治项目完工率100%、验收合格率100%；四是按照市、区交通安全工作部署，在春运、汛期、节假日等重点时段组织不少于XX次多部门联合排查，对发现的隐患按《公路安全隐患整治标准》100%纳入整治计划并限时销号；五是依据《盘龙区“两站两员”工作考核实施方案》（盘政办通〔2022〕77号），保障全区13个农村劝导站正常运行，组织年度全覆盖考核，考核结果与经费拨付挂钩，确保劝导员在岗履职率≥90%、劝导日志规范填报率≥95%。通过上述措施，力争2026年全区农村道路交通事故起数同比下降10%、亡人事故零发生，群众对农村公路安全满意度达90%以上。</t>
  </si>
  <si>
    <t>两站两员在岗率</t>
  </si>
  <si>
    <t>反映两站两员工作人员全员在岗，</t>
  </si>
  <si>
    <t>交通安全站正常运转率</t>
  </si>
  <si>
    <t>反映交通安全管理站正常运行情况</t>
  </si>
  <si>
    <t>劝导站正常运转率</t>
  </si>
  <si>
    <t>反映劝导站正常运行情况</t>
  </si>
  <si>
    <t>完成水毁点修复</t>
  </si>
  <si>
    <t>反映完成实际水毁点修复工作情况，应修尽修。</t>
  </si>
  <si>
    <t>抢险工程质量合格率</t>
  </si>
  <si>
    <t>反映抢险工程质量验收合格率达100%</t>
  </si>
  <si>
    <t>项目资金执行率（截至12月31日）</t>
  </si>
  <si>
    <t>反映年度内资金使用及时率达90%。</t>
  </si>
  <si>
    <t>水毁道路修复及时率</t>
  </si>
  <si>
    <t>反映水毁点修复及时率达100%。</t>
  </si>
  <si>
    <t>农村公路月均畅通率</t>
  </si>
  <si>
    <t>反映农村公路月均畅通率98%以上，保障通行的条件，维护广大群众生命财产安全，构建立和谐社会。</t>
  </si>
  <si>
    <t>农村地区道路交通事故起数同比下降率</t>
  </si>
  <si>
    <t>10%</t>
  </si>
  <si>
    <t>反映保障劝导站的正常运行，降低交通事故的发生率。</t>
  </si>
  <si>
    <t>群众满意度</t>
  </si>
  <si>
    <t>反映群众满意度</t>
  </si>
  <si>
    <t>社会成本指标</t>
  </si>
  <si>
    <t>10</t>
  </si>
  <si>
    <t>反映项目成本控制率在10%以内</t>
  </si>
  <si>
    <t>农村公路养护经费</t>
  </si>
  <si>
    <t>实施盘龙区小河公路（白小线路段）养护性修复工程；实施盘龙区农村公路县道及主要乡道的修复性养护工程，预防性养护工程，以及公路日常养护工作；我区农村公路绿化管养工作；对我区50余座农村公路桥梁日常养护和局部修复等工作；以及完成领导临时安排的工作、12345等投诉件、和巡查中发现的临时问题的养护工作，并及时拨付涉农街道办事处乡道、村道的管养补助经费。保持我区农村公路养护管理水平和路况质量，继续推进“畅、安、舒、美”的公路养护管理目标。</t>
  </si>
  <si>
    <t>完成农村公路养护工作</t>
  </si>
  <si>
    <t>686.536</t>
  </si>
  <si>
    <t>公里</t>
  </si>
  <si>
    <t>反映盘龙区所有农村公路养护率达100%。</t>
  </si>
  <si>
    <t>完成桥梁工作</t>
  </si>
  <si>
    <t>50</t>
  </si>
  <si>
    <t>座</t>
  </si>
  <si>
    <t>反映盘龙区所有农村公路上桥梁养护工作完成率100%</t>
  </si>
  <si>
    <t>好路率</t>
  </si>
  <si>
    <t>反映盘龙区所有农村公路好路率达100%</t>
  </si>
  <si>
    <t>养护工程合格率</t>
  </si>
  <si>
    <t>反映农村公路养护和建设工程验收合格100%</t>
  </si>
  <si>
    <t>公路养护及时率</t>
  </si>
  <si>
    <t>反映盘龙区农村公路养护及时率达100%。</t>
  </si>
  <si>
    <t>交通事故发生率下降</t>
  </si>
  <si>
    <t>反映交通安全事故率、曝光率下降至少10%。</t>
  </si>
  <si>
    <t>农村公路县、乡、村三级路长制覆盖率</t>
  </si>
  <si>
    <t>逐年提升</t>
  </si>
  <si>
    <t>反映农村公路县、乡、村三级路长制覆盖率逐年提升</t>
  </si>
  <si>
    <t>道路沿线群众满意程度</t>
  </si>
  <si>
    <t>反映群众满意度逐年提升的情况。</t>
  </si>
  <si>
    <t>反映项目成本控制率在10%以内的情况。</t>
  </si>
  <si>
    <t>昆明市盘龙区住房和城乡建设局</t>
  </si>
  <si>
    <t>盘龙区房屋安全和建设工程质量安全监督站专项工作经费</t>
  </si>
  <si>
    <t>开展盘龙区房屋安全排查、建设工程质量安全监督、建筑起重机械设备检测监管及消防现场评定等专项工作，重点完成年度内建筑起重机械设备检测、消防验收及备案抽中项目的现场评定等核心任务；严格依据相关法规政策，制定年度监督计划与经费预算，明确责任分工，每月开展不少于15次现场监督检查，每季度组织专项整治，规范出具各类监督工作报告，建立问题台账与闭环整改机制，强化经费合规使用审核；实现建筑起重机械设备检测覆盖率≥100%、工作报告出具准确率≥100%，消防现场评定项目按验收及备案抽中数量全额完成且合格率≥100%，房屋安全排查覆盖率不低于90%；监督流程规范有序，工作报告全面准确，有效反映辖区房屋及建设工程安全监督状况，提升监督执法公信力，获得行业主管部门与群众认可，切实保障辖区建设领域安全稳定。</t>
  </si>
  <si>
    <t>盘龙区建筑起重机械设备检测通过率</t>
  </si>
  <si>
    <t>反映覆盘龙区建筑起重机械设备检测率情况</t>
  </si>
  <si>
    <t>消防现场评定项目数量</t>
  </si>
  <si>
    <t>建设工程消防验收和消防验收备案抽中项目数量</t>
  </si>
  <si>
    <t>反映按时按量完成每一个验收及备案抽中项目情况</t>
  </si>
  <si>
    <t>安全事故发生率</t>
  </si>
  <si>
    <t>反映盘龙区各项目年度内不发生建筑起重机械设备相关的安全事故情况</t>
  </si>
  <si>
    <t>每季度建筑起重机械工作报告出具次数</t>
  </si>
  <si>
    <t>反映盘龙区在建项目使用的全部建筑起重机械设备季度检测工作报告情况</t>
  </si>
  <si>
    <t>机械设备日常检查工作报告准确率</t>
  </si>
  <si>
    <t>覆盖盘龙区建筑起重机械设备日常安全检查中已经查的的建筑起重机械的所有情况</t>
  </si>
  <si>
    <t>开展消防现场评定并出具评定报告合格率</t>
  </si>
  <si>
    <t>按时按量完成每一个验收及备案抽中项目</t>
  </si>
  <si>
    <t>反映对建设工程消防验收和消防验收备案抽中项目开展现场评定，在法定时限内由具备相应能力的第三方技术服务机构出具满足要求的现场评定报告情况</t>
  </si>
  <si>
    <t>现场评定报告按时出具率</t>
  </si>
  <si>
    <t>反映自项目受理之日起至第三方技术服务机构出具满足要求的现场评定报告止情况</t>
  </si>
  <si>
    <t>降低建筑工地起重机械设备带病工作率</t>
  </si>
  <si>
    <t>确保盘龙区各项目的安全状况受控</t>
  </si>
  <si>
    <t>个（项）</t>
  </si>
  <si>
    <t>反映加强工地建筑起重机械的安全生产管控能力,确保盘龙区各项目建筑起重机械正常运转情况</t>
  </si>
  <si>
    <t>保障建设工程消防质量受控。</t>
  </si>
  <si>
    <t>消防质量事件</t>
  </si>
  <si>
    <t>起</t>
  </si>
  <si>
    <t>反映提升盘龙区建设工程消防验收和消防验收备案现场评定技术力量,保障盘龙区建设工程消防质量受控情况</t>
  </si>
  <si>
    <t>反映企业、群众满意程度情况</t>
  </si>
  <si>
    <t>液化（燃）气管理办公专项资金</t>
  </si>
  <si>
    <t>1.负责辖区内瓶装液化燃气供应站（点）、液化燃气用户的行业管理、安全管理工作；
2.负责贯彻执行国家、省、市相关法律法规规定及市住房城乡建设局制定的液化燃气行业相关规范、标准；
3.负责对辖区内液化燃气用户的安全用气宣传、教育工作及瓶装液化燃气供应站（点）操作人员持证上岗情况的监督检查；
4.负责组织实施辖区内液化燃气行业的专项治理，积极参加市住房城乡建设局组织开展的液化燃气行业专项治理；依法组织查处各类违法、违规行为，打击无证经营瓶装液化燃气的行为；
5.负责制定辖区内燃气事故应急预案，按照管理权限组织或参与对辖区内液化燃气行业安全事故及突发事件的调查处理。</t>
  </si>
  <si>
    <t>每次参与检查人数</t>
  </si>
  <si>
    <t>5</t>
  </si>
  <si>
    <t>人</t>
  </si>
  <si>
    <t>反映日常安全检查及双随机、一公开检查联合执法情况</t>
  </si>
  <si>
    <t>每年开展检查次数</t>
  </si>
  <si>
    <t>反映外出检查记录,日常安全检查及双随机、一公开检查联合执法情况</t>
  </si>
  <si>
    <t>年度宣传次数</t>
  </si>
  <si>
    <t>反映燃气安全知识宣传情况</t>
  </si>
  <si>
    <t>每年燃气应急演练次数</t>
  </si>
  <si>
    <t>反映开展应急演练，加强从业者应对各种突发事件的处理能力，从而减少燃气事故的发生率、减少小事故发生造成损失的演练次数情况。</t>
  </si>
  <si>
    <t>外出燃气安全检查任务完成情况</t>
  </si>
  <si>
    <t>按时按量完成每一次的检查工作</t>
  </si>
  <si>
    <t>认真落实每一次外出检查工作，在检查过程中遇到的问题及时向领导反映处理</t>
  </si>
  <si>
    <t>检查燃气站点覆盖率</t>
  </si>
  <si>
    <t>认真检查每一个站点是否存在安全隐患，对需要改进之处做好记录，监督企业完成整改</t>
  </si>
  <si>
    <t>液化燃气安全事故及突发事件处置及时率</t>
  </si>
  <si>
    <t>放映液化燃气安全事故及突发事件处置及时率情况</t>
  </si>
  <si>
    <t>项目完成时限</t>
  </si>
  <si>
    <t>12</t>
  </si>
  <si>
    <t>月</t>
  </si>
  <si>
    <t>按照工作进展情况及时报销，在年度内完成所有单据报销工作</t>
  </si>
  <si>
    <t>问题整改落实率</t>
  </si>
  <si>
    <t>放映对工作中发现需要解决的问题及时根据以往的经验处理，对解决不了的问题及时向领导反映的情况</t>
  </si>
  <si>
    <t>本着为民服务的态度，通过认真检查工作，让群众的满意度达90%以上</t>
  </si>
  <si>
    <t>市政设施维护经费</t>
  </si>
  <si>
    <t>1.根据《城镇道路养护技术规范》、《城市桥梁养护技术标准》等法规及盘龙区市政处现管养城市道路桥梁设施现状，并结合近年来省、市、区的统一部署，全力做好城市无主井盖紧急处置、城市道路空洞检测处置、涉及职能工作的舆情处置等超出日常维护计划外的应急抢险和临时性任务，因应急抢险及临时性任务具有突发性、临时性、时效性和特殊性，盘龙区市政处认真对照职能工作，积极找短板，补漏洞，制定专项工作方案，及时组织实施，消除隐患，确保辖区内道路桥梁设施完好，畅通。
2.根据《城市桥梁养护技术标准》、《城市桥梁检测与评定技术规范》等法规及盘龙区市政处所辖桥梁设施的具体情况，为加强城市桥梁的养护工作，提高城市桥梁的养护水平，保障辖区内的城市桥梁设施安全运行，每年需对管养的桥梁进行安全检测，2026年桥梁安全检测：两面寺立交、虹桥立交B、C、D、E、I匝道桥、虹桥立交虹桥村匝道桥（左、右）、9号跨线桥、两面寺收费站桥、金汁河桥（景泰街）、久喜桥、昆纺人行天桥、凤凰村口人行天桥、联盟路口人行天桥共17座桥梁进行安全检测。通过检测，对辖区桥梁设施进行病害分析并及时发现问题，找出维护重点，制定方案进行养护。根据《城镇道路养护技术规范》及2025年10月27日《关于水务、住建、交运工作专题会议纪要》（第171期），为加强城市道路养护工作，提高城市道路养护水平，保障辖区内的市政道路安全运行，2026年计划完成机场高速（东部客运站—两面寺立交辅道）、东三环（景泰街—归十路）、万华路、景泰街、园博路、白龙路、北京路（区政府—绕城）共7条道路的安全检测工作。
3.根据《中华人民共和国特种设备安全法》、《自动扶梯和自动人行道的制造与安装安全规范》GB16899、《电梯制造与安装规范》GB7588、《电梯使用管理与维护保养》TSGT5001、《城市桥梁养护技术标准》CJJ-2017、《昆明市盘龙区市政基础设施建设管理处人行天桥电梯安全管理制度》等要求，结合盘龙区市政处实际情况，为保障盘龙区市政处管养的人行天桥电梯安全运行，2026年计划对沣源路龙头街地铁站过街人行天桥、农大西校区沣源路过街人行天桥、人民东路延安医院人行天桥共6部电梯进行维保。
4.根据《城镇道路养护技术规范》、《城市桥梁养护技术标准》等法规及盘龙区市政处现管养城市道路桥梁设施现状，并结合近年来省、市、区的统一部署，全力做好盘龙区道路桥梁维修养护工作。</t>
  </si>
  <si>
    <t>应急抢险及临时性任务涵盖道路数量</t>
  </si>
  <si>
    <t>225</t>
  </si>
  <si>
    <t>条</t>
  </si>
  <si>
    <t>反映辖区内道路养护数量的情况</t>
  </si>
  <si>
    <t>应急抢险及临时性任务涵盖桥梁数量</t>
  </si>
  <si>
    <t>87</t>
  </si>
  <si>
    <t>反映辖区内桥梁养护数量的情况</t>
  </si>
  <si>
    <t>检测桥梁数量</t>
  </si>
  <si>
    <t>17</t>
  </si>
  <si>
    <t>反映本次桥梁检测的数量的情况</t>
  </si>
  <si>
    <t>桥梁安全检测采集技术数据</t>
  </si>
  <si>
    <t>反映桥梁检测采集数据的项目的情况：外观检查；结构混凝土强度检测、结构混凝土中保护层厚度检测、结构混凝土碳化检测、桥梁线性测定（变形情况）5个主要项目进行检测、分析。</t>
  </si>
  <si>
    <t>检测道路数量</t>
  </si>
  <si>
    <t>7</t>
  </si>
  <si>
    <t>反映本次桥梁检测的数量情况</t>
  </si>
  <si>
    <t>电梯维护数量</t>
  </si>
  <si>
    <t>6</t>
  </si>
  <si>
    <t>部</t>
  </si>
  <si>
    <t>反映2026年维护电梯的总量情况</t>
  </si>
  <si>
    <t>2026年重点维护道路数量</t>
  </si>
  <si>
    <t>反映2026年计划重点道路养护数量情况</t>
  </si>
  <si>
    <t>应急抢险及临时性任务</t>
  </si>
  <si>
    <t>反映应急抢修及临时性任务质量达标情况：①辖区内道路是否达到《城镇道路养护技术规范》；②辖区内桥梁是否达到《城市桥梁养护技术规范》</t>
  </si>
  <si>
    <t>桥梁安全检测验收</t>
  </si>
  <si>
    <t>1.0</t>
  </si>
  <si>
    <t>反映桥检工作验收情况：桥梁检测报告是否通过专家评审</t>
  </si>
  <si>
    <t>电梯维护达标情况</t>
  </si>
  <si>
    <t>反映电梯维护达标情况：维护后的电梯达到《中华人民共和国特种设备安全法》、《自动扶梯和自动人行道的制造与安装安全规范》GB16899、《电梯制造与安装规范》GB7588、《电梯使用管理与维护保养》TSGT5001、《城市桥梁养护技术标准》CJJ-2017等规范的要求</t>
  </si>
  <si>
    <t>道路维护达标情况</t>
  </si>
  <si>
    <t>反映道路维护达标情况：辖区内道路是否达到《城镇道路养护技术规范》</t>
  </si>
  <si>
    <t>桥梁维护达标情况</t>
  </si>
  <si>
    <t>反映桥梁维护达标情况：辖区内桥梁是否达到《城市桥梁养护技术规范》</t>
  </si>
  <si>
    <t>电梯维护工作时间</t>
  </si>
  <si>
    <t>反映电梯维护工作的时间情况</t>
  </si>
  <si>
    <t>电梯故障处置及时率</t>
  </si>
  <si>
    <t>反映电梯故障处置按规定时限处置的情况</t>
  </si>
  <si>
    <t>道路桥梁病害处置及时率</t>
  </si>
  <si>
    <t>反映日常排查出的道路桥梁病害按规定时限处置的情况</t>
  </si>
  <si>
    <t>道路桥梁设施完好率</t>
  </si>
  <si>
    <t>反映道路桥梁设施的完好情况</t>
  </si>
  <si>
    <t>道路桥梁日常维护类市民投诉案件办结率</t>
  </si>
  <si>
    <t>98</t>
  </si>
  <si>
    <t>反映道路桥梁日常维护类市民投诉案件的办结情况</t>
  </si>
  <si>
    <t>反映服务对象对项目实施情况的满意程度的情况</t>
  </si>
  <si>
    <t>688</t>
  </si>
  <si>
    <t>万元</t>
  </si>
  <si>
    <t>反映该项目总价情况</t>
  </si>
  <si>
    <t>昆明市盘龙区农业农村局</t>
  </si>
  <si>
    <t>农业保险经费</t>
  </si>
  <si>
    <t>严格按照预算足额及时保障农业保险经费。精准完成5.6万亩玉米、2.206万亩烤烟的保险承保工作，做到应保尽保、承保信息准确率≥99%，规范开展定损理赔服务，实现灾害发生后赔付及时率≥98%，有效分散作物生产风险，切实保障当年玉米、烤烟种植安全与农户收益，积累成熟的承保理赔工作经验，为后续两年项目持续推进筑牢基础。</t>
  </si>
  <si>
    <t>投保面积</t>
  </si>
  <si>
    <t>78060</t>
  </si>
  <si>
    <t>亩</t>
  </si>
  <si>
    <t>完成粮食作物政策性玉米5.6万亩和2.206万亩烤烟加保的保险工作。</t>
  </si>
  <si>
    <t>玉米、烤烟收获率</t>
  </si>
  <si>
    <t>反映玉米、烤烟收获情况</t>
  </si>
  <si>
    <t>年度内</t>
  </si>
  <si>
    <t>年</t>
  </si>
  <si>
    <t>在6月30日以前完成粮食作物政策性玉米5.6万亩和2.206万亩烤烟加保的保险工作，12月31日以前完成理赔。</t>
  </si>
  <si>
    <t>经济效益</t>
  </si>
  <si>
    <t>收入和税收</t>
  </si>
  <si>
    <t>效果良好</t>
  </si>
  <si>
    <t>确保玉米、烤烟种植户受灾不受损，维护农户收益不受损失，完成烤烟税收2000万元以上。</t>
  </si>
  <si>
    <t>维护社会稳定</t>
  </si>
  <si>
    <t xml:space="preserve">确保农户种植的玉米、烤烟在受灾时，得到一定经济赔偿，确保农户不出现返贫的情况，维护社会稳定。2025年玉米投保5.91万亩，受灾4249亩，理赔73.48万元；2025年烤烟投保2.164万亩，受灾8265.2亩，加保理赔479.46万元。  </t>
  </si>
  <si>
    <t>促进农民增收</t>
  </si>
  <si>
    <t>作用显著</t>
  </si>
  <si>
    <t>确保农户在农业生产期间对玉米、烤烟安全生产提供保障。</t>
  </si>
  <si>
    <t>反映服务对象满意度</t>
  </si>
  <si>
    <t>农村公厕管护经费</t>
  </si>
  <si>
    <t>云南省农业农村厅云南省财政厅《关于加强全是农村厕所建后管护工作有关事项的通知》、《盘龙区农村公厕建后管护工作实施细则》（2023 39号），根据盘龙区农村公厕现有数及运维经费测算表，第一档次为镇区（含主要交通要道）公厕，7500元/年/座，共31.5万元；第二档次为行政村公厕，6000元/年/座，共34.8万元；第三档次为常住户100户以上村小组公厕，4000元/年/座，共22.8万元；第四档次为常住户100户以下村小组公厕，3000元/年/座，共33.9万元，水源区四个涉农街道每年管护经费为123万元。</t>
  </si>
  <si>
    <t>公厕维护数</t>
  </si>
  <si>
    <t>270</t>
  </si>
  <si>
    <t>确保厕所正常使用</t>
  </si>
  <si>
    <t>公厕设施定期检修次数</t>
  </si>
  <si>
    <t>公厕设施定期检修次数≥4次/年</t>
  </si>
  <si>
    <t>公厕设施完好率</t>
  </si>
  <si>
    <t>公厕设施完好率≥90%（冲水系统、门窗、照明、洗手台等设施能正常使用）</t>
  </si>
  <si>
    <t>粪液粪渣利用率</t>
  </si>
  <si>
    <t>利用率达到95%得满分，每少5%扣1分，扣完为止。</t>
  </si>
  <si>
    <t>清扫保洁及时率</t>
  </si>
  <si>
    <t>清扫保洁及时率达到95%得满分，每少5%扣1分，扣完为止。</t>
  </si>
  <si>
    <t>人居环境改善情况</t>
  </si>
  <si>
    <t>逐步提升</t>
  </si>
  <si>
    <t>确保厕所内外环境卫生，全面提升农村人居环境条件</t>
  </si>
  <si>
    <t>建立健全长效管护机制</t>
  </si>
  <si>
    <t>建立健全长效管护机制，确保农村公厕日常管理落实到位，避免管护不到位出现环境污染问题。</t>
  </si>
  <si>
    <t>乡村振兴项目专项经费</t>
  </si>
  <si>
    <t>按照《中央财政衔接推进乡村振兴补助资金管理办法》（财农〔2021〕19号）、《云南省财政衔接推进乡村振兴补助资金管理办法》（云财农〔2021〕140号）、《昆明市财政衔接推进乡村振兴补助资金管理办法》（昆财农〔2022〕40号）、《盘龙区财政衔接推进乡村振兴补助资金项目管理办法》（盘办通〔2022〕62号）等文件精神， 涉及年度乡村振兴项目、历年衔接资金项目尾款及前期费缺口需区级保障的项目资金（如厕所革命、机耕路、美丽乡村、示范村等建设款2025年度解决历史遗留厕所革命、机耕路、美丽乡村、示范村等建设项目尾款，采取按进度分批次支付的措施，达到化解尾款，达到防范社会风险的目的。）。</t>
  </si>
  <si>
    <t>2026年衔接资金项目</t>
  </si>
  <si>
    <t>2026年衔接资金项目建设完成率</t>
  </si>
  <si>
    <t>2026年衔接资金项目验收合格率</t>
  </si>
  <si>
    <t>符合政府招采政策文件要求</t>
  </si>
  <si>
    <t>项目委托合同成果验收合格率</t>
  </si>
  <si>
    <t>100%</t>
  </si>
  <si>
    <t>衔接补助资金使用合规性</t>
  </si>
  <si>
    <t>符合中央、省、市资金管理规定要求。</t>
  </si>
  <si>
    <t>2026年12月31日前完成资金支出。</t>
  </si>
  <si>
    <t>反映项目完成时限</t>
  </si>
  <si>
    <t>2026年衔接资金投入产业项目资金占比</t>
  </si>
  <si>
    <t>2026年衔接资金投入产业项目占比超60%。</t>
  </si>
  <si>
    <t>户</t>
  </si>
  <si>
    <t>完善农业生产基础设施。</t>
  </si>
  <si>
    <t>修建机耕路2米</t>
  </si>
  <si>
    <t>持续惠及项目村居民生产生活，逐步提升村镇人居环境、农业生产基础设施的完善，增加就业岗位、周边群众生活收入提高。</t>
  </si>
  <si>
    <t>降低水源区生活污水污染</t>
  </si>
  <si>
    <t>确保人饮水质达标率100%</t>
  </si>
  <si>
    <t>通过修建村内道路、排水沟渠等减少农村污水乱排乱放现象，避免土路扬尘污染、降低水源区生活污水污染。</t>
  </si>
  <si>
    <t>持续推动脱贫攻坚与实施乡村振兴战略</t>
  </si>
  <si>
    <t>90%</t>
  </si>
  <si>
    <t>通过项目的实施和完成，促进项目片区和谐文明乡村建设和现代乡村治理体系构筑，提高村居民生活的质量。</t>
  </si>
  <si>
    <t>　 项目受益对象满意度</t>
  </si>
  <si>
    <t>反映项目受益对象满意度</t>
  </si>
  <si>
    <t>昆明市盘龙区发展和改革局</t>
  </si>
  <si>
    <t>重点建设工程前期经费</t>
  </si>
  <si>
    <t>严格按照《盘龙区政府投资项目前期费管理办法》进行前期费管理，及时拨付政府投资项目前期费，督促项目单位做深做透项目前期，提高项目成熟度，有力推动项目开工建设。</t>
  </si>
  <si>
    <t>新建项目数量</t>
  </si>
  <si>
    <t>20</t>
  </si>
  <si>
    <t>反映2026年政府投资项目的数量情况</t>
  </si>
  <si>
    <t>建设项目前期工作完成率</t>
  </si>
  <si>
    <t>反映完成工作目标情况</t>
  </si>
  <si>
    <t>完成时限</t>
  </si>
  <si>
    <t>个月</t>
  </si>
  <si>
    <t>反映工作任务完成时间</t>
  </si>
  <si>
    <t>经费支出时限</t>
  </si>
  <si>
    <t>10个工作日</t>
  </si>
  <si>
    <t>反映完成经费支出时间</t>
  </si>
  <si>
    <t>推动项目前期工作，力争项目尽快开工建设，发挥投资效益</t>
  </si>
  <si>
    <t>有所提高</t>
  </si>
  <si>
    <t>反映实施该项目产生的经济效果和影响情况</t>
  </si>
  <si>
    <t>项目投入使用后，能够对盘龙区基础设施建设产生推动作用</t>
  </si>
  <si>
    <t>有所改善</t>
  </si>
  <si>
    <t>反映实施该项目产生的社会效果和影响情况</t>
  </si>
  <si>
    <t>区属各相关部门、街道办事处满意度</t>
  </si>
  <si>
    <t>反映受益对象的满意度调查情况</t>
  </si>
  <si>
    <t>经济成本</t>
  </si>
  <si>
    <t>年度预算批复数</t>
  </si>
  <si>
    <t>元</t>
  </si>
  <si>
    <t>开展2026年重点工作所需资金</t>
  </si>
  <si>
    <t>储备粮贷款利息和管理费用专项经费</t>
  </si>
  <si>
    <t>为落实盘龙区粮食安全行政首长责任制，确保粮食市场供应，保持粮食市场价格的基本稳定，维护正常的社会秩序，根据《盘龙区区级政府储备粮油（原粮、散装油脂）管理暂行办法》《盘龙区区级政府成品粮油储备管理办法》《盘龙区委托代储区级储备粮油管理暂行办法》《盘龙区区级政府储备粮油（原粮、散装油脂）轮换管理暂行办法》完成区级储备粮油储备任务。</t>
  </si>
  <si>
    <t>完成区级原粮储备任务</t>
  </si>
  <si>
    <t>反映落实原粮储备任务情况</t>
  </si>
  <si>
    <t>完成区级成品粮储备任务</t>
  </si>
  <si>
    <t>反映落实成品粮储备任务情况</t>
  </si>
  <si>
    <t>完成区级植物油储备任务</t>
  </si>
  <si>
    <t>反映落实植物油储备任务情况</t>
  </si>
  <si>
    <t>入库粮食符合昆明市规定的储备粮质量标准</t>
  </si>
  <si>
    <t>国标中等及以上</t>
  </si>
  <si>
    <t>反映入库粮食符合昆明市规定的储备粮质量标准情况</t>
  </si>
  <si>
    <t>完成储备粮油轮换</t>
  </si>
  <si>
    <t>应轮换储备粮油数量</t>
  </si>
  <si>
    <t>公斤</t>
  </si>
  <si>
    <t>反映按计划对原粮、植物油进行轮换情况</t>
  </si>
  <si>
    <t>完成储粮油任务时间</t>
  </si>
  <si>
    <t>反映完成储粮任务时间情况</t>
  </si>
  <si>
    <t>完成经费支付时间</t>
  </si>
  <si>
    <t>反映完成经费支付时间情况</t>
  </si>
  <si>
    <t>区级储备粮数量、质量符合要求</t>
  </si>
  <si>
    <t>反映区级储备粮食账实相符、账账相符，储备粮数量真实、质量良好、储存安全和管理规范情况</t>
  </si>
  <si>
    <t>确保全区粮食安全和社会稳定</t>
  </si>
  <si>
    <t>反映在发生粮食应急状态时保障全区粮食供应，维护社会稳定和正常生产生活秩序情况</t>
  </si>
  <si>
    <t>维护正常粮食流通秩序</t>
  </si>
  <si>
    <t>反映维护正常粮食流通秩序情况</t>
  </si>
  <si>
    <t>反映服务对象满意度情况</t>
  </si>
  <si>
    <t>反映开展2026年重点工作所需资金情况</t>
  </si>
  <si>
    <t>粮食风险基金专项经费</t>
  </si>
  <si>
    <t>根据市级规定，我区粮食风险基金规模为1000000元，全部为区级自筹。确保盘龙区食用粮食市场供应和市场价格的基本稳定，维护正常的社会秩序，减少国民经济损失。</t>
  </si>
  <si>
    <t>区级配套年度粮食风险基金规模</t>
  </si>
  <si>
    <t>1000000</t>
  </si>
  <si>
    <t>反映区级自筹配套粮食风险基金的数量情况</t>
  </si>
  <si>
    <t>粮食储备任务完成程度</t>
  </si>
  <si>
    <t>反映项目完成工作目标情况</t>
  </si>
  <si>
    <t>完成及时率</t>
  </si>
  <si>
    <t>反映工作任务完成时间情况</t>
  </si>
  <si>
    <t>经费支出及时率</t>
  </si>
  <si>
    <t>反映完成经费支出时间情况</t>
  </si>
  <si>
    <t>维护粮食流通秩序</t>
  </si>
  <si>
    <t>维护粮食正常流通秩序</t>
  </si>
  <si>
    <t>昆明市盘龙区应急管理局</t>
  </si>
  <si>
    <t>救灾、安全生产及应急工作经费</t>
  </si>
  <si>
    <t>按照省、市、区安全生产工作部署安排，以及安全生产目标要求，开展安全生产工作检查、开展防灾减灾宣传工作、聘请专家机构提供技术服务支撑，计划加强应急体系建设，深入开展安全隐患排查治理，加大应急管理和安全生产宣传教育等工作力度，实现全区应急管理和安全生产形势持续稳定好转。</t>
  </si>
  <si>
    <t>隐患排查</t>
  </si>
  <si>
    <t>对辖区内进行隐患排查，反映本辖区开展的安全隐患排查工作开展情况</t>
  </si>
  <si>
    <t>安全大检查</t>
  </si>
  <si>
    <t>对辖区内进行安全大检查，反映全区安全生产情况</t>
  </si>
  <si>
    <t>高危行业检查</t>
  </si>
  <si>
    <t>30</t>
  </si>
  <si>
    <t>对辖区内进行高危行业检查，反映全区高危行业安全生产情况检查</t>
  </si>
  <si>
    <t>重点企业检查</t>
  </si>
  <si>
    <t>15</t>
  </si>
  <si>
    <t>对辖区内进行重点行业检查，反映本辖区重点企业安全生产情况</t>
  </si>
  <si>
    <t>救灾物资质量达标率</t>
  </si>
  <si>
    <t>反映辖区救灾物资质量情况</t>
  </si>
  <si>
    <t>应急装备完好率</t>
  </si>
  <si>
    <t>反映辖区应急装备完好率</t>
  </si>
  <si>
    <t>各项检查完成及时率</t>
  </si>
  <si>
    <t>反映在上级单位发出考核通知以后及时按照要求完成考核内容的情况。</t>
  </si>
  <si>
    <t>生产安全事故起数下降率</t>
  </si>
  <si>
    <t>反映通过安全生产监管工作情况</t>
  </si>
  <si>
    <t>生产安全事故死亡人数下降率</t>
  </si>
  <si>
    <t>反映全区安全生产事故死亡人数</t>
  </si>
  <si>
    <t>改善辖区内安全生产状况</t>
  </si>
  <si>
    <t>显著</t>
  </si>
  <si>
    <t>反映通过安全生产监管工作产生良好影响</t>
  </si>
  <si>
    <t>反映服务对象对项目实施情况的满意程度</t>
  </si>
  <si>
    <t>483000</t>
  </si>
  <si>
    <t>反映本年度完成项目支出的情况，在上级单位发出考核通知以后及时按照要求完成考核内容。</t>
  </si>
  <si>
    <t>防震减灾专项资金</t>
  </si>
  <si>
    <t>1、贯彻执行国家、省、市有关防震减灾法律、法规和规章，做好全区防震减灾工作。
2、拟定并组织实施全区防震减灾工作计划，配合上级部门参与灾区重建计划的制订和实施。
3、建立、健全和管理全区地震监测预报工作体系，会同有关部门依法保护地震监测实施和地震观测环境。
4、建立健全建设工程抗震设防要求综合管理，建立震灾预防工作体系，根据权限开展地震安全性评价工作。会同有关部门组织研究和防范地震次生灾害，组织开展地震监测和研究工作。
5、制订、完善和实施全区地震应急预案，会同有关部门有效监督管理地震应急救援工作所需设备和救灾物资储备，建立和完善救灾物资调集、管理制度和紧急救援征用机制。会同有关部门组织地震灾害调查与损失评估，及时做出地震震情和灾情速报。会同有关部门组建和培训灾害紧急救援队伍。
6、宣传防震减灾法律、法规和方针政策，组织开展防震、避震、自救互救科普知识和技能的宣传教育工作。
7、配合推进地震科学技术现代化：组织开展地震科学技术研究及有关成果的推广应用。开展地震科学技术的交流，指导和管理辖区地震宏观联络员工作。
8、承办区委、区政府和上级机关交办的其他事项，坚决完成局主要领导临时交办的其它工作任务。</t>
  </si>
  <si>
    <t>宣传活动举办次数</t>
  </si>
  <si>
    <t>建立健全防震减灾宣传工作机制，用各种形式和手段深入开展防震减灾法律法规学习宣传活动</t>
  </si>
  <si>
    <t>宣传发放材料数量</t>
  </si>
  <si>
    <t>1000</t>
  </si>
  <si>
    <t>充分把握“5.12”全国防灾减灾日、“11.6”全省防震减灾宣传日等重要时间节点，认真组织开展防震减灾知识“七进”活动，发放各种宣传材料。</t>
  </si>
  <si>
    <t>开展防震减灾演练</t>
  </si>
  <si>
    <t>组织或参加市、县级地震应急综合演练</t>
  </si>
  <si>
    <t>加强地震应急救援志愿者队伍能力建设</t>
  </si>
  <si>
    <t>完善队伍装备配置，每年定期组织志愿者进行培训、训练、演练</t>
  </si>
  <si>
    <t>地震应急避难场所建设维护</t>
  </si>
  <si>
    <t>每年对现已建成的避难场所进行维护，按要求继续推进避难场所提升改造。</t>
  </si>
  <si>
    <t>地震台站维护</t>
  </si>
  <si>
    <t>对松华坝测震台站进行维护，对FTP进行维护</t>
  </si>
  <si>
    <t>资金使用合规率</t>
  </si>
  <si>
    <t>资金使用合规率=（正确使用资金金额/年度预算资金）*100%，反映资金使用情况，是否专款专用</t>
  </si>
  <si>
    <t>在没有特殊情况下，按计划完成工作</t>
  </si>
  <si>
    <t>工作完成及时性</t>
  </si>
  <si>
    <t>能够按照时间节点和工作安排及时完成各项工作</t>
  </si>
  <si>
    <t>科普知识宣传</t>
  </si>
  <si>
    <t>到位</t>
  </si>
  <si>
    <t>科普知识宣传到位</t>
  </si>
  <si>
    <t>防震自救知识和技能</t>
  </si>
  <si>
    <t>有效提高</t>
  </si>
  <si>
    <t>应急救援能力</t>
  </si>
  <si>
    <t>预算执行率=（实际支出资金/实际到位资金）*100%，反映项目资金完成情况</t>
  </si>
  <si>
    <t>昆明市盘龙区水务局</t>
  </si>
  <si>
    <t>松华坝核心区移民生活困难补助经费</t>
  </si>
  <si>
    <t>根据《关于印发盘龙区松华坝水库一级保护区核心区移民搬迁方案的通知-》（盘办通(2011)32号）等相关文件要求，2026年计划对松华坝核心区移民发放生活困难资金补助，其中补助搬迁移民中的合法新增人口133人、补助未纳入低保的人员2769人和对已死亡移民(272）人所在的家庭进行补助，并在中秋节和春节对移民家庭进行慰问,切实解决松华坝核心区移民因搬迁安置导致的阶段性生活困难问题，保障移民基本生存权益，维护社会和谐稳定，助力移民群众平稳过渡、逐步融入新环境。</t>
  </si>
  <si>
    <t>发放困难补助资金</t>
  </si>
  <si>
    <t>2796</t>
  </si>
  <si>
    <t>反映发放困难补助资金情况。</t>
  </si>
  <si>
    <t>发放移民生活补助资金</t>
  </si>
  <si>
    <t>133</t>
  </si>
  <si>
    <t>反映发放移民生活补助资金情况。</t>
  </si>
  <si>
    <t>开展双节慰问</t>
  </si>
  <si>
    <t>1210</t>
  </si>
  <si>
    <t>反映开展双节慰问情况。</t>
  </si>
  <si>
    <t>补助对象准确率</t>
  </si>
  <si>
    <t>反映资金发放准确率情况。</t>
  </si>
  <si>
    <t>补助标准达标率</t>
  </si>
  <si>
    <t>反映补助标准达标率情况。</t>
  </si>
  <si>
    <t>发放及时率</t>
  </si>
  <si>
    <t xml:space="preserve">反映发放补助资金及时率情况。
</t>
  </si>
  <si>
    <t>移民生活改善</t>
  </si>
  <si>
    <t xml:space="preserve">反映移民生活改善情况。
</t>
  </si>
  <si>
    <t>受益对象满意度</t>
  </si>
  <si>
    <t>反映受益对象的满意度情况。</t>
  </si>
  <si>
    <t>反映项目成本控制率情况。</t>
  </si>
  <si>
    <t>防汛抗旱经费</t>
  </si>
  <si>
    <t>2026年开展12个街道防汛值班、应急抢险、抗旱保供水、物资储备、物资保养、演练、汛前准备、防汛通讯费、不可预见费等防汛抗旱工作，其中完成防汛应急演练至少一次，在接报半小时内及时处置淹积水情况，受益群众满意度达到90%，有效缓解盘龙区淹积水情况，维持日常城市运转，提升城市管理质量,为构建宜居城市打下坚实基础。</t>
  </si>
  <si>
    <t>完成防汛应急演练次数</t>
  </si>
  <si>
    <t>反映完成防汛应急演练次数情况。</t>
  </si>
  <si>
    <t>开展防汛抗旱工作街道个数</t>
  </si>
  <si>
    <t>反映开展防汛抗旱工作街道个数情况。</t>
  </si>
  <si>
    <t>防汛抗旱考核达标率</t>
  </si>
  <si>
    <t>反映2026年防汛抗旱目标责任书完成情况。</t>
  </si>
  <si>
    <t>旱情隐患整改及时率</t>
  </si>
  <si>
    <t>按照防汛抗旱处置时效，完成淹积水处置，反映旱情隐患整改及时率情况。</t>
  </si>
  <si>
    <t>防汛隐患整改率</t>
  </si>
  <si>
    <t>反映防汛隐患整改率情况。</t>
  </si>
  <si>
    <t>防汛处置响应及时率</t>
  </si>
  <si>
    <t>反映防汛处置响应及时率情况。</t>
  </si>
  <si>
    <t>受益群众满意度</t>
  </si>
  <si>
    <t>反映受益群众满意度情况。</t>
  </si>
  <si>
    <t>项目成本控制率指标，反映项目成本控制情况。</t>
  </si>
  <si>
    <t>松华坝水库库区和移民安置区后期扶持试点项目收益补助经费</t>
  </si>
  <si>
    <t>根据《松华坝水库库区和移民安置区后期扶持试点项目资产管理办法》，计提移民公益基金、移民发展基金、项目运营管理费160万元后，其余作为移民生活补助向移民分配，推动移民群众稳定增收、区域经济提质增效，改善居民生产生活条件</t>
  </si>
  <si>
    <t>移民政策宣传</t>
  </si>
  <si>
    <t>反映移民政策宣传情况，提高移民对政策的认识度。</t>
  </si>
  <si>
    <t>补助兑现准确率</t>
  </si>
  <si>
    <t>反映补助兑现准确率情况。</t>
  </si>
  <si>
    <t>宣传覆盖面</t>
  </si>
  <si>
    <t>反映宣传覆盖面情况。</t>
  </si>
  <si>
    <t>补助发放及时率</t>
  </si>
  <si>
    <t>反映补助发放及时率情况。</t>
  </si>
  <si>
    <t>补助政策知晓率</t>
  </si>
  <si>
    <t>反映补助政策知晓情况，提升补助政策知晓率。</t>
  </si>
  <si>
    <t>反映受益对象的满意程度情况。</t>
  </si>
  <si>
    <t>水利设施管护运行经费</t>
  </si>
  <si>
    <t>根据《盘龙区生态清洁小流域运行管护办法(试行)》、《盘龙区农村饮水安全工程运行管理办法(试行)》等文件,项目将着重对部分存在隐患的水库、塘坝进行除险加固，检修相关设备，确保其在汛期能正常发挥防洪作用，保障周边居民生命财产安全；加大对河道的巡查次数，及时清理垃圾和障碍物，完成一定量的河道清淤工作，初步改善河道行洪条件；启动排水管网的全面排查，修复部分破损严重的管段，提高排水效率；同步开展信息化管理系统的前期调研与规划，搭建基本框架，为后续实现水利设施的智能化管理奠定基础，逐步提升水利设施的整体运行效能和管理水平。</t>
  </si>
  <si>
    <t>水利设施维护覆盖率</t>
  </si>
  <si>
    <t>反映水利设施维护覆盖率情况。</t>
  </si>
  <si>
    <t>巡查管护人员数量</t>
  </si>
  <si>
    <t>反映巡查管护人员数量情况。</t>
  </si>
  <si>
    <t>河道清淤工程量</t>
  </si>
  <si>
    <t>1.00</t>
  </si>
  <si>
    <t>反映河道清淤工程量。</t>
  </si>
  <si>
    <t>河道水质监测次数</t>
  </si>
  <si>
    <t>次/天</t>
  </si>
  <si>
    <t>反映河道水质监测次数情况。</t>
  </si>
  <si>
    <t>水质监测结果达标率</t>
  </si>
  <si>
    <t>反映水质监测结果达标情况。</t>
  </si>
  <si>
    <t>汛前设施设备检查完成及时率</t>
  </si>
  <si>
    <t>反映汛前设施设备检查完成及时率情况。</t>
  </si>
  <si>
    <t>项目直接受益人口</t>
  </si>
  <si>
    <t>反映项目直接受益人口情况。</t>
  </si>
  <si>
    <t>有效改善水生态</t>
  </si>
  <si>
    <t>有效改善</t>
  </si>
  <si>
    <t>反映有效改善水生态情况。</t>
  </si>
  <si>
    <t>水资源保护投入建立长效机制</t>
  </si>
  <si>
    <t>是</t>
  </si>
  <si>
    <t>款</t>
  </si>
  <si>
    <t>反映水资源保护投入建立长效机制情况。</t>
  </si>
  <si>
    <t>反映群众满意度情况。</t>
  </si>
  <si>
    <t>85</t>
  </si>
  <si>
    <t>昆明市盘龙区综合行政执法局</t>
  </si>
  <si>
    <t>绿化维护专项经费</t>
  </si>
  <si>
    <t xml:space="preserve">进一步提高城市园林绿化管养水平，以“精细化管养”为抓手，真抓实干、细抓巧干，开展城市园林绿化精细化管养工作，使园林植物长势良好，提升城市园林绿化景观效果，全区整体绿化景观品质得到较大提升。						
</t>
  </si>
  <si>
    <t>盘龙区区级城市园林绿化管养面积</t>
  </si>
  <si>
    <t>499万</t>
  </si>
  <si>
    <t>平方米</t>
  </si>
  <si>
    <t>区级城市园林绿化管养面积</t>
  </si>
  <si>
    <t>上划市级管养的北京路、一环路、机场路城区段3条道路绿化面积</t>
  </si>
  <si>
    <t>34.09万</t>
  </si>
  <si>
    <t>平方米（公里、亩）</t>
  </si>
  <si>
    <t>完成全区绿地的管养，确保绿地保存率</t>
  </si>
  <si>
    <t>绿地保存率</t>
  </si>
  <si>
    <t>无死树、缺塘、无斑秃裸露现象，确保绿化植物存活率</t>
  </si>
  <si>
    <t>绿化植物存活率</t>
  </si>
  <si>
    <t>完成盘龙区城市园林绿化管养工作任务</t>
  </si>
  <si>
    <t>按进度拨付管养费</t>
  </si>
  <si>
    <t>绿化美化市容，提供适宜人栖居的人居环境，提升城市品质，建成区绿地率</t>
  </si>
  <si>
    <t>38.94</t>
  </si>
  <si>
    <t>建成区绿地率</t>
  </si>
  <si>
    <t>维护生态平衡，改善城市小气候，降低环境污染，建设人与自然和谐共生的生态绿色家园，建成区绿地覆盖率</t>
  </si>
  <si>
    <t>42.31</t>
  </si>
  <si>
    <t>建成区绿地覆盖率</t>
  </si>
  <si>
    <t>改善城市生态环境，提高城市对绿色生态植物资源的利用率，实现城市可持续发展，建成区人均公园绿地面积</t>
  </si>
  <si>
    <t>15.39</t>
  </si>
  <si>
    <t>建成区人均公园绿地面积</t>
  </si>
  <si>
    <t>周边市民对城市园林绿化工作的满意度</t>
  </si>
  <si>
    <t>满意度</t>
  </si>
  <si>
    <t>盘龙区城市园林绿化管养维护费，按进度拨付管养费</t>
  </si>
  <si>
    <t>57052531.17</t>
  </si>
  <si>
    <t>绿化管养维护费</t>
  </si>
  <si>
    <t>昆明市盘龙区自然资源局</t>
  </si>
  <si>
    <t>农村“房地一体”宅基地确权登记及集体土地所有权确权登记成果更新汇交工作经费</t>
  </si>
  <si>
    <t>完成盘龙区符合农村不动产登记条件的农村不动产确权登记发证工作宗数6800宗，检查通过合格率达到98%以上，在2026年12月前完成盘龙区农村‘房地一体’不动产确权登记质检工作，满意度90%以上。</t>
  </si>
  <si>
    <t>农村不动产确权登记发证工作宗数</t>
  </si>
  <si>
    <t>6800</t>
  </si>
  <si>
    <t>宗</t>
  </si>
  <si>
    <t>反映农村不动产确权登记发证工作宗数的情况</t>
  </si>
  <si>
    <t>数据分析和统计结果质量检查合格率</t>
  </si>
  <si>
    <t>反映农村不动产确权登记发证工作质量检查合格率的情况</t>
  </si>
  <si>
    <t>质检工作完成时限</t>
  </si>
  <si>
    <t>2026年12月前</t>
  </si>
  <si>
    <t>反映质检工作完成时间情况</t>
  </si>
  <si>
    <t>为社会经济发展用地需求提供保障</t>
  </si>
  <si>
    <t>作用明显</t>
  </si>
  <si>
    <t xml:space="preserve">为社会经济发展用地需求提供保障
</t>
  </si>
  <si>
    <t>为生态文明建设布局提供依据</t>
  </si>
  <si>
    <t>持续提供</t>
  </si>
  <si>
    <t>利于地方农业农村相关产业全面协调可持续发展</t>
  </si>
  <si>
    <t>有利于</t>
  </si>
  <si>
    <t xml:space="preserve">群众满意度
</t>
  </si>
  <si>
    <t>项目成本控制金额</t>
  </si>
  <si>
    <t>559000</t>
  </si>
  <si>
    <t>反映项目成本控制情况</t>
  </si>
  <si>
    <t>林长制专项经费</t>
  </si>
  <si>
    <t>2026年落实号林长巡林，保证巡护监测任务按时完成，稳定森林覆盖率，提升森林生态系统质量，提高全民生态保护意识。</t>
  </si>
  <si>
    <t>护林员</t>
  </si>
  <si>
    <t>1200</t>
  </si>
  <si>
    <t>反映护林员人数情况</t>
  </si>
  <si>
    <t>林长制相关成果审核通过率</t>
  </si>
  <si>
    <t>反映林长制相关成果审核通过情况</t>
  </si>
  <si>
    <t>巡护监测任务按时完成率</t>
  </si>
  <si>
    <t xml:space="preserve">反映巡护监测任务工作情况
</t>
  </si>
  <si>
    <t>巡护管护成本控制率</t>
  </si>
  <si>
    <t>反映控制火灾发生，减少经济损失情况</t>
  </si>
  <si>
    <t>林长有效巡林完成率</t>
  </si>
  <si>
    <t>反映林长有效巡林完成情况</t>
  </si>
  <si>
    <t>森林生态系统质量提升率</t>
  </si>
  <si>
    <t>反映改善生态环境，保护森林植被情况。</t>
  </si>
  <si>
    <t>防火设备完好率</t>
  </si>
  <si>
    <t>反映防火设备完好情况</t>
  </si>
  <si>
    <t>公众对森林资源管护效率的满意度</t>
  </si>
  <si>
    <t>反映公众对森林资源管护效率的满意度情况</t>
  </si>
  <si>
    <t>昆明市盘龙区人力资源和社会保障局</t>
  </si>
  <si>
    <t>公共就业服务专项经费</t>
  </si>
  <si>
    <t>按照“六稳”、“六保”要求，就业居首位，此项目用于完成各类公共就业服务工作任务。保就业、扩大就业14场（预估，实际完成数以上级下达目标任务为准）招聘会费用，云南省公共就业服务平台业务网专线专网费，全区事业人员人事档案管理等，促进大学毕业生、农村劳动力、失业人员就业创业再就业，提供有效就业岗位，增加就业经济收入，力争受益对象满意度达85%以上。</t>
  </si>
  <si>
    <t>云南省公共就业服务平台业务网专线</t>
  </si>
  <si>
    <t>1条</t>
  </si>
  <si>
    <t>云南省公共就业服务平台业务网专线。</t>
  </si>
  <si>
    <t>召开招聘会场数</t>
  </si>
  <si>
    <t>场</t>
  </si>
  <si>
    <t>按照每年上级下达目标任务应召开的招聘会场数</t>
  </si>
  <si>
    <t>2026年12月31日</t>
  </si>
  <si>
    <t>日</t>
  </si>
  <si>
    <t>项目完成时限应在2026年12月31日前完成。</t>
  </si>
  <si>
    <t>年度农村劳动力转移就业经济收入</t>
  </si>
  <si>
    <t>4500</t>
  </si>
  <si>
    <t>年度农村劳动力转移就业经济收入不低于4500万元</t>
  </si>
  <si>
    <t>提供有效就业岗位数</t>
  </si>
  <si>
    <t>25000</t>
  </si>
  <si>
    <t>促进大学毕业生、农村劳动力、失业人员就业创业再就业，稳定社会秩序。</t>
  </si>
  <si>
    <t>年度内新增农村劳动力转移就业人数</t>
  </si>
  <si>
    <t>2000</t>
  </si>
  <si>
    <t>年度内新增农村劳动力转移就业人数不低于2000人。</t>
  </si>
  <si>
    <t>服务对象满意度调查</t>
  </si>
  <si>
    <t>促进农民就业专项资金</t>
  </si>
  <si>
    <t>根据市政府年初下达县（市）区培训任务指标，按人均10元的标准从县（市）区财政安排的农民就业培训配套资金中提取工作经费，用于“开展就业摸排行动、劳务对接行动、岗位归集行动、专场招聘行动、组织化转移行动、三业联动行动、就近就业行动、返乡创业行动、兜底帮扶行动、稳岗服务行动、返乡回流监测及就业帮扶行动”等。预计年度农村劳动力转移就业提供就业岗位不低于5000个，脱贫劳动力转移就业不低于1000个，新增农村劳动力转移就业不低于2000个，按照上级下达目标任务据实完成，同时力争满意度指标不低于85%。</t>
  </si>
  <si>
    <t>召开农村劳动力专项招聘会次数</t>
  </si>
  <si>
    <t>召开农村劳动力招聘会次数不低于5次。</t>
  </si>
  <si>
    <t>年度内脱贫劳动力转移就业</t>
  </si>
  <si>
    <t>1500</t>
  </si>
  <si>
    <t>按照上年市级下达目标任务数估算，年度内脱贫劳动力转移就业不低于1500人。</t>
  </si>
  <si>
    <t>年度农村劳动力新增转移就业总人数</t>
  </si>
  <si>
    <t>2400</t>
  </si>
  <si>
    <t>根据上年度市级下达目标任务数，估算年度内培训总人数不低于2400人。按照当年下达目标任务数据实完成</t>
  </si>
  <si>
    <t>经费拨付准确率</t>
  </si>
  <si>
    <t>完成省市下达的各类目标任务并及时准确拨付相关经费。</t>
  </si>
  <si>
    <t>12月31日</t>
  </si>
  <si>
    <t>年度农村劳动力转移就业经济收入≥4500万元。</t>
  </si>
  <si>
    <t>通过到水源区深入调查，了解服务对象对该项目的实施满意度</t>
  </si>
  <si>
    <t>满意度调查</t>
  </si>
  <si>
    <t>全区再就业专项工作经费</t>
  </si>
  <si>
    <t>资金按规定用于发放全区公益性岗位补贴，高校毕业生来昆留昆就业创业相关补贴，灵活就业社会保险补贴及小微企业吸纳高校毕业生社会保险补贴，大学生创业园经费等项目。确保年度提供有效就业岗位27000人，城镇新增就业人数36000人，城镇失业人员再就业13000人，就业困难人员再就业8300人（按照上年度市级下达目标任务确定，当年目标任务按照市级下达文件据实完成）。力争补贴领取对象满意度及就业扶持政策经办服务满意度达85%以上。</t>
  </si>
  <si>
    <t>享受公益性岗位补贴人员数量</t>
  </si>
  <si>
    <t>200</t>
  </si>
  <si>
    <t>反映开发全区公益性岗位数</t>
  </si>
  <si>
    <t>申报各类社会保险补贴人数</t>
  </si>
  <si>
    <t>反映申报各类社会保险补贴人数</t>
  </si>
  <si>
    <t>社会保险补贴发放准确率</t>
  </si>
  <si>
    <t>反映补贴拨付准确程度</t>
  </si>
  <si>
    <t>公益性岗位发放准确率</t>
  </si>
  <si>
    <t>2026年12月</t>
  </si>
  <si>
    <t>城镇新增就业人数</t>
  </si>
  <si>
    <t>36000</t>
  </si>
  <si>
    <t>城镇新增就业人数完成目标任务</t>
  </si>
  <si>
    <t>城镇失业人员再就业人数</t>
  </si>
  <si>
    <t>13000</t>
  </si>
  <si>
    <t>城镇失业人员再就业人数完成目标任务</t>
  </si>
  <si>
    <t>就业困难人员就业人数</t>
  </si>
  <si>
    <t>8300</t>
  </si>
  <si>
    <t>就业困难人员就业人数完成目标任务</t>
  </si>
  <si>
    <t>提供有效就业岗位</t>
  </si>
  <si>
    <t>27000</t>
  </si>
  <si>
    <t>城镇失业登记率完成目标任务</t>
  </si>
  <si>
    <t>零就业家庭帮扶率</t>
  </si>
  <si>
    <t>因就业问题发生重大群体事件数量</t>
  </si>
  <si>
    <t>补贴领取对象满意度及就业扶持政策经办服务满意度</t>
  </si>
  <si>
    <t>昆明市盘龙区医疗保障局</t>
  </si>
  <si>
    <t>城乡居民基本医疗保险区级财政补助资金</t>
  </si>
  <si>
    <t>按时完成2026年度城乡居民基本医疗保险财政补助汇算工作，确保补助资金及时足额到位。提高城乡居民基本医疗保障水平，完善基本医疗保障制度，构建城乡一体化的医疗保险政策体系，保障居民参保人的权益。</t>
  </si>
  <si>
    <t>盘龙区城乡居民基本医疗保险参保人数</t>
  </si>
  <si>
    <t>300000</t>
  </si>
  <si>
    <t>反映盘龙区城乡居民基本医疗保险参保人数情况。</t>
  </si>
  <si>
    <t>补助资金兑现准确率</t>
  </si>
  <si>
    <t>反映城乡居民基本医疗保险区级财政补助资金兑现准确率。</t>
  </si>
  <si>
    <t>在2026年度内完成项目实施。</t>
  </si>
  <si>
    <t>提高城乡居民基本医疗保障水平</t>
  </si>
  <si>
    <t>反映城乡居民基本医疗保障水平提高情况。</t>
  </si>
  <si>
    <t>城乡居民医保参保人满意度</t>
  </si>
  <si>
    <t>反映城乡居民医保参保人满意度。</t>
  </si>
  <si>
    <t>项目总成本</t>
  </si>
  <si>
    <t>年度预算批复</t>
  </si>
  <si>
    <t>成本在年度预算批复内。</t>
  </si>
  <si>
    <t>城乡医疗救助专项资金</t>
  </si>
  <si>
    <t>按时完成2026年度城乡医疗救助资金的筹资汇算工作，保障城乡医疗救助区级财政补助及时足额到位。通过规范高效的经办服务，确保符合条件的困难群众医疗救助待遇精准兑现，充分发挥城乡医疗救助的托底保障作用，最大限度减轻困难群众医疗支出负担。</t>
  </si>
  <si>
    <t>城乡医疗救助保障人数</t>
  </si>
  <si>
    <t>8000</t>
  </si>
  <si>
    <t>反映城乡医疗救助保障人数。</t>
  </si>
  <si>
    <t>救助标准执行合规率</t>
  </si>
  <si>
    <t>反映城乡医疗救助标准执行合规率。</t>
  </si>
  <si>
    <t>救助对象认定准确率</t>
  </si>
  <si>
    <t>反映城乡医疗救助对象认定准确率。</t>
  </si>
  <si>
    <t>在2026年度完成项目实施。</t>
  </si>
  <si>
    <t>减轻困难群众医疗支出负担</t>
  </si>
  <si>
    <t>反映救助对象医疗支出负担减轻情况。</t>
  </si>
  <si>
    <t>城乡医疗救助政策落实率</t>
  </si>
  <si>
    <t>反映城乡医疗救助政策落实率。</t>
  </si>
  <si>
    <t>救助对象满意度</t>
  </si>
  <si>
    <t>反映城乡医疗救助对象满意度。</t>
  </si>
  <si>
    <t>昆明市盘龙区卫生健康局</t>
  </si>
  <si>
    <t>公立医院综合改革专项经费</t>
  </si>
  <si>
    <t>项目依据区十六届人民政府会议第20次常务会议研究审议盘龙区公立医院综合改革工作实施方案《关于昆明市城市公立医院取消药品加成试点工作方案的通知》昆卫【2016】16号院综合改革试点的指导意见国办发[2015]38号国务院办公厅，落实构建布局合理、分工协作的医疗服务体系，缓解群众看病难、看病贵问题，破除以药补医机制，取消药品加成收入、调整医疗服务价格，降低药品和医用耗材费用，加强合理用药和处方监管，采用处方点评等形式控制抗菌药物不合理使用。持续更新、增加设备，保持医疗技术先进性，加强临床重点学科建设，不断提升医疗服务能力，积极推进公立医院综合改革。
 1、狠抓医疗质量，确保医疗安全；2、打造优势专科，提升医院业务能力；3、持续更新、增加设备，保持医疗技术先进性，加强临床重点学科建设；4、完善目标管理，理顺医院管理框架；5、加大医院宣传及开发，保持医院良性增长态势</t>
  </si>
  <si>
    <t>门诊人次数</t>
  </si>
  <si>
    <t>29.5万人次</t>
  </si>
  <si>
    <t>万人次</t>
  </si>
  <si>
    <t>患者完成就医的次数</t>
  </si>
  <si>
    <t>出院人数</t>
  </si>
  <si>
    <t>7500人次</t>
  </si>
  <si>
    <t>人次</t>
  </si>
  <si>
    <t>住院后出院人数</t>
  </si>
  <si>
    <t>病床周转率（次）</t>
  </si>
  <si>
    <t>18.6</t>
  </si>
  <si>
    <t>一定时间内平均每张床收治了多少病人</t>
  </si>
  <si>
    <t>治愈率</t>
  </si>
  <si>
    <t>某种疾病平均每百名患者中可治愈的人数，反应其可治愈的概率。</t>
  </si>
  <si>
    <t>好转率</t>
  </si>
  <si>
    <t>某种疾病平均每百名患者中可好转的人数，反应其可治愈的概率。</t>
  </si>
  <si>
    <t>床位使用率</t>
  </si>
  <si>
    <t>60</t>
  </si>
  <si>
    <t>反映使用床位与实有床位的比率，即实际占用的总床日数与实际开放的总床日数之比。</t>
  </si>
  <si>
    <t>2026年12月20日</t>
  </si>
  <si>
    <t>年-月-日</t>
  </si>
  <si>
    <t>用于反映项目完成时限情况。</t>
  </si>
  <si>
    <t>医疗收入</t>
  </si>
  <si>
    <t>13500万元</t>
  </si>
  <si>
    <t>医院开展医疗服务及其他活动依法取得的非偿还性资金</t>
  </si>
  <si>
    <t>门急诊人次平均收费水平</t>
  </si>
  <si>
    <t>低于当地上年水平</t>
  </si>
  <si>
    <t>患者门诊收费水平高低</t>
  </si>
  <si>
    <t>出院者平均医药费用</t>
  </si>
  <si>
    <t>患者住院收费水平高低</t>
  </si>
  <si>
    <t>提升我院整体服务能力水平，推动公立医院改革（精防医院）</t>
  </si>
  <si>
    <t>可持续性</t>
  </si>
  <si>
    <t>开展国家基本公共卫生服务，不断促进医院临床发展。群众能够得到及时就诊及慢性病管理、老年人健康管理体检、健康咨询等医疗服务。</t>
  </si>
  <si>
    <t>医疗废弃处置</t>
  </si>
  <si>
    <t>医疗卫生机构在医疗、预防、保健以及其他相关活动中产生的具有直接或者间接感染性、毒性以及其他危害性的废物。</t>
  </si>
  <si>
    <t>托管促进妇幼服务能力提升</t>
  </si>
  <si>
    <t>资源整合和专业团队共同努力，促进业务发展。</t>
  </si>
  <si>
    <t>服务能力的提升，促使整体的医疗水平有更大的提升。（精防医院）</t>
  </si>
  <si>
    <t>医疗服务能力的提升促进医院有序发展</t>
  </si>
  <si>
    <t>患者满意度</t>
  </si>
  <si>
    <t>反映获补助受益对象的满意程度。</t>
  </si>
  <si>
    <t>计划生育奖励与扶助专项资金</t>
  </si>
  <si>
    <t>2026年项目依据《计划生育奖励经费管理办法办理条件程序及工作监督办法等落实国家生育政策》《计划生育奖励补助相关文件》，落实对应享受计划生育奖励与扶助（包括奖优免补一次性奖励、、农业人口及特殊家庭独生子女家庭奖学金、计生家庭城乡居民基本医疗保险资助经费、昆明市低保独子家庭生活补助金、市特别扶助金、国家特别扶助金、失独家庭一次性抚慰金、）政策的人员，全部进行资格认定，做到及时足额发放补助资金。每年由盘龙区各街道的社区计生宣传员收集符合申报资格的申报人员基本资料，各街道计生办工作人员进行资格认定初审,由盘龙区卫健局公卫科进行资格认定的复审，确认申报人员情况真实无误后进行资金发放。资金经过惠民惠农一卡通发放平台进行监控，每年12月前由财务负责人下拨项目资金至申报人个人银行账户。提前做好每年的国家特别扶助金申报人员资格认定工作，在此过程中保证申报人员符合政策规定的认定资格，核实补贴对象身份，对于符合享受人员及时录入国家系统，在完成申报人的资格认定后将个人信息导入“一卡通”平台，对于社保卡未激活的人员，及时通知各街道办事处，由社区通知补贴人员及时到银行激活，确保资金能及时、足额发放至补贴对象，提高人民群众的满意度！</t>
  </si>
  <si>
    <t>国家特别扶助金</t>
  </si>
  <si>
    <t>2390</t>
  </si>
  <si>
    <t>反映给予农业人口及特殊家庭独生子女家庭奖学金人数</t>
  </si>
  <si>
    <t>计划生育家庭城乡居民基本医疗保障补助</t>
  </si>
  <si>
    <t>9800</t>
  </si>
  <si>
    <t>反映给予计生家庭城乡居民基本医疗保险资助人数</t>
  </si>
  <si>
    <t>昆明市低保独子家庭生活补助金</t>
  </si>
  <si>
    <t>900</t>
  </si>
  <si>
    <t>反映给予昆明市低保独子家庭生活补助金户数</t>
  </si>
  <si>
    <t>失独家庭一次性抚慰金</t>
  </si>
  <si>
    <t>150</t>
  </si>
  <si>
    <t>反映给予失独家庭扶助金人数</t>
  </si>
  <si>
    <t>昆明市特殊家庭生活补助</t>
  </si>
  <si>
    <t>反映给予市特别扶助金 人数</t>
  </si>
  <si>
    <t xml:space="preserve"> 城乡奖学金</t>
  </si>
  <si>
    <t>290</t>
  </si>
  <si>
    <t>反映给予农村及计划生育特殊家庭奖励</t>
  </si>
  <si>
    <t>反映奖励补助发放标准，国家特别扶助金失独每人每月590月，伤残每人每月460月，一次性抚慰金每人每年2500元，城乡居民医保是独生子女父母、未满18周岁独生子女、双女户父母每人180元、计划生育特殊家庭每人400元。</t>
  </si>
  <si>
    <t>年度内完成</t>
  </si>
  <si>
    <t>是否利于经济发展</t>
  </si>
  <si>
    <t>落实国家生育政策，引导群众自觉实行计划生育，促进人口均衡发展</t>
  </si>
  <si>
    <t>反映是否利于经济发展</t>
  </si>
  <si>
    <t>减轻家庭负担认可率</t>
  </si>
  <si>
    <t>反映减轻计划生育家庭生活负担</t>
  </si>
  <si>
    <t>改善生活水平</t>
  </si>
  <si>
    <t>改善计划生育家庭生活水平</t>
  </si>
  <si>
    <t>政策知晓率</t>
  </si>
  <si>
    <t>落实国家生育政策，引导群众自觉实行计划生育，促进人口均衡发展。</t>
  </si>
  <si>
    <t>创造良好的人口环境</t>
  </si>
  <si>
    <t>落实了国家计划生育政策，创造良好人口环境</t>
  </si>
  <si>
    <t>辖区计划生育家庭满意度</t>
  </si>
  <si>
    <t>基本公共卫生服务专项资金</t>
  </si>
  <si>
    <t>2026年基本公共卫生服务项目将依据《国家基本公共卫生服务规范（第三版）》及《关于做好2025年基本公共卫生服务工作的通知》开展工作，主要包含12项内容。即：居民健康档案管理、健康教育、预防接种、0-6 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计生监督协管。目标是免费向城乡居民提供基本公共卫生服务，促进基本公共卫生服务均等化，提高居民健康素养水平、基本公共卫生服务水平及服务对象满意度。</t>
  </si>
  <si>
    <t>适龄儿童国家免疫规划疫苗接种率</t>
  </si>
  <si>
    <t>适龄儿童国家免疫规划疫苗接种率。</t>
  </si>
  <si>
    <t>7岁以下儿童健康管理率</t>
  </si>
  <si>
    <t>7岁以下儿童健康管理率。</t>
  </si>
  <si>
    <t>孕产妇健康管理率</t>
  </si>
  <si>
    <t>孕产妇健康管理率。</t>
  </si>
  <si>
    <t>0-6岁儿童眼保健和视力检查覆盖率</t>
  </si>
  <si>
    <t>0-6岁儿童眼保健和视力检查覆盖率。</t>
  </si>
  <si>
    <t>3岁以下儿童系统管理率</t>
  </si>
  <si>
    <t>3岁以下儿童系统管理率。</t>
  </si>
  <si>
    <t>老年人中医药健康管理率</t>
  </si>
  <si>
    <t>74</t>
  </si>
  <si>
    <t>老年人中医药健康管理率。</t>
  </si>
  <si>
    <t>肺结核患者管理率</t>
  </si>
  <si>
    <t>肺结核患者管理率。</t>
  </si>
  <si>
    <t>社区在册居家严重精神障碍患者健康管理率</t>
  </si>
  <si>
    <t>80</t>
  </si>
  <si>
    <t>社区在册居家严重精神障碍患者健康管理率。</t>
  </si>
  <si>
    <t>儿童中医药健康管理率</t>
  </si>
  <si>
    <t>84</t>
  </si>
  <si>
    <t>儿童中医药健康管理率。</t>
  </si>
  <si>
    <t>居民规范化电子健康档案覆盖率</t>
  </si>
  <si>
    <t>64</t>
  </si>
  <si>
    <t>居民规范化电子健康档案覆盖率。</t>
  </si>
  <si>
    <t>高血压患者基层规范管理服务率</t>
  </si>
  <si>
    <t>2型糖尿病患者基层规范管理服务率</t>
  </si>
  <si>
    <t>2型糖尿病患者基层规范管理服务率。</t>
  </si>
  <si>
    <t>65岁以上老年人城乡社区规范健康管理服务率</t>
  </si>
  <si>
    <t>65岁以上老年人城乡社区规范健康管理服务率。</t>
  </si>
  <si>
    <t>传染病和突发公共卫生时间报告率</t>
  </si>
  <si>
    <t>传染病和突发公共卫生时间报告率。</t>
  </si>
  <si>
    <t>城乡居民公共卫生差距</t>
  </si>
  <si>
    <t>不断缩小</t>
  </si>
  <si>
    <t>城乡居民公共卫生差距。</t>
  </si>
  <si>
    <t>居民健康素养水平</t>
  </si>
  <si>
    <t>不断提高</t>
  </si>
  <si>
    <t>居民健康素养水平。</t>
  </si>
  <si>
    <t>基本公共卫生服务水平</t>
  </si>
  <si>
    <t>服务对象满意度。</t>
  </si>
  <si>
    <t>爱国卫生专项经费</t>
  </si>
  <si>
    <t>认真开展爱国卫生运动，加大病媒生物防制工作，通过3次季节性消杀活动，将病媒生物密度控制水平,保持在国家要求的标准之内。</t>
  </si>
  <si>
    <t>病媒生物消杀委托业务次数</t>
  </si>
  <si>
    <t>3</t>
  </si>
  <si>
    <t>委托完成对辖区公共区域开展春季灭鼠、夏季三灭及冬季灭鼠消杀工作。</t>
  </si>
  <si>
    <t>病媒生物防制验收合格率</t>
  </si>
  <si>
    <t>反映病媒生物防制消杀应收合格率达到国家除四害工作标准</t>
  </si>
  <si>
    <t>重点行业及重点场所病媒生物监测验收合格率</t>
  </si>
  <si>
    <t>达到预期目标</t>
  </si>
  <si>
    <t>反映重点行业及重点场所病媒生物监测情况</t>
  </si>
  <si>
    <t>委托业务完成及时性</t>
  </si>
  <si>
    <t>提高卫生水平</t>
  </si>
  <si>
    <t>环境整治、病媒生物防制，保障群众身体健康</t>
  </si>
  <si>
    <t>改善城市生态，优化人居环境</t>
  </si>
  <si>
    <t>加强城市管理，改善城市生态，优化人居环境</t>
  </si>
  <si>
    <t>持续优化人居环境</t>
  </si>
  <si>
    <t>提高新时期爱国卫生水平，持续优化人居环境</t>
  </si>
  <si>
    <t>是/ 否</t>
  </si>
  <si>
    <t>辖区群众满意度</t>
  </si>
  <si>
    <t>j经济成本指标</t>
  </si>
  <si>
    <t>31.36万元</t>
  </si>
  <si>
    <t>开展“冬春季灭鼠、夏季三灭”病媒生物防制常规公共区域消杀服务：31.36万元。</t>
  </si>
  <si>
    <t>基层卫生事业发展专项经费</t>
  </si>
  <si>
    <t>2026年项目依据《盘龙区人民政府办公室关于盘龙区农村卫生室综合改革实施意见》（盘政办通[2014]182号）、《昆明市盘龙区乡村医生培养工程实施方案（2021-2026）》等政策文件立项，提高基层医疗卫生服务机构能力，强化乡村医生规范执业能力，保障乡村医生合理收入，加强基层医务人员业务素质，加强基层卫生人才队伍建设。提高基层医疗卫生服务机构能力，强化乡村医生规范执业能力，保障乡村医生合理收入，加强基层医务人员业务素质，加强基层卫生人才队伍建设。主要分为保障类、管理类和业务培训类三个方面，保障类包括安排资金投入公办基层卫生服务机构、乡镇卫生院、村卫生室进行缺失设备采购及设备更新、乡村医生收入保障等方面；管理类主要用于支持乡镇卫生院对村卫生室的管理考核（对村卫生室的日常管理和维护）、对基本公共卫生服务项目的管理考核工作（开展年终考核和季度督导工作）；业务培训主要用于支持基层人才队伍建设，提高基层医护人员业务发展水平，长短期结合开展培训。村医补助由卫生健康局拨付到乡镇卫生院，由卫生院负责考核拨付给村医。设备采购由区卫生健康局拨付至各乡镇卫生院，由各乡镇卫生院进行统一采购。培训由区卫生健康局统一组织实施培训。资金由区级承担，纳入当年本级预算，2026年预算275.975万元。基层卫生科负责组织并实施，主要内容包括对乡村医生的补助及奖励。资金拨付由相关科室根据相关政策及本年预算进行申请，由财政所负责财务审批并支付，严格按照专项资金进行管理，做到专款专用。2026年12月15日前完成考核及经费拨付，满意度需到到90%。</t>
  </si>
  <si>
    <t>乡村医生补助人数</t>
  </si>
  <si>
    <t>110</t>
  </si>
  <si>
    <t>《盘龙区人民政府办公室关于盘龙区农村卫生室综合改革实施意见》（盘政办通[2014]182号）</t>
  </si>
  <si>
    <t>全年督导次数</t>
  </si>
  <si>
    <t>盘龙区基本公共卫生服务项目考核经费使用方案</t>
  </si>
  <si>
    <t>举办基层卫生人员能力培训班</t>
  </si>
  <si>
    <t>昆明市盘龙区财政局关于印发《盘龙区区级行政事业单位培训费管理办法》的通知（盘财〔2015〕69号）</t>
  </si>
  <si>
    <t>乡村医生培养工程实施方案</t>
  </si>
  <si>
    <t>《昆明市盘龙区乡村医生培养工程实施方案（2021-2026）》</t>
  </si>
  <si>
    <t>“优质服务基层行”活动暨等级评审有关工作</t>
  </si>
  <si>
    <t>次/年</t>
  </si>
  <si>
    <t>昆卫便签关于做好2021年“优质服务基层行”活动暨等级评审有关工作的通知 昆卫便签关于做好2021年“优质服务基层行”活动暨等级评审有关工作的通知</t>
  </si>
  <si>
    <t>村卫生室设备达标率</t>
  </si>
  <si>
    <t>基层卫生2020年基本情况统计报表</t>
  </si>
  <si>
    <t>乡村医生补助标准达标率</t>
  </si>
  <si>
    <t>反映乡村医生补助情况</t>
  </si>
  <si>
    <t>采购程序合规率</t>
  </si>
  <si>
    <t>反映采购程序</t>
  </si>
  <si>
    <t>项目完成及时率</t>
  </si>
  <si>
    <t>2026年内</t>
  </si>
  <si>
    <t>完成基层卫生事业发展工作</t>
  </si>
  <si>
    <t>反映补助发放情况</t>
  </si>
  <si>
    <t>基层医疗卫生服务机构能力提升情况</t>
  </si>
  <si>
    <t>市级对社区卫生服务中心等级评审结果</t>
  </si>
  <si>
    <t>乡村医生离职下降情况</t>
  </si>
  <si>
    <t>逐年降低</t>
  </si>
  <si>
    <t>反映乡村医生离职下降情况</t>
  </si>
  <si>
    <t>乡村医生满意度</t>
  </si>
  <si>
    <t>辖区内群众满意度</t>
  </si>
  <si>
    <t>就医群众满意度</t>
  </si>
  <si>
    <t>反映辖区内群众就医满意度</t>
  </si>
  <si>
    <t>昆明市盘龙区残疾人联合会</t>
  </si>
  <si>
    <t>残疾人就业工作专项经费</t>
  </si>
  <si>
    <t>盘龙区有持证残疾人13000余人，盘龙区残联以《盘龙区残疾人联合会财务工作制度》、《盘龙区残疾人联合会内部管理制度》、《盘龙区残疾人联合会部门工作职责》《盘龙区残联工作人员守则》《残疾人保障法》、《国务院关于印发“十三五”加快残疾人小康进程规划纲要的通知》（国发〔2016〕47号）、《云南省残疾人联合关于修订印发&lt;云南省“助残就业同奔小康”残疾人创业就业扶持行动方案&gt;及其配套管理办法的通知》（云残发[2019]7号）、《昆明市残疾人创业扶持管理办法》（昆残联发[2016]11号）、《盘龙区加大残疾人自主创业扶持力度促进残疾人脱贫工作方案》（盘残字〔2018〕34号）、《盘龙区残疾人联合会2020年残疾人职业技能和生产实用技术培训实施方案》等文件，达到以下工作圆满完成：1.通过扶持残疾人创业，和帮助残疾人稳定创业，鼓励残疾人积极参与到“大众创业、万众创新”的活动浪潮中，以创业促就业；2.通过开展残疾人职业技能培训，帮助残疾人掌握相关技能，提升残疾人就业能力。</t>
  </si>
  <si>
    <t>残疾人机动车驾驶技能培训补助人数</t>
  </si>
  <si>
    <t>160</t>
  </si>
  <si>
    <t>反映残疾人机动车驾驶技能培训补助人数</t>
  </si>
  <si>
    <t>帮扶残疾人自主创业（人）数</t>
  </si>
  <si>
    <t>反映帮扶残疾人自主创业人数</t>
  </si>
  <si>
    <t>残疾人职业技能培训或补助人数</t>
  </si>
  <si>
    <t>反映残疾人职业技能培训人数</t>
  </si>
  <si>
    <t>创业扶持完成率</t>
  </si>
  <si>
    <t>反映创业扶持完成率</t>
  </si>
  <si>
    <t>残疾人机动车驾驶技能培训补助率</t>
  </si>
  <si>
    <t>反映残疾人机动车驾驶技能培训补助率</t>
  </si>
  <si>
    <t>职业技能及农村残疾人实用技术培训完成率</t>
  </si>
  <si>
    <t>反映职业技能及农村残疾人实用技术培训完成率</t>
  </si>
  <si>
    <t>残疾人机动车驾驶技能培训补助资金完成</t>
  </si>
  <si>
    <t>2026年12月30日</t>
  </si>
  <si>
    <t>时限内</t>
  </si>
  <si>
    <t>反映残疾人驾驶技能培训补助完成拨付时间</t>
  </si>
  <si>
    <t>创业扶持资金完成拨付时间</t>
  </si>
  <si>
    <t>反映创业扶持资金完成拨付时间</t>
  </si>
  <si>
    <t>职业技能培训项目资金完成拨付时间</t>
  </si>
  <si>
    <t>反映职业技能培训项目资金完成拨付时间</t>
  </si>
  <si>
    <t>残疾人就业率提升</t>
  </si>
  <si>
    <t>反映残疾人创业稳定情况</t>
  </si>
  <si>
    <t>就业质量改善率</t>
  </si>
  <si>
    <t>反映接受职业技能培训的生活生产能力</t>
  </si>
  <si>
    <t>接受帮扶的残疾人及其家属满意度</t>
  </si>
  <si>
    <t>反映接受帮扶的残疾人及其家属满意度</t>
  </si>
  <si>
    <t>昆明市盘龙区民政局</t>
  </si>
  <si>
    <t>特困供养人员经费</t>
  </si>
  <si>
    <t>项目开展符合部门职能职责，与单位十四五规划直接相关，依据等政策文件要求开展项目依据&lt;昆明市社会救助实施办法&gt;&lt;昆明市社会救助实施办法&gt;等政策文件立项。具有本地户籍的城乡老年人、残疾人以及未满16周岁的未成年人,同时具备:无劳动能力、无生活来源、无法定赡养扶养义务人或者其法定义务人无履行义务能力条件的,依法纳入特困人员救助供养范围。按时发放特困供养金，减轻特困供养人员生活负担。</t>
  </si>
  <si>
    <t>特困供养人员合规人数</t>
  </si>
  <si>
    <t>379</t>
  </si>
  <si>
    <t>反映集中供养特困人员合规人数</t>
  </si>
  <si>
    <t>特困人群补助发放覆盖率</t>
  </si>
  <si>
    <t>反映特困人群补助发放覆盖率完成情况</t>
  </si>
  <si>
    <t>补助合规率</t>
  </si>
  <si>
    <t xml:space="preserve">反映特困人群补助发放合规完成情况
</t>
  </si>
  <si>
    <t>辖区内特困供养人员福利待遇</t>
  </si>
  <si>
    <t>有所提升</t>
  </si>
  <si>
    <t>维护稳定，促进协调发展</t>
  </si>
  <si>
    <t>反映受益对象满意度</t>
  </si>
  <si>
    <t>年度预算批复内</t>
  </si>
  <si>
    <t>依据项目实施方案及工作计划</t>
  </si>
  <si>
    <t>儿童福利专项经费</t>
  </si>
  <si>
    <t>依据《云南省民政厅关于印发云南省收养能力评估暂行办法的通知》《云南省民政厅关于印发云南省收养能力评估暂行办法的通知》、《昆明市农村留守儿童关爱保护和困境儿童福利服务保障体系建设工作方案》等政策文件，通过“儿童福利专项经费项目”开展：1.核实办理医保参保相关手续。2.开展农村留守儿童和困境儿童关爱活动等工作。3.开展儿童收养评估工作。保障辖区内儿童福利待遇，维护儿童合法权益，提升社会服务水平，维护社会稳定。4.集中供养孤儿福利人数157人.</t>
  </si>
  <si>
    <t>集中供养孤儿福利年度实际合规人数</t>
  </si>
  <si>
    <t>1474</t>
  </si>
  <si>
    <t>反映集中供养孤儿完成人数。</t>
  </si>
  <si>
    <t>合规人群发放覆盖率</t>
  </si>
  <si>
    <t>应发实发完成率 达100%</t>
  </si>
  <si>
    <t>保障辖区内儿童福利待遇</t>
  </si>
  <si>
    <t>反映保障辖区内儿童福利待遇提升情况</t>
  </si>
  <si>
    <t>促进辖区内相关儿童健康成长</t>
  </si>
  <si>
    <t>有所促进</t>
  </si>
  <si>
    <t>反映辖区内相关儿童健康成长促进情况</t>
  </si>
  <si>
    <t>服务对象满意度达85%</t>
  </si>
  <si>
    <t xml:space="preserve">计算明细详见项目实施方案
</t>
  </si>
  <si>
    <t>残疾人两项补贴经费</t>
  </si>
  <si>
    <t>按照昆明市民政局 市财政局 市残联《昆明市民政局市财政局市残联关于调整残疾人两项补贴标准的通知 》（昆民联发〔2023〕1号）文件要求，困难残疾人生活补贴标准按照每人每月90元标准救助。重度一级残疾人护理补贴标准按照每人每月110元，重度二级残疾人护理补贴标准按照每人每月90元进行救助。根据昆明市民政局 昆明市财政局昆明市残疾人联合会《昆明市民政局市财政局市残联关于调整残疾人两项补贴标准的通知 》（昆民联发〔2023〕1号） 文件精神，一板块按照市、县2:8比例共同承担，2026年预计发放困难残疾人2255人，发放重度一级残疾人1520人，发放重度二级残疾人3546人。</t>
  </si>
  <si>
    <t>发放困难残疾人生活补贴人数</t>
  </si>
  <si>
    <t>2255</t>
  </si>
  <si>
    <t>困难残疾生活补贴人发放</t>
  </si>
  <si>
    <t>发放一级重度护理补贴人数</t>
  </si>
  <si>
    <t>1520</t>
  </si>
  <si>
    <t>一级重度残疾人护理补贴发放</t>
  </si>
  <si>
    <t>发放二级重度护理补贴人数</t>
  </si>
  <si>
    <t>3546</t>
  </si>
  <si>
    <t>二级重度残疾人护理补贴发放</t>
  </si>
  <si>
    <t>反映困难残疾生活补贴、一级重度残疾人护理补贴、二级重度残疾人护理补贴补助标准和对象的合规性</t>
  </si>
  <si>
    <t>完成两项补贴资金拨付时间</t>
  </si>
  <si>
    <t>2026年12月15日前</t>
  </si>
  <si>
    <t>足额拨付</t>
  </si>
  <si>
    <t>项目完成时间</t>
  </si>
  <si>
    <t>困难残疾人家庭生活压力</t>
  </si>
  <si>
    <t>有所减轻</t>
  </si>
  <si>
    <t>反映困难残疾人家庭生活压力是否减轻指标</t>
  </si>
  <si>
    <t>重度残疾人照护压力</t>
  </si>
  <si>
    <t>有所缓解</t>
  </si>
  <si>
    <t>反映重度残疾人照护压力是否有所缓解的指标</t>
  </si>
  <si>
    <t>服务对象满意度指标</t>
  </si>
  <si>
    <t>服务对象满意度指标85%</t>
  </si>
  <si>
    <t>城市最低生活保障（困难群众）专项经费</t>
  </si>
  <si>
    <t>城市低保资金按照"政府投入为主、多方共同筹集；保障基本需求、体现管理效益；资金封闭运行、过程公开透明；确保专款专用，广泛接受监督"的原则进行筹集和管理。我局设立了社会救助资金专户，办理社会救助资金含城乡低保资金、特困人员供养资金、临时救助资金、特殊困难救助资金等专项经费的归集、核拨等业务，专户实行封闭运行。区财政和我局资金管理到位、内部程序设置合理，岗位职责分工明确，监督制约措施有力，管理服务规范有效。在保障困难群众基本生活权益、促进我区经济社会协调发展方面发挥实实在在、不可或缺的作用，促进社会和谐与稳定。
2026年预计为4500人办理社会救助，通过社会救助，保障了救济人最低生活，稳定了社会，使救济人员满意度达85%以上。</t>
  </si>
  <si>
    <t>城乡居民低保月均保障人数</t>
  </si>
  <si>
    <t>4650</t>
  </si>
  <si>
    <t>2026年预计月均保障人数4650人</t>
  </si>
  <si>
    <t>应发实发完成率</t>
  </si>
  <si>
    <t xml:space="preserve">应发实发完成率达100%。
</t>
  </si>
  <si>
    <t>救助合规率</t>
  </si>
  <si>
    <t>救助合规率达到90%</t>
  </si>
  <si>
    <t>救助发放时间</t>
  </si>
  <si>
    <t>2026年12月15日</t>
  </si>
  <si>
    <t xml:space="preserve">及时审批按时发放，于2026年12月15日前完成
</t>
  </si>
  <si>
    <t>救济人员最低生活保障率</t>
  </si>
  <si>
    <t xml:space="preserve">产生社会效益，困难群众生活稳步提升，维护社会稳定，促进协调发展
</t>
  </si>
  <si>
    <t>低保对象满意度</t>
  </si>
  <si>
    <t xml:space="preserve">低保对象满意度达85%
</t>
  </si>
  <si>
    <t xml:space="preserve">计算明细详见项目实施方案。
</t>
  </si>
  <si>
    <t>80至100岁高龄补贴经费</t>
  </si>
  <si>
    <t>根据新修订的《云南省老年人权益保条例》第二十七条第二款“州（市）、县（市、区）人民政府应当每年对80周岁以上不满100周岁的老年人给予保健补助”之规定。为认真贯彻落实好《云南省老年人权益保障条例》赋予的责任，昆明市人民政府于2007年7月31日印发了《关于贯彻〈云南省老年人权益保障条例〉的实施意见》，（昆政发〔2007〕35号），《意见》第三部分“优待范围和相关部门职责”中的第十条对80周岁以上老年人的保健补助标准进行了明确。发放对象：凡具有盘龙区常住户籍，且年满80周岁以上的老年人，均属于补助对象。100岁100岁及以上的老人定期发放长寿补贴。 按规定及时足额发放高龄保健补助金，高龄老人得到一定经济补助，构建和谐社会促进社会稳定，对社会发展有一定可持续影响。</t>
  </si>
  <si>
    <t>保健补助完成率</t>
  </si>
  <si>
    <t>保健补助完成率100%</t>
  </si>
  <si>
    <t>申请审核审批规范，按标准发放，补助合规率100%</t>
  </si>
  <si>
    <t>补贴发放及时性</t>
  </si>
  <si>
    <t>按计划在2026年12月15日前完成</t>
  </si>
  <si>
    <t>构建和谐社会促进社会稳定</t>
  </si>
  <si>
    <t>88</t>
  </si>
  <si>
    <t>服务对象满意度88%以上</t>
  </si>
  <si>
    <t>养老服务项目专项经费</t>
  </si>
  <si>
    <t xml:space="preserve">项目依据《居家养老服务中心项目建设专项资金管理办法（试行）》、《云南省养老服务体系建设“十三五”规划》等政策文件立项，通过养老服务项目，建设养老服务基础设施，保障工作人员经费。做好指导养老服务、老年福利、负责养老机构设立许可管理工作。有效提高养老服务质量水平。养老服务机构运营补助床位数900张，居家养老服务中心建设数量5个，居家养老服务设施运营补助38个。
</t>
  </si>
  <si>
    <t>养老服务机构运营补助床位数</t>
  </si>
  <si>
    <t>张</t>
  </si>
  <si>
    <t>养老机构床位数预计900张</t>
  </si>
  <si>
    <t>居家养老服务中心建设数量</t>
  </si>
  <si>
    <t>预计完成新建5个居家养老服务中心</t>
  </si>
  <si>
    <t>居家养老服务设施运营补助</t>
  </si>
  <si>
    <t>38</t>
  </si>
  <si>
    <t>预计38个居家养老服务中心站</t>
  </si>
  <si>
    <t>街道公办养老机构经费入住特困人数</t>
  </si>
  <si>
    <t>3个公办敬老院预计2026年收住特困人数80</t>
  </si>
  <si>
    <t>政府居家养老服务经费服务人次</t>
  </si>
  <si>
    <t>7200</t>
  </si>
  <si>
    <t>人次/年</t>
  </si>
  <si>
    <t>2026年，预计累计服务7200人次</t>
  </si>
  <si>
    <t>机构评估</t>
  </si>
  <si>
    <t>45</t>
  </si>
  <si>
    <t>预计2026年评估居家养老服务中心34家、养老机构运营评估11家</t>
  </si>
  <si>
    <t>爱心食堂及服务中心建设验收合规率</t>
  </si>
  <si>
    <t>补助资金审批合规性</t>
  </si>
  <si>
    <t>评估报告成果达标率</t>
  </si>
  <si>
    <t>养老生活保障率</t>
  </si>
  <si>
    <t>有效提高养老服务质量水平</t>
  </si>
  <si>
    <t>反映受益对象满意度情况。</t>
  </si>
  <si>
    <t xml:space="preserve">依据实际项目支出和预算资金批复
</t>
  </si>
  <si>
    <t>老龄事业发展专项经费</t>
  </si>
  <si>
    <t>做好高龄困难老年人和百岁老人慰问工作，精准摸排辖区内独居、空巢、留守、失能、重残、计划生育特殊家庭等困难老年人群体，春节、敬老节两大节日慰问覆盖率均达到100%。慰问金发放及时率100%、准确率100%，杜绝错发、漏发、迟发情况。举办各种敬老节相关活动。策划举办综合性敬老节活动不少于6场（含文艺汇演、老年人才艺展示、健康服务等），覆盖辖区80%以上社区（村），参与老年人累计不少于2000人次，融入传统文化传承与适老化服务理念，设置健康义诊、法律援助等多元板块，满足老年人精神文化、健康保障、权益维护等多方面需求，活动内容满意度不低于90%。通过线下宣传，营造“全社会共同参与敬老爱老”的浓厚氛围，持续提升老年人的获得感、幸福感、安全感，助力构建老年友好型社会。</t>
  </si>
  <si>
    <t>举办敬老节相关活动</t>
  </si>
  <si>
    <t>春节、敬老节慰问困难老人</t>
  </si>
  <si>
    <t>300</t>
  </si>
  <si>
    <t>春节、敬老节慰问困难老人，预计慰问80岁以上困难老人260人，百岁老人44人。</t>
  </si>
  <si>
    <t>困难老人两节慰问覆盖率</t>
  </si>
  <si>
    <t>老年优待证发放率</t>
  </si>
  <si>
    <t>完成全年老龄事业发展工作</t>
  </si>
  <si>
    <t>改善老年人生活</t>
  </si>
  <si>
    <t>反映是否改善老年人生活的指标</t>
  </si>
  <si>
    <t>辖区老年人满意度</t>
  </si>
  <si>
    <t xml:space="preserve">"1.“春节、敬老节”慰问困难老人经费：20万元；
2.敬老节活动开展经费：28.8万元；
</t>
  </si>
  <si>
    <t>城市最低生活保障专项经费</t>
  </si>
  <si>
    <t>城市低保资金按照"政府投入为主、多方共同筹集；保障基本需求、体现管理效益；资金封闭运行、过程公开透明；确保专款专用，广泛接受监督"的原则进行筹集和管理。我局设立了社会救助资金专户，办理社会救助资金含城乡低保资金、特困人员供养资金、临时救助资金、特殊困难救助资金等专项经费的归集、核拨等业务，专户实行封闭运行。区财政和我局资金管理到位、内部程序设置合理，岗位职责分工明确，监督制约措施有力，管理服务规范有效。在保障困难群众基本生活权益、促进我区经济社会协调发展方面发挥实实在在、不可或缺的作用，促进社会和谐与稳定。2026年预计4500人办理社会救助，通过社会救助保障救济人最低生活，稳定社会，救济人员满意度达85%以上</t>
  </si>
  <si>
    <t>城乡居民低保保障人数</t>
  </si>
  <si>
    <t>应发实发完成率达100%</t>
  </si>
  <si>
    <t>救助合规率达100%</t>
  </si>
  <si>
    <t>及时审批按时发放，于2026年12月15日前完成</t>
  </si>
  <si>
    <t>反映救助人员最低生活保障情况</t>
  </si>
  <si>
    <t>低保对象满意度达85%</t>
  </si>
  <si>
    <t xml:space="preserve">1.中秋、春节慰问费：文件依据《关于下达2025年春节慰问活动经费的通知》，2026年中秋预计保障人数4650*50元=23.25万元；春节预计保障人数4650*100元=46.5万元；两节慰问金共需69.75万元；
2.价格补贴：（低保对象）以人均价格补贴100元测算；2026年预计共支出资金：4650人*100元*12月=558万元。
以上两项预算资金合计：627.75万元
</t>
  </si>
  <si>
    <t>昆明市盘龙区司法局</t>
  </si>
  <si>
    <t>依法治区工作经费</t>
  </si>
  <si>
    <t>以创建全省法治政府示范区工作为抓手，紧紧围绕党委政府中心工作，统筹全区各部门各街道，坚持以依法执政为核心，以公正司法为保障，以法治宣传教育为基础，更好地营造法治环境、树立法治权威、全面推进法治政府建设各项工作。继续推进行政复议体制改革，积极落实行政机关负责人出庭应诉制度，切实发挥行政应诉倒逼依法行政功能作用。发挥执法监督的作用，组织举办盘龙区法治能力提升培训班和行政执法人员法律知识培训班，进一步提升我区干部的法治能力、法治水平和行政执法人员的法律素养。</t>
  </si>
  <si>
    <t>开展行政执法人员法律知识培训班</t>
  </si>
  <si>
    <t>&gt;</t>
  </si>
  <si>
    <t>班</t>
  </si>
  <si>
    <t>反映预算部门（单位）组织开展各类培训的期数。</t>
  </si>
  <si>
    <t>开展法治能力提升线上培训</t>
  </si>
  <si>
    <t>场次</t>
  </si>
  <si>
    <t>稳步开展线上培训“盘援云课堂”活动，本年度共开展4场次培训，累计在线观看人数达1000余人。行政机关负责人出庭应诉培训制度，提高行政一把手出庭应诉的能力和水平。</t>
  </si>
  <si>
    <t>培训完成率</t>
  </si>
  <si>
    <t>反映信息系统建设过程中对质量的控制情况。
信息系统建设变更率=（建设过程中变更内容/计划建设内容）*100%。</t>
  </si>
  <si>
    <t>培训完成时间</t>
  </si>
  <si>
    <t>按照工作计划每年上半年完成考核任务</t>
  </si>
  <si>
    <t>有效提升法制能力、水平及行政执法人员的法律素养</t>
  </si>
  <si>
    <t>提高法治专门队伍素质。加强行政执法队伍、司法队伍建设，推进法治专门队伍正规化、专业化、职业化建设，切实提高法治队伍法治素养和法治能力。社会法治体系进一步完善，法治宣传教育深入推进，社会主义法治理念深入人心。全社会自觉学法、尊法、守法、用法，法治观念明显增强。执法满意度达80%以上</t>
  </si>
  <si>
    <t>培训人员满意度度</t>
  </si>
  <si>
    <t>反映使用对象对信息系统使用的满意度。</t>
  </si>
  <si>
    <t>办案业务专项资金</t>
  </si>
  <si>
    <t>2024年在行政执法方面，执法流程、执法作风及执法观念上要有所改进。在全面推行重大执法决定法制审核制度方面，要进一步健全依法决策机制，专家论证、公众参与、合法性审查、重大行政决策事项目录制定等方面要再提升。</t>
  </si>
  <si>
    <t>“盘龙司法行政”微信公众号关注量</t>
  </si>
  <si>
    <t>3500</t>
  </si>
  <si>
    <t>积极利用新媒体，推广公共法律服务平台及工作成果。</t>
  </si>
  <si>
    <t>政策宣传次数</t>
  </si>
  <si>
    <t>反映补助政策的宣传力度情况。即通过门户网站、报刊、通信、电视、户外广告等对补助政策进行宣传的次数。</t>
  </si>
  <si>
    <t>资金使用准确率</t>
  </si>
  <si>
    <t>资金使用情况，是否专款专用，不断提升资金使用准确率。</t>
  </si>
  <si>
    <t>按财政支出进度完成费用支付。</t>
  </si>
  <si>
    <t>提升社会安全稳定性。</t>
  </si>
  <si>
    <t>不断提升</t>
  </si>
  <si>
    <t>有效提升人民群众获得感、幸福感、安全感。</t>
  </si>
  <si>
    <t>昆明市盘龙区教育体育局</t>
  </si>
  <si>
    <t>中小学教师继续教育经费</t>
  </si>
  <si>
    <t>根据云南省政府督导评估相关文件规定，以提升中小学教师专业素养、夯实区域教育发展根基为核心，严格规范中小学教师继续教育经费使用管理，构建“精准赋能、专款专用、全程管控、成效导向”的年度经费运行机制。本年度经费专项用于辖区内中小学（含幼儿园）教师全员继续教育、骨干师资培养、专项能力提升、培训资源建设及培训体系优化等工作，覆盖不同教龄、学科及岗位的教师群体。通过优化资金分配结构、强化培训全流程监管、完善绩效评价与成果转化体系，有效弥补教师专业发展短板，提升教师教育教学能力、教科研水平及师德修养，推动教师队伍专业化、规范化建设。全年实现资金使用合规高效、培训项目落地见效、教师能力显著提升，助力构建高素质专业化教师队伍，为区域中小学教育高质量发展提供坚实人才支撑，提升教师、学校及社会对继续教育工作的认可度。</t>
  </si>
  <si>
    <t>全区公办中小学教师人数</t>
  </si>
  <si>
    <t>反映继续教育中小学教师人数</t>
  </si>
  <si>
    <t>专特题培训及教研研修活动场次</t>
  </si>
  <si>
    <t xml:space="preserve">反映专特题培训及教研研修活动场次
</t>
  </si>
  <si>
    <t>中小学继续教育经费使用质量达标率</t>
  </si>
  <si>
    <t>反映中小学继续教育经费使用质量达标率的情况</t>
  </si>
  <si>
    <t>继续教育考核合格率</t>
  </si>
  <si>
    <t>反映继续教育考核合格率的情况</t>
  </si>
  <si>
    <t>中小学继续教育经费项目完成时间</t>
  </si>
  <si>
    <t>12月</t>
  </si>
  <si>
    <t>反映中小学继续教育经费项目完成时间的情况</t>
  </si>
  <si>
    <t>教师能力提升认可度</t>
  </si>
  <si>
    <t>反映教师能力提升认可度的情况</t>
  </si>
  <si>
    <t>优质教师资源覆盖度</t>
  </si>
  <si>
    <t>明显</t>
  </si>
  <si>
    <t>反映优质教师资源覆盖度的情况</t>
  </si>
  <si>
    <t>继续教育长效机制建立率</t>
  </si>
  <si>
    <t>反映继续教育长效机制建立率的情况</t>
  </si>
  <si>
    <t>教师，学生、家长满意度</t>
  </si>
  <si>
    <t>师训经费管理办法及财务管理暂行办法、预算绩效管理办法，教师，学生、家长满意</t>
  </si>
  <si>
    <t>职业教育发展资金经费</t>
  </si>
  <si>
    <t>通过精准支持盘龙职业高级中学和培智学校2所重点学校，完成2026年度任务：一是实施职中基础设施改造与实训设备配备，确保至少3个专业实训室建成并投入使用；二是组织不少于50人次教师参加市级以上继续教育培训，考核通过率达90%以上；三是推动盘龙职高毕业生“学历证书+职业技能等级证书”双证获取率稳定在90%以上；四是为培智学校学生提供全覆盖的生活技能与职业启蒙训练，训练实施率达90%；五是师生对教学条件改善和培训支持的满意度分别达到90%以上，切实提升财政资金在支撑职业教育提质培优中的使用效益与育人实效。”</t>
  </si>
  <si>
    <t>支持的职业教育及特殊教育学校数量</t>
  </si>
  <si>
    <t>所</t>
  </si>
  <si>
    <t>反映支持的职业教育及特殊教育学校数量情况</t>
  </si>
  <si>
    <t>教师继续教育培训考核通过率</t>
  </si>
  <si>
    <t>反映教师继续教育培训考核通过率情况</t>
  </si>
  <si>
    <t>基本建设项目验收合格率</t>
  </si>
  <si>
    <t>反映基本建设项目验收合格率情况</t>
  </si>
  <si>
    <t>职业教育发展资金经费完成时间</t>
  </si>
  <si>
    <t>反映职业教育发展资金经费完成时间情况</t>
  </si>
  <si>
    <t>新增入学人数</t>
  </si>
  <si>
    <t>反映新增入学人数情况</t>
  </si>
  <si>
    <t>教育教学设备更新率</t>
  </si>
  <si>
    <t>反映教育教学设备更新率情况</t>
  </si>
  <si>
    <t>学生对实训条件及就业指导满意度</t>
  </si>
  <si>
    <t>反映学生对实训条件及就业指导满意度情况</t>
  </si>
  <si>
    <t>民办教育发展专项经费</t>
  </si>
  <si>
    <t>以推动民办教育优质规范发展、促进教育资源均衡配置为核心，严格规范民办教育发展专项资金使用管理。本年度专项资金重点用于支持民办学校办学条件改善、师资队伍建设、特色品牌打造、规范办学提升等工作，覆盖辖区内符合条件的民办中小学、幼儿园。通过优化资金分配结构、强化项目全流程监管、完善绩效评价与结果运用体系，有效弥补民办学校发展短板，提升民办教育办学质量与规范化水平，引导民办教育与公办教育协同发展。全年实现资金使用合规高效、项目落地成效显著、民办教育发展活力增强，助力构建公办民办教育互补共生的良好生态，提升师生、家长及社会对民办教育的认可度。</t>
  </si>
  <si>
    <t>民办中学、民办幼儿园</t>
  </si>
  <si>
    <t>反映经费覆盖民办中学数量的情况</t>
  </si>
  <si>
    <t>资助民办学校师资培训</t>
  </si>
  <si>
    <t>反映资助民办学校师资培训的情况</t>
  </si>
  <si>
    <t>民办教育工作专项经费使用质量达标率</t>
  </si>
  <si>
    <t>反映专项经费使用合规情况的情况</t>
  </si>
  <si>
    <t>受助民办学校办学规范达标率</t>
  </si>
  <si>
    <t>顺利</t>
  </si>
  <si>
    <t>反映受助民办学校办学规范达标率的情况</t>
  </si>
  <si>
    <t>民办教育工作专项经费 项目完成时间</t>
  </si>
  <si>
    <t>改善教学硬件设施</t>
  </si>
  <si>
    <t>反映改善民办中学教学硬件设施的情况</t>
  </si>
  <si>
    <t>民办学校办学质量提升认可度</t>
  </si>
  <si>
    <t>反映提高民办中学办学水平的情况</t>
  </si>
  <si>
    <t>民办学校及教师满意度、学生及家长满意度</t>
  </si>
  <si>
    <t>学生、家长满意度</t>
  </si>
  <si>
    <t>项目经费成本控制</t>
  </si>
  <si>
    <t>基本成本</t>
  </si>
  <si>
    <t>反映项目经费成本控制的情况</t>
  </si>
  <si>
    <t>昆明市盘龙区文化和旅游局</t>
  </si>
  <si>
    <t>基层公共文化服务经费</t>
  </si>
  <si>
    <t>2026年，昆明市盘龙区文化和旅游局将以年度预算为支撑，延续推进基层公共文化服务经费项目实施。严格依据《昆明市推进基层综合性文化服务中心建设实施方案》要求，聚焦乡村文化振兴重点任务，优先保障水源区文化活动开展，打造一批公共文化共享空间，进一步完善城乡兼顾、均衡发展的公共文化服务体系；抓实盘龙文旅MoreLife信息平台运营维护，做好平台更新升级与线上线下活动策划推广，提升公共文化服务数字化水平；依托基层文化阵地开展系列公共文化特色活动，壮大文化志愿者队伍，落实年度考核与扶持资金挂钩机制，持续擦亮盘龙江文化艺术节等特色品牌，确保公益文体服务覆盖更广人群，切实将基层公共文化服务中心建成社区（村）治理中重要的群众活动平台，提升群众文化获得感与满意度。</t>
  </si>
  <si>
    <t>开展基层公共文化特色活动数</t>
  </si>
  <si>
    <t>反映开展基层公共文化特色活动数</t>
  </si>
  <si>
    <t>戏曲进乡村、惠民演出数</t>
  </si>
  <si>
    <t>120</t>
  </si>
  <si>
    <t>反映庭院剧惠民演出数</t>
  </si>
  <si>
    <t>盘龙江文化艺术节开幕式</t>
  </si>
  <si>
    <t>反映盘龙江文化艺术节开幕式</t>
  </si>
  <si>
    <t>非物质文化遗产获补对象数</t>
  </si>
  <si>
    <t>24</t>
  </si>
  <si>
    <t>反映涉及全区非遗补助人员的数量情况</t>
  </si>
  <si>
    <t>补助标准合规性</t>
  </si>
  <si>
    <t>资金使用合规性</t>
  </si>
  <si>
    <t>2026年度</t>
  </si>
  <si>
    <t>项目实际完成时间与计划完成时间的比较，用以反映和考核项目产出时效目标的实现程度。</t>
  </si>
  <si>
    <t>提高群众文化生活质量</t>
  </si>
  <si>
    <t>提高</t>
  </si>
  <si>
    <t>举办各类精彩文艺表演丰富群众文化生活</t>
  </si>
  <si>
    <t>丰富</t>
  </si>
  <si>
    <t>推动当地文化创新发展</t>
  </si>
  <si>
    <t>有效推动</t>
  </si>
  <si>
    <t>推动当地文化创新发展，形成长效机制</t>
  </si>
  <si>
    <t>反映辖区群众满意度</t>
  </si>
  <si>
    <t>预算批复金额</t>
  </si>
  <si>
    <t>成本控制在年度预算批复内</t>
  </si>
  <si>
    <t>全区社区文化站室免费开放经费</t>
  </si>
  <si>
    <t>2026年全区社区文化站室免费开放经费预算年度目标，严格依据《云南省文化厅关于印发 &lt;云南省公共图书馆免费开放管理办法（试行）&gt; 等相关管理办法的通知》（云文社〔2013〕25号）及表格绩效指标设定，计划投入7.68万元，重点实现以下目标：在产出指标方面，数量上确保12个街道文化站、108个社区（村）文化站全部免费开放，且文化站（室）工作日免费开放时长不低于8小时；质量上保证各项工作任务完成率、工作完成质量达标率均不低于90%；项目完成时限为2026年12月31日前，确保按时完成全部工作。在效益指标方面，社会效益上通过开展图书阅览、讲座、培训、展览等丰富多彩的文化活动，不断满足全区群众日益增长的精神文化需求；可持续影响上建立文化站室持续免费开放长效机制，有效提供基层公共文化服务。在满意度指标方面，通过问卷调查确保群众满意度不低于90%。在成本指标方面，将经济成本严格控制在年度预算批复金额内，切实保障群众基本文化权益，推动基层公共文化服务均等化、常态化发展。</t>
  </si>
  <si>
    <t>街道文化站免费开放数</t>
  </si>
  <si>
    <t>反映12个街道文化站免费开放数</t>
  </si>
  <si>
    <t>文化站（室）免费开放时长</t>
  </si>
  <si>
    <t>8</t>
  </si>
  <si>
    <t>小时</t>
  </si>
  <si>
    <t>反映文化站工作日免费开放时长</t>
  </si>
  <si>
    <t>社区（村）文化站免费开放数</t>
  </si>
  <si>
    <t>108</t>
  </si>
  <si>
    <t>反映108个社区（村）文化站免费开放数</t>
  </si>
  <si>
    <t>各项工作任务完成率</t>
  </si>
  <si>
    <t>工作任务完成率=完成的工作任务/工作总任务*100%</t>
  </si>
  <si>
    <t>各项工作完成质量达标率</t>
  </si>
  <si>
    <t>质量达标率=验收通过的工作任务数/工作总任务*100%</t>
  </si>
  <si>
    <t>2026年12月中旬以前</t>
  </si>
  <si>
    <t>项目实际完成时间与计划完成时间的比较，用以反映和考核项目产出时效目标的实现程度</t>
  </si>
  <si>
    <t>满足全区人民群众生活需要</t>
  </si>
  <si>
    <t>不断满足</t>
  </si>
  <si>
    <t>开展文化活动，满足全区人民群众日益增长的美好生活需要</t>
  </si>
  <si>
    <t>提供良好的基层公共文化服务</t>
  </si>
  <si>
    <t>有效提供</t>
  </si>
  <si>
    <t>持续免费对辖区群众开放文化站，形成长效机制</t>
  </si>
  <si>
    <t>昆明市盘龙区统计局</t>
  </si>
  <si>
    <t>盘龙区第五次全国经济普查项目经费</t>
  </si>
  <si>
    <t>提高普查工作的信息化水平和效率，减轻基层普查人员工作负担，第五次全国经济普查将推进电子证照信息等在普查中的应用，采取网上填报与手持电子终端现场采集数据相结合的方式开展普查，通过信息化手段提高数据处理效能。各地要根据普查工作需求，科学测算所需信息化设备的种类和数量，尽量利用原有设备资源，对于需要新购置设备，要严格按照有关规定，实行政府采购和国库集中支付，最大限度地节约经费支出，降低普查成本，务求实效。第五次全国经济普查是一项重大国情国力调查，将首次统筹。开展投入产出调查，全面调查昆明市第二产业和第三产业发展规模、布局和效益，摸清各类单位基本情况，掌握国民经济行业间经济联系。客观反映推动高质量发展、融入新发展格局、建设现代化经济体系、深化供给侧结构性改革以及创新驱动发展、区域协调发展、生态文明建设、高水平对外开放、公共服务体系建设，等方面的新进展和昆明市经济社会发展取得的成绩。通过普查，进一步夯实统计基础，推进统计现代化改革，围绕“当好排头兵，实现大发展、率先现代化”目标和“六个春城”建设任务，为加强和改善宏观经济治理、科学制定中长期发展规划提供科学准确的统计信息支持。</t>
  </si>
  <si>
    <t>五经普资料印刷</t>
  </si>
  <si>
    <t>&lt;</t>
  </si>
  <si>
    <t>反映五经普资料印刷</t>
  </si>
  <si>
    <t>印刷合格率</t>
  </si>
  <si>
    <t>反映印刷合格率</t>
  </si>
  <si>
    <t>印刷完成时限</t>
  </si>
  <si>
    <t>反映印刷完成时限</t>
  </si>
  <si>
    <t>提高全国经济普查效率</t>
  </si>
  <si>
    <t>为经济社会发展和科学决策提供科学准确的统计信息支持，提升社会服务质量</t>
  </si>
  <si>
    <t>反映为经济社会发展和科学决策提供科学准确的统计信息支持，提升社会服务质量</t>
  </si>
  <si>
    <t>数据使用部门及服务对象满意度</t>
  </si>
  <si>
    <t>反映数据使用部门及服务对象满意度</t>
  </si>
  <si>
    <t>重点工作</t>
  </si>
  <si>
    <t>2026年工作重点及工作情况</t>
  </si>
  <si>
    <t>盘龙区实行乡财县管，按照区与乡（镇）财政管理体制，乡（镇）按照县级部门预算管理，故转移支付情况无。</t>
  </si>
  <si>
    <t>举借债务</t>
  </si>
  <si>
    <t>2026年盘龙区已将政府债务本息和政府债券发行费、登记服务费、兑付费等列入政府预算，按照上级财政部门关于年度政府债券到期还本付息的时限要求，及时足额缴入国库。同时，加强到期本息偿还风险研判，合理适时进行预算调剂或调整，依法依规督促行业主管部门和项目单位落实偿债资金来源。</t>
  </si>
  <si>
    <t>预算绩效</t>
  </si>
  <si>
    <t>2026年盘龙区将持续实施预算绩效管理改革，按照“全方位、全过程、全覆盖”的预算绩效管理思路，紧盯事前、事中、事后关键环节，抓好事前绩效评估、做实预算执行“双监控”、提升重点绩效评价质量、继续探索开展政府财政运行综合绩效自评，有效提升绩效管理工作数字化水平，积极引导和规范第三方机构参与预算绩效管理，同时自觉接受人大和社会监督，持续推进政府效能提高和财政资金聚力增效。</t>
  </si>
</sst>
</file>

<file path=xl/styles.xml><?xml version="1.0" encoding="utf-8"?>
<styleSheet xmlns="http://schemas.openxmlformats.org/spreadsheetml/2006/main">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0.00_ "/>
    <numFmt numFmtId="179" formatCode="#,##0.00_);[Red]\(#,##0.00\)"/>
    <numFmt numFmtId="180" formatCode="_(&quot;$&quot;* #,##0.00_);_(&quot;$&quot;* \(#,##0.00\);_(&quot;$&quot;* &quot;-&quot;??_);_(@_)"/>
    <numFmt numFmtId="181" formatCode="#,##0;\(#,##0\)"/>
    <numFmt numFmtId="182" formatCode="0_ "/>
    <numFmt numFmtId="183" formatCode="#,##0.0_);\(#,##0.0\)"/>
    <numFmt numFmtId="184" formatCode="#\ ??/??"/>
    <numFmt numFmtId="185" formatCode="_ * #,##0_ ;_ * \-#,##0_ ;_ * &quot;-&quot;??_ ;_ @_ "/>
    <numFmt numFmtId="186" formatCode="\$#,##0.00;\(\$#,##0.00\)"/>
    <numFmt numFmtId="187" formatCode="_(* #,##0.00_);_(* \(#,##0.00\);_(* &quot;-&quot;??_);_(@_)"/>
    <numFmt numFmtId="188" formatCode="&quot;$&quot;\ #,##0.00_-;[Red]&quot;$&quot;\ #,##0.00\-"/>
    <numFmt numFmtId="189" formatCode="_(* #,##0_);_(* \(#,##0\);_(* &quot;-&quot;_);_(@_)"/>
    <numFmt numFmtId="190" formatCode="&quot;$&quot;#,##0.00_);[Red]\(&quot;$&quot;#,##0.00\)"/>
    <numFmt numFmtId="191" formatCode="&quot;$&quot;#,##0_);[Red]\(&quot;$&quot;#,##0\)"/>
    <numFmt numFmtId="192" formatCode="\$#,##0;\(\$#,##0\)"/>
    <numFmt numFmtId="193" formatCode="_-* #,##0_-;\-* #,##0_-;_-* &quot;-&quot;_-;_-@_-"/>
    <numFmt numFmtId="194" formatCode="_-* #,##0.00_-;\-* #,##0.00_-;_-* &quot;-&quot;??_-;_-@_-"/>
    <numFmt numFmtId="195" formatCode="#,##0_ "/>
    <numFmt numFmtId="196" formatCode="_-&quot;$&quot;\ * #,##0.00_-;_-&quot;$&quot;\ * #,##0.00\-;_-&quot;$&quot;\ * &quot;-&quot;??_-;_-@_-"/>
    <numFmt numFmtId="197" formatCode="&quot;$&quot;\ #,##0_-;[Red]&quot;$&quot;\ #,##0\-"/>
    <numFmt numFmtId="198" formatCode="_(&quot;$&quot;* #,##0_);_(&quot;$&quot;* \(#,##0\);_(&quot;$&quot;* &quot;-&quot;_);_(@_)"/>
    <numFmt numFmtId="199" formatCode="#,##0.000000"/>
    <numFmt numFmtId="200" formatCode="0\.0,&quot;0&quot;"/>
    <numFmt numFmtId="201" formatCode="0.0"/>
    <numFmt numFmtId="202" formatCode="#,##0_ ;[Red]\-#,##0\ "/>
    <numFmt numFmtId="203" formatCode="0.0%"/>
    <numFmt numFmtId="204" formatCode="#,##0.00_ ;\-#,##0.00;;"/>
  </numFmts>
  <fonts count="132">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宋体"/>
      <charset val="134"/>
    </font>
    <font>
      <b/>
      <sz val="10"/>
      <name val="宋体"/>
      <charset val="134"/>
    </font>
    <font>
      <sz val="20"/>
      <color indexed="8"/>
      <name val="方正小标宋简体"/>
      <charset val="134"/>
    </font>
    <font>
      <sz val="11"/>
      <color rgb="FF000000"/>
      <name val="宋体"/>
      <charset val="134"/>
    </font>
    <font>
      <sz val="11"/>
      <name val="宋体"/>
      <charset val="134"/>
    </font>
    <font>
      <sz val="10"/>
      <color rgb="FF000000"/>
      <name val="宋体"/>
      <charset val="134"/>
    </font>
    <font>
      <sz val="9"/>
      <color rgb="FF000000"/>
      <name val="宋体"/>
      <charset val="134"/>
    </font>
    <font>
      <sz val="9"/>
      <color theme="1"/>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4"/>
      <name val="宋体"/>
      <charset val="134"/>
    </font>
    <font>
      <sz val="14"/>
      <name val="宋体"/>
      <charset val="134"/>
    </font>
    <font>
      <b/>
      <sz val="15"/>
      <name val="SimSun"/>
      <charset val="134"/>
    </font>
    <font>
      <sz val="9"/>
      <name val="SimSun"/>
      <charset val="134"/>
    </font>
    <font>
      <sz val="12"/>
      <name val="宋体"/>
      <charset val="134"/>
    </font>
    <font>
      <sz val="14"/>
      <color indexed="8"/>
      <name val="宋体"/>
      <charset val="134"/>
    </font>
    <font>
      <sz val="12"/>
      <color indexed="8"/>
      <name val="宋体"/>
      <charset val="134"/>
    </font>
    <font>
      <sz val="14"/>
      <name val="MS Serif"/>
      <charset val="134"/>
    </font>
    <font>
      <sz val="14"/>
      <name val="Times New Roman"/>
      <charset val="134"/>
    </font>
    <font>
      <b/>
      <sz val="20"/>
      <name val="方正小标宋简体"/>
      <charset val="134"/>
    </font>
    <font>
      <sz val="14"/>
      <name val="宋体"/>
      <charset val="134"/>
      <scheme val="minor"/>
    </font>
    <font>
      <sz val="20"/>
      <color rgb="FF000000"/>
      <name val="方正小标宋简体"/>
      <charset val="134"/>
    </font>
    <font>
      <b/>
      <sz val="14"/>
      <color indexed="8"/>
      <name val="宋体"/>
      <charset val="134"/>
    </font>
    <font>
      <b/>
      <sz val="12"/>
      <name val="宋体"/>
      <charset val="134"/>
    </font>
    <font>
      <sz val="16"/>
      <name val="宋体"/>
      <charset val="134"/>
    </font>
    <font>
      <sz val="16"/>
      <color indexed="8"/>
      <name val="方正小标宋简体"/>
      <charset val="134"/>
    </font>
    <font>
      <sz val="16"/>
      <color indexed="8"/>
      <name val="宋体"/>
      <charset val="134"/>
    </font>
    <font>
      <sz val="14"/>
      <color rgb="FF000000"/>
      <name val="宋体"/>
      <charset val="134"/>
    </font>
    <font>
      <sz val="14"/>
      <color theme="1"/>
      <name val="宋体"/>
      <charset val="134"/>
    </font>
    <font>
      <sz val="14"/>
      <color theme="1"/>
      <name val="宋体"/>
      <charset val="134"/>
      <scheme val="minor"/>
    </font>
    <font>
      <sz val="20"/>
      <color indexed="8"/>
      <name val="宋体"/>
      <charset val="134"/>
    </font>
    <font>
      <sz val="18"/>
      <color indexed="8"/>
      <name val="方正小标宋简体"/>
      <charset val="134"/>
    </font>
    <font>
      <sz val="20"/>
      <color theme="1"/>
      <name val="方正小标宋简体"/>
      <charset val="134"/>
    </font>
    <font>
      <b/>
      <sz val="14"/>
      <name val="黑体"/>
      <charset val="134"/>
    </font>
    <font>
      <sz val="14"/>
      <color indexed="9"/>
      <name val="宋体"/>
      <charset val="134"/>
    </font>
    <font>
      <sz val="20"/>
      <color theme="1"/>
      <name val="方正小标宋_GBK"/>
      <charset val="134"/>
    </font>
    <font>
      <sz val="12"/>
      <color theme="1"/>
      <name val="宋体"/>
      <charset val="134"/>
      <scheme val="minor"/>
    </font>
    <font>
      <sz val="14"/>
      <name val="Arial"/>
      <charset val="134"/>
    </font>
    <font>
      <b/>
      <sz val="18"/>
      <color indexed="8"/>
      <name val="方正小标宋简体"/>
      <charset val="134"/>
    </font>
    <font>
      <b/>
      <sz val="14"/>
      <name val="Arial"/>
      <charset val="134"/>
    </font>
    <font>
      <b/>
      <sz val="14"/>
      <color theme="1"/>
      <name val="宋体"/>
      <charset val="134"/>
    </font>
    <font>
      <sz val="14"/>
      <color indexed="10"/>
      <name val="宋体"/>
      <charset val="134"/>
    </font>
    <font>
      <b/>
      <sz val="11"/>
      <name val="宋体"/>
      <charset val="134"/>
    </font>
    <font>
      <sz val="12"/>
      <color rgb="FFFF0000"/>
      <name val="宋体"/>
      <charset val="134"/>
    </font>
    <font>
      <sz val="18"/>
      <name val="黑体"/>
      <charset val="134"/>
    </font>
    <font>
      <sz val="16"/>
      <name val="方正小标宋简体"/>
      <charset val="134"/>
    </font>
    <font>
      <sz val="11"/>
      <color indexed="52"/>
      <name val="宋体"/>
      <charset val="134"/>
    </font>
    <font>
      <sz val="11"/>
      <color theme="1"/>
      <name val="宋体"/>
      <charset val="0"/>
      <scheme val="minor"/>
    </font>
    <font>
      <sz val="10"/>
      <name val="Geneva"/>
      <charset val="134"/>
    </font>
    <font>
      <sz val="10"/>
      <name val="楷体"/>
      <charset val="134"/>
    </font>
    <font>
      <sz val="11"/>
      <color rgb="FF3F3F76"/>
      <name val="宋体"/>
      <charset val="0"/>
      <scheme val="minor"/>
    </font>
    <font>
      <sz val="11"/>
      <color indexed="9"/>
      <name val="宋体"/>
      <charset val="134"/>
    </font>
    <font>
      <sz val="12"/>
      <color indexed="9"/>
      <name val="宋体"/>
      <charset val="134"/>
    </font>
    <font>
      <b/>
      <sz val="11"/>
      <color indexed="8"/>
      <name val="宋体"/>
      <charset val="134"/>
    </font>
    <font>
      <sz val="8"/>
      <name val="Times New Roman"/>
      <charset val="134"/>
    </font>
    <font>
      <sz val="11"/>
      <color indexed="17"/>
      <name val="宋体"/>
      <charset val="134"/>
    </font>
    <font>
      <sz val="11"/>
      <color indexed="60"/>
      <name val="宋体"/>
      <charset val="134"/>
    </font>
    <font>
      <sz val="11"/>
      <color rgb="FF9C0006"/>
      <name val="宋体"/>
      <charset val="0"/>
      <scheme val="minor"/>
    </font>
    <font>
      <sz val="11"/>
      <color theme="0"/>
      <name val="宋体"/>
      <charset val="0"/>
      <scheme val="minor"/>
    </font>
    <font>
      <sz val="10"/>
      <name val="Arial"/>
      <charset val="134"/>
    </font>
    <font>
      <u/>
      <sz val="11"/>
      <color rgb="FF0000FF"/>
      <name val="宋体"/>
      <charset val="0"/>
      <scheme val="minor"/>
    </font>
    <font>
      <sz val="8"/>
      <name val="Arial"/>
      <charset val="134"/>
    </font>
    <font>
      <sz val="12"/>
      <color indexed="17"/>
      <name val="宋体"/>
      <charset val="134"/>
    </font>
    <font>
      <u/>
      <sz val="11"/>
      <color rgb="FF800080"/>
      <name val="宋体"/>
      <charset val="0"/>
      <scheme val="minor"/>
    </font>
    <font>
      <sz val="12"/>
      <color indexed="16"/>
      <name val="宋体"/>
      <charset val="134"/>
    </font>
    <font>
      <sz val="12"/>
      <name val="Times New Roman"/>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b/>
      <sz val="15"/>
      <color indexed="56"/>
      <name val="宋体"/>
      <charset val="134"/>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56"/>
      <name val="宋体"/>
      <charset val="134"/>
    </font>
    <font>
      <b/>
      <sz val="10"/>
      <name val="MS Sans Serif"/>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9"/>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double">
        <color indexed="52"/>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6">
    <xf numFmtId="0" fontId="0" fillId="0" borderId="0">
      <alignment vertical="center"/>
    </xf>
    <xf numFmtId="42" fontId="1" fillId="0" borderId="0" applyFont="0" applyFill="0" applyBorder="0" applyAlignment="0" applyProtection="0">
      <alignment vertical="center"/>
    </xf>
    <xf numFmtId="0" fontId="0" fillId="0" borderId="0">
      <alignment vertical="center"/>
    </xf>
    <xf numFmtId="0" fontId="0" fillId="0" borderId="0">
      <alignment vertical="center"/>
    </xf>
    <xf numFmtId="0" fontId="58" fillId="0" borderId="14" applyNumberFormat="0" applyFill="0" applyAlignment="0" applyProtection="0">
      <alignment vertical="center"/>
    </xf>
    <xf numFmtId="0" fontId="59" fillId="5" borderId="0" applyNumberFormat="0" applyBorder="0" applyAlignment="0" applyProtection="0">
      <alignment vertical="center"/>
    </xf>
    <xf numFmtId="44" fontId="1" fillId="0" borderId="0" applyFont="0" applyFill="0" applyBorder="0" applyAlignment="0" applyProtection="0">
      <alignment vertical="center"/>
    </xf>
    <xf numFmtId="0" fontId="60" fillId="0" borderId="0">
      <alignment vertical="center"/>
    </xf>
    <xf numFmtId="0" fontId="61" fillId="0" borderId="15" applyNumberFormat="0" applyFill="0" applyProtection="0">
      <alignment horizontal="center" vertical="center"/>
    </xf>
    <xf numFmtId="0" fontId="26" fillId="0" borderId="0">
      <alignment vertical="center"/>
    </xf>
    <xf numFmtId="0" fontId="62" fillId="6" borderId="16" applyNumberFormat="0" applyAlignment="0" applyProtection="0">
      <alignment vertical="center"/>
    </xf>
    <xf numFmtId="0" fontId="63" fillId="7" borderId="0" applyNumberFormat="0" applyBorder="0" applyAlignment="0" applyProtection="0">
      <alignment vertical="center"/>
    </xf>
    <xf numFmtId="0" fontId="64" fillId="8" borderId="0" applyNumberFormat="0" applyBorder="0" applyAlignment="0" applyProtection="0">
      <alignment vertical="center"/>
    </xf>
    <xf numFmtId="0" fontId="65" fillId="0" borderId="17" applyNumberFormat="0" applyFill="0" applyAlignment="0" applyProtection="0">
      <alignment vertical="center"/>
    </xf>
    <xf numFmtId="9" fontId="26" fillId="0" borderId="0" applyFont="0" applyFill="0" applyBorder="0" applyAlignment="0" applyProtection="0">
      <alignment vertical="center"/>
    </xf>
    <xf numFmtId="0" fontId="64" fillId="9" borderId="0" applyNumberFormat="0" applyBorder="0" applyAlignment="0" applyProtection="0">
      <alignment vertical="center"/>
    </xf>
    <xf numFmtId="0" fontId="66" fillId="0" borderId="0">
      <alignment horizontal="center" vertical="center" wrapText="1"/>
      <protection locked="0"/>
    </xf>
    <xf numFmtId="0" fontId="67" fillId="10" borderId="0" applyNumberFormat="0" applyBorder="0" applyAlignment="0" applyProtection="0">
      <alignment vertical="center"/>
    </xf>
    <xf numFmtId="0" fontId="60" fillId="0" borderId="0">
      <alignment vertical="center"/>
    </xf>
    <xf numFmtId="0" fontId="26" fillId="0" borderId="0">
      <alignment vertical="center"/>
    </xf>
    <xf numFmtId="0" fontId="28" fillId="11" borderId="0" applyNumberFormat="0" applyBorder="0" applyAlignment="0" applyProtection="0">
      <alignment vertical="center"/>
    </xf>
    <xf numFmtId="0" fontId="68" fillId="12" borderId="0" applyNumberFormat="0" applyBorder="0" applyAlignment="0" applyProtection="0">
      <alignment vertical="center"/>
    </xf>
    <xf numFmtId="0" fontId="26" fillId="0" borderId="0">
      <alignment vertical="center"/>
    </xf>
    <xf numFmtId="0" fontId="28" fillId="13" borderId="0" applyNumberFormat="0" applyBorder="0" applyAlignment="0" applyProtection="0">
      <alignment vertical="center"/>
    </xf>
    <xf numFmtId="41" fontId="1" fillId="0" borderId="0" applyFont="0" applyFill="0" applyBorder="0" applyAlignment="0" applyProtection="0">
      <alignment vertical="center"/>
    </xf>
    <xf numFmtId="0" fontId="0" fillId="0" borderId="0">
      <alignment vertical="center"/>
    </xf>
    <xf numFmtId="0" fontId="59" fillId="14" borderId="0" applyNumberFormat="0" applyBorder="0" applyAlignment="0" applyProtection="0">
      <alignment vertical="center"/>
    </xf>
    <xf numFmtId="0" fontId="69" fillId="15" borderId="0" applyNumberFormat="0" applyBorder="0" applyAlignment="0" applyProtection="0">
      <alignment vertical="center"/>
    </xf>
    <xf numFmtId="0" fontId="26" fillId="0" borderId="0">
      <alignment vertical="center"/>
    </xf>
    <xf numFmtId="43" fontId="0" fillId="0" borderId="0" applyFont="0" applyFill="0" applyBorder="0" applyAlignment="0" applyProtection="0">
      <alignment vertical="center"/>
    </xf>
    <xf numFmtId="0" fontId="70" fillId="16" borderId="0" applyNumberFormat="0" applyBorder="0" applyAlignment="0" applyProtection="0">
      <alignment vertical="center"/>
    </xf>
    <xf numFmtId="0" fontId="64" fillId="17" borderId="0" applyNumberFormat="0" applyBorder="0" applyAlignment="0" applyProtection="0">
      <alignment vertical="center"/>
    </xf>
    <xf numFmtId="176" fontId="71" fillId="0" borderId="15" applyFill="0" applyProtection="0">
      <alignment horizontal="right" vertical="center"/>
    </xf>
    <xf numFmtId="0" fontId="63" fillId="17" borderId="0" applyNumberFormat="0" applyBorder="0" applyAlignment="0" applyProtection="0">
      <alignment vertical="center"/>
    </xf>
    <xf numFmtId="0" fontId="64" fillId="18" borderId="0" applyNumberFormat="0" applyBorder="0" applyAlignment="0" applyProtection="0">
      <alignment vertical="center"/>
    </xf>
    <xf numFmtId="0" fontId="72" fillId="0" borderId="0" applyNumberFormat="0" applyFill="0" applyBorder="0" applyAlignment="0" applyProtection="0">
      <alignment vertical="center"/>
    </xf>
    <xf numFmtId="0" fontId="67" fillId="19" borderId="0" applyNumberFormat="0" applyBorder="0" applyAlignment="0" applyProtection="0">
      <alignment vertical="center"/>
    </xf>
    <xf numFmtId="0" fontId="73" fillId="11" borderId="1" applyNumberFormat="0" applyBorder="0" applyAlignment="0" applyProtection="0">
      <alignment vertical="center"/>
    </xf>
    <xf numFmtId="9" fontId="26" fillId="0" borderId="0" applyFont="0" applyFill="0" applyBorder="0" applyAlignment="0" applyProtection="0">
      <alignment vertical="center"/>
    </xf>
    <xf numFmtId="0" fontId="63" fillId="20" borderId="0" applyNumberFormat="0" applyBorder="0" applyAlignment="0" applyProtection="0">
      <alignment vertical="center"/>
    </xf>
    <xf numFmtId="0" fontId="74" fillId="10" borderId="0" applyNumberFormat="0" applyBorder="0" applyAlignment="0" applyProtection="0">
      <alignment vertical="center"/>
    </xf>
    <xf numFmtId="0" fontId="75" fillId="0" borderId="0" applyNumberFormat="0" applyFill="0" applyBorder="0" applyAlignment="0" applyProtection="0">
      <alignment vertical="center"/>
    </xf>
    <xf numFmtId="0" fontId="76" fillId="21" borderId="0" applyNumberFormat="0" applyBorder="0" applyAlignment="0" applyProtection="0">
      <alignment vertical="center"/>
    </xf>
    <xf numFmtId="0" fontId="64" fillId="9" borderId="0" applyNumberFormat="0" applyBorder="0" applyAlignment="0" applyProtection="0">
      <alignment vertical="center"/>
    </xf>
    <xf numFmtId="0" fontId="77" fillId="0" borderId="0">
      <alignment vertical="center"/>
    </xf>
    <xf numFmtId="0" fontId="63" fillId="22" borderId="0" applyNumberFormat="0" applyBorder="0" applyAlignment="0" applyProtection="0">
      <alignment vertical="center"/>
    </xf>
    <xf numFmtId="0" fontId="1" fillId="23" borderId="18" applyNumberFormat="0" applyFont="0" applyAlignment="0" applyProtection="0">
      <alignment vertical="center"/>
    </xf>
    <xf numFmtId="0" fontId="26" fillId="0" borderId="0">
      <alignment vertical="center"/>
    </xf>
    <xf numFmtId="0" fontId="70" fillId="24" borderId="0" applyNumberFormat="0" applyBorder="0" applyAlignment="0" applyProtection="0">
      <alignment vertical="center"/>
    </xf>
    <xf numFmtId="0" fontId="64" fillId="25" borderId="0" applyNumberFormat="0" applyBorder="0" applyAlignment="0" applyProtection="0">
      <alignment vertical="center"/>
    </xf>
    <xf numFmtId="0" fontId="64" fillId="17" borderId="0" applyNumberFormat="0" applyBorder="0" applyAlignment="0" applyProtection="0">
      <alignment vertical="center"/>
    </xf>
    <xf numFmtId="0" fontId="78" fillId="0" borderId="0" applyNumberFormat="0" applyFill="0" applyBorder="0" applyAlignment="0" applyProtection="0">
      <alignment vertical="center"/>
    </xf>
    <xf numFmtId="0" fontId="64" fillId="18" borderId="0" applyNumberFormat="0" applyBorder="0" applyAlignment="0" applyProtection="0">
      <alignment vertical="center"/>
    </xf>
    <xf numFmtId="9" fontId="26" fillId="0" borderId="0" applyFont="0" applyFill="0" applyBorder="0" applyAlignment="0" applyProtection="0">
      <alignment vertical="center"/>
    </xf>
    <xf numFmtId="0" fontId="79" fillId="0" borderId="0" applyNumberFormat="0" applyFill="0" applyBorder="0" applyAlignment="0" applyProtection="0">
      <alignment vertical="center"/>
    </xf>
    <xf numFmtId="0" fontId="26" fillId="0" borderId="0">
      <alignment vertical="center"/>
    </xf>
    <xf numFmtId="0" fontId="26" fillId="0" borderId="0">
      <alignment vertical="center"/>
    </xf>
    <xf numFmtId="0" fontId="80" fillId="0" borderId="0" applyNumberFormat="0" applyFill="0" applyBorder="0" applyAlignment="0" applyProtection="0">
      <alignment vertical="center"/>
    </xf>
    <xf numFmtId="0" fontId="26" fillId="0" borderId="0">
      <alignment vertical="center"/>
    </xf>
    <xf numFmtId="0" fontId="63" fillId="21" borderId="0" applyNumberFormat="0" applyBorder="0" applyAlignment="0" applyProtection="0">
      <alignment vertical="center"/>
    </xf>
    <xf numFmtId="0" fontId="81" fillId="0" borderId="0" applyNumberFormat="0" applyFill="0" applyBorder="0" applyAlignment="0" applyProtection="0">
      <alignment vertical="center"/>
    </xf>
    <xf numFmtId="0" fontId="64" fillId="25" borderId="0" applyNumberFormat="0" applyBorder="0" applyAlignment="0" applyProtection="0">
      <alignment vertical="center"/>
    </xf>
    <xf numFmtId="0" fontId="82" fillId="0" borderId="19" applyNumberFormat="0" applyFill="0" applyAlignment="0" applyProtection="0">
      <alignment vertical="center"/>
    </xf>
    <xf numFmtId="0" fontId="83" fillId="0" borderId="0" applyNumberFormat="0" applyFill="0" applyBorder="0" applyAlignment="0" applyProtection="0">
      <alignment vertical="center"/>
    </xf>
    <xf numFmtId="0" fontId="84" fillId="0" borderId="20"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85" fillId="21" borderId="0" applyNumberFormat="0" applyBorder="0" applyAlignment="0" applyProtection="0">
      <alignment vertical="center"/>
    </xf>
    <xf numFmtId="0" fontId="77" fillId="0" borderId="0">
      <alignment vertical="center"/>
    </xf>
    <xf numFmtId="0" fontId="63" fillId="21" borderId="0" applyNumberFormat="0" applyBorder="0" applyAlignment="0" applyProtection="0">
      <alignment vertical="center"/>
    </xf>
    <xf numFmtId="0" fontId="86" fillId="0" borderId="20" applyNumberFormat="0" applyFill="0" applyAlignment="0" applyProtection="0">
      <alignment vertical="center"/>
    </xf>
    <xf numFmtId="9" fontId="26" fillId="0" borderId="0" applyFont="0" applyFill="0" applyBorder="0" applyAlignment="0" applyProtection="0">
      <alignment vertical="center"/>
    </xf>
    <xf numFmtId="0" fontId="64" fillId="9" borderId="0" applyNumberFormat="0" applyBorder="0" applyAlignment="0" applyProtection="0">
      <alignment vertical="center"/>
    </xf>
    <xf numFmtId="0" fontId="70" fillId="26" borderId="0" applyNumberFormat="0" applyBorder="0" applyAlignment="0" applyProtection="0">
      <alignment vertical="center"/>
    </xf>
    <xf numFmtId="0" fontId="64" fillId="17" borderId="0" applyNumberFormat="0" applyBorder="0" applyAlignment="0" applyProtection="0">
      <alignment vertical="center"/>
    </xf>
    <xf numFmtId="0" fontId="78" fillId="0" borderId="21" applyNumberFormat="0" applyFill="0" applyAlignment="0" applyProtection="0">
      <alignment vertical="center"/>
    </xf>
    <xf numFmtId="9" fontId="26" fillId="0" borderId="0" applyFont="0" applyFill="0" applyBorder="0" applyAlignment="0" applyProtection="0">
      <alignment vertical="center"/>
    </xf>
    <xf numFmtId="0" fontId="70" fillId="27" borderId="0" applyNumberFormat="0" applyBorder="0" applyAlignment="0" applyProtection="0">
      <alignment vertical="center"/>
    </xf>
    <xf numFmtId="0" fontId="64" fillId="17" borderId="0" applyNumberFormat="0" applyBorder="0" applyAlignment="0" applyProtection="0">
      <alignment vertical="center"/>
    </xf>
    <xf numFmtId="0" fontId="87" fillId="28" borderId="22" applyNumberFormat="0" applyAlignment="0" applyProtection="0">
      <alignment vertical="center"/>
    </xf>
    <xf numFmtId="0" fontId="88" fillId="28" borderId="16" applyNumberFormat="0" applyAlignment="0" applyProtection="0">
      <alignment vertical="center"/>
    </xf>
    <xf numFmtId="0" fontId="0" fillId="25" borderId="0" applyNumberFormat="0" applyBorder="0" applyAlignment="0" applyProtection="0">
      <alignment vertical="center"/>
    </xf>
    <xf numFmtId="0" fontId="89" fillId="29" borderId="23" applyNumberFormat="0" applyAlignment="0" applyProtection="0">
      <alignment vertical="center"/>
    </xf>
    <xf numFmtId="0" fontId="59" fillId="30" borderId="0" applyNumberFormat="0" applyBorder="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70" fillId="31" borderId="0" applyNumberFormat="0" applyBorder="0" applyAlignment="0" applyProtection="0">
      <alignment vertical="center"/>
    </xf>
    <xf numFmtId="0" fontId="90" fillId="0" borderId="0" applyNumberFormat="0" applyFill="0" applyBorder="0" applyAlignment="0" applyProtection="0">
      <alignment vertical="center"/>
    </xf>
    <xf numFmtId="0" fontId="91" fillId="0" borderId="24">
      <alignment horizontal="center" vertical="center"/>
    </xf>
    <xf numFmtId="0" fontId="92" fillId="0" borderId="25" applyNumberFormat="0" applyFill="0" applyAlignment="0" applyProtection="0">
      <alignment vertical="center"/>
    </xf>
    <xf numFmtId="0" fontId="85" fillId="32" borderId="0" applyNumberFormat="0" applyBorder="0" applyAlignment="0" applyProtection="0">
      <alignment vertical="center"/>
    </xf>
    <xf numFmtId="0" fontId="93" fillId="0" borderId="26" applyNumberFormat="0" applyFill="0" applyAlignment="0" applyProtection="0">
      <alignment vertical="center"/>
    </xf>
    <xf numFmtId="0" fontId="63" fillId="20" borderId="0" applyNumberFormat="0" applyBorder="0" applyAlignment="0" applyProtection="0">
      <alignment vertical="center"/>
    </xf>
    <xf numFmtId="0" fontId="94" fillId="33" borderId="0" applyNumberFormat="0" applyBorder="0" applyAlignment="0" applyProtection="0">
      <alignment vertical="center"/>
    </xf>
    <xf numFmtId="0" fontId="95" fillId="13" borderId="27" applyNumberFormat="0" applyAlignment="0" applyProtection="0">
      <alignment vertical="center"/>
    </xf>
    <xf numFmtId="0" fontId="96" fillId="34" borderId="0" applyNumberFormat="0" applyBorder="0" applyAlignment="0" applyProtection="0">
      <alignment vertical="center"/>
    </xf>
    <xf numFmtId="0" fontId="0" fillId="10" borderId="0" applyNumberFormat="0" applyBorder="0" applyAlignment="0" applyProtection="0">
      <alignment vertical="center"/>
    </xf>
    <xf numFmtId="0" fontId="68" fillId="12" borderId="0" applyNumberFormat="0" applyBorder="0" applyAlignment="0" applyProtection="0">
      <alignment vertical="center"/>
    </xf>
    <xf numFmtId="0" fontId="59" fillId="35" borderId="0" applyNumberFormat="0" applyBorder="0" applyAlignment="0" applyProtection="0">
      <alignment vertical="center"/>
    </xf>
    <xf numFmtId="0" fontId="58" fillId="0" borderId="14" applyNumberFormat="0" applyFill="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70" fillId="36" borderId="0" applyNumberFormat="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71" fillId="0" borderId="12" applyNumberFormat="0" applyFill="0" applyProtection="0">
      <alignment horizontal="right" vertical="center"/>
    </xf>
    <xf numFmtId="0" fontId="59" fillId="37" borderId="0" applyNumberFormat="0" applyBorder="0" applyAlignment="0" applyProtection="0">
      <alignment vertical="center"/>
    </xf>
    <xf numFmtId="0" fontId="58" fillId="0" borderId="14" applyNumberFormat="0" applyFill="0" applyAlignment="0" applyProtection="0">
      <alignment vertical="center"/>
    </xf>
    <xf numFmtId="0" fontId="0" fillId="0" borderId="0">
      <alignment vertical="center"/>
    </xf>
    <xf numFmtId="0" fontId="0" fillId="0" borderId="0">
      <alignment vertical="center"/>
    </xf>
    <xf numFmtId="0" fontId="59" fillId="38" borderId="0" applyNumberFormat="0" applyBorder="0" applyAlignment="0" applyProtection="0">
      <alignment vertical="center"/>
    </xf>
    <xf numFmtId="0" fontId="97" fillId="0" borderId="0" applyNumberFormat="0" applyFill="0" applyBorder="0" applyAlignment="0" applyProtection="0">
      <alignment vertical="center"/>
    </xf>
    <xf numFmtId="0" fontId="28" fillId="11" borderId="0" applyNumberFormat="0" applyBorder="0" applyAlignment="0" applyProtection="0">
      <alignment vertical="center"/>
    </xf>
    <xf numFmtId="0" fontId="65" fillId="0" borderId="17" applyNumberFormat="0" applyFill="0" applyAlignment="0" applyProtection="0">
      <alignment vertical="center"/>
    </xf>
    <xf numFmtId="0" fontId="59" fillId="39" borderId="0" applyNumberFormat="0" applyBorder="0" applyAlignment="0" applyProtection="0">
      <alignment vertical="center"/>
    </xf>
    <xf numFmtId="0" fontId="58" fillId="0" borderId="14" applyNumberFormat="0" applyFill="0" applyAlignment="0" applyProtection="0">
      <alignment vertical="center"/>
    </xf>
    <xf numFmtId="0" fontId="0" fillId="0" borderId="0">
      <alignment vertical="center"/>
    </xf>
    <xf numFmtId="0" fontId="0" fillId="0" borderId="0">
      <alignment vertical="center"/>
    </xf>
    <xf numFmtId="0" fontId="59" fillId="40" borderId="0" applyNumberFormat="0" applyBorder="0" applyAlignment="0" applyProtection="0">
      <alignment vertical="center"/>
    </xf>
    <xf numFmtId="0" fontId="85" fillId="32" borderId="0" applyNumberFormat="0" applyBorder="0" applyAlignment="0" applyProtection="0">
      <alignment vertical="center"/>
    </xf>
    <xf numFmtId="0" fontId="70" fillId="41" borderId="0" applyNumberFormat="0" applyBorder="0" applyAlignment="0" applyProtection="0">
      <alignment vertical="center"/>
    </xf>
    <xf numFmtId="0" fontId="28" fillId="13" borderId="0" applyNumberFormat="0" applyBorder="0" applyAlignment="0" applyProtection="0">
      <alignment vertical="center"/>
    </xf>
    <xf numFmtId="0" fontId="98" fillId="18" borderId="28" applyNumberFormat="0" applyAlignment="0" applyProtection="0">
      <alignment vertical="center"/>
    </xf>
    <xf numFmtId="0" fontId="74" fillId="10" borderId="0" applyNumberFormat="0" applyBorder="0" applyAlignment="0" applyProtection="0">
      <alignment vertical="center"/>
    </xf>
    <xf numFmtId="0" fontId="28" fillId="13" borderId="0" applyNumberFormat="0" applyBorder="0" applyAlignment="0" applyProtection="0">
      <alignment vertical="center"/>
    </xf>
    <xf numFmtId="0" fontId="26" fillId="0" borderId="0" applyNumberFormat="0" applyFont="0" applyFill="0" applyBorder="0" applyAlignment="0" applyProtection="0">
      <alignment horizontal="left" vertical="center"/>
    </xf>
    <xf numFmtId="0" fontId="70" fillId="42" borderId="0" applyNumberFormat="0" applyBorder="0" applyAlignment="0" applyProtection="0">
      <alignment vertical="center"/>
    </xf>
    <xf numFmtId="0" fontId="59" fillId="43" borderId="0" applyNumberFormat="0" applyBorder="0" applyAlignment="0" applyProtection="0">
      <alignment vertical="center"/>
    </xf>
    <xf numFmtId="0" fontId="58" fillId="0" borderId="14" applyNumberFormat="0" applyFill="0" applyAlignment="0" applyProtection="0">
      <alignment vertical="center"/>
    </xf>
    <xf numFmtId="0" fontId="0" fillId="0" borderId="0">
      <alignment vertical="center"/>
    </xf>
    <xf numFmtId="0" fontId="0" fillId="0" borderId="0">
      <alignment vertical="center"/>
    </xf>
    <xf numFmtId="0" fontId="59" fillId="44" borderId="0" applyNumberFormat="0" applyBorder="0" applyAlignment="0" applyProtection="0">
      <alignment vertical="center"/>
    </xf>
    <xf numFmtId="0" fontId="70" fillId="45" borderId="0" applyNumberFormat="0" applyBorder="0" applyAlignment="0" applyProtection="0">
      <alignment vertical="center"/>
    </xf>
    <xf numFmtId="0" fontId="6" fillId="0" borderId="0">
      <alignment vertical="center"/>
    </xf>
    <xf numFmtId="0" fontId="99" fillId="13" borderId="29" applyNumberFormat="0" applyAlignment="0" applyProtection="0">
      <alignment vertical="center"/>
    </xf>
    <xf numFmtId="0" fontId="26" fillId="0" borderId="0">
      <alignment vertical="center"/>
    </xf>
    <xf numFmtId="0" fontId="63" fillId="13" borderId="0" applyNumberFormat="0" applyBorder="0" applyAlignment="0" applyProtection="0">
      <alignment vertical="center"/>
    </xf>
    <xf numFmtId="0" fontId="59" fillId="46" borderId="0" applyNumberFormat="0" applyBorder="0" applyAlignment="0" applyProtection="0">
      <alignment vertical="center"/>
    </xf>
    <xf numFmtId="0" fontId="82" fillId="0" borderId="19" applyNumberFormat="0" applyFill="0" applyAlignment="0" applyProtection="0">
      <alignment vertical="center"/>
    </xf>
    <xf numFmtId="0" fontId="70" fillId="47" borderId="0" applyNumberFormat="0" applyBorder="0" applyAlignment="0" applyProtection="0">
      <alignment vertical="center"/>
    </xf>
    <xf numFmtId="0" fontId="64" fillId="17" borderId="0" applyNumberFormat="0" applyBorder="0" applyAlignment="0" applyProtection="0">
      <alignment vertical="center"/>
    </xf>
    <xf numFmtId="0" fontId="70" fillId="48" borderId="0" applyNumberFormat="0" applyBorder="0" applyAlignment="0" applyProtection="0">
      <alignment vertical="center"/>
    </xf>
    <xf numFmtId="0" fontId="59" fillId="49" borderId="0" applyNumberFormat="0" applyBorder="0" applyAlignment="0" applyProtection="0">
      <alignment vertical="center"/>
    </xf>
    <xf numFmtId="0" fontId="100" fillId="0" borderId="0">
      <alignment vertical="center"/>
    </xf>
    <xf numFmtId="0" fontId="82" fillId="0" borderId="19" applyNumberFormat="0" applyFill="0" applyAlignment="0" applyProtection="0">
      <alignment vertical="center"/>
    </xf>
    <xf numFmtId="0" fontId="70" fillId="50" borderId="0" applyNumberFormat="0" applyBorder="0" applyAlignment="0" applyProtection="0">
      <alignment vertical="center"/>
    </xf>
    <xf numFmtId="0" fontId="64" fillId="17" borderId="0" applyNumberFormat="0" applyBorder="0" applyAlignment="0" applyProtection="0">
      <alignment vertical="center"/>
    </xf>
    <xf numFmtId="0" fontId="60" fillId="0" borderId="0">
      <alignment vertical="center"/>
    </xf>
    <xf numFmtId="0" fontId="26" fillId="0" borderId="0">
      <alignment vertical="center"/>
    </xf>
    <xf numFmtId="0" fontId="28" fillId="11" borderId="0" applyNumberFormat="0" applyBorder="0" applyAlignment="0" applyProtection="0">
      <alignment vertical="center"/>
    </xf>
    <xf numFmtId="0" fontId="68" fillId="12" borderId="0" applyNumberFormat="0" applyBorder="0" applyAlignment="0" applyProtection="0">
      <alignment vertical="center"/>
    </xf>
    <xf numFmtId="0" fontId="77" fillId="0" borderId="0">
      <alignment vertical="center"/>
    </xf>
    <xf numFmtId="0" fontId="100" fillId="0" borderId="0">
      <alignment vertical="center"/>
    </xf>
    <xf numFmtId="0" fontId="100" fillId="0" borderId="0">
      <alignment vertical="center"/>
    </xf>
    <xf numFmtId="0" fontId="77" fillId="0" borderId="0">
      <alignment vertical="center"/>
    </xf>
    <xf numFmtId="0" fontId="60" fillId="0" borderId="0">
      <alignment vertical="center"/>
    </xf>
    <xf numFmtId="0" fontId="28" fillId="11" borderId="0" applyNumberFormat="0" applyBorder="0" applyAlignment="0" applyProtection="0">
      <alignment vertical="center"/>
    </xf>
    <xf numFmtId="9" fontId="26" fillId="0" borderId="0" applyFont="0" applyFill="0" applyBorder="0" applyAlignment="0" applyProtection="0">
      <alignment vertical="center"/>
    </xf>
    <xf numFmtId="0" fontId="60" fillId="0" borderId="0">
      <alignment vertical="center"/>
    </xf>
    <xf numFmtId="9" fontId="26"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60" fillId="0" borderId="0">
      <alignment vertical="center"/>
    </xf>
    <xf numFmtId="9" fontId="26" fillId="0" borderId="0" applyFont="0" applyFill="0" applyBorder="0" applyAlignment="0" applyProtection="0">
      <alignment vertical="center"/>
    </xf>
    <xf numFmtId="49" fontId="26" fillId="0" borderId="0" applyFont="0" applyFill="0" applyBorder="0" applyAlignment="0" applyProtection="0">
      <alignment vertical="center"/>
    </xf>
    <xf numFmtId="0" fontId="101" fillId="0" borderId="0" applyNumberFormat="0" applyFill="0" applyBorder="0" applyAlignment="0" applyProtection="0">
      <alignment vertical="top"/>
      <protection locked="0"/>
    </xf>
    <xf numFmtId="0" fontId="0" fillId="0" borderId="0">
      <alignment vertical="center"/>
    </xf>
    <xf numFmtId="0" fontId="77" fillId="0" borderId="0">
      <alignment vertical="center"/>
    </xf>
    <xf numFmtId="0" fontId="60" fillId="0" borderId="0">
      <alignment vertical="center"/>
    </xf>
    <xf numFmtId="0" fontId="26" fillId="0" borderId="0">
      <alignment vertical="center"/>
    </xf>
    <xf numFmtId="0" fontId="28" fillId="11" borderId="0" applyNumberFormat="0" applyBorder="0" applyAlignment="0" applyProtection="0">
      <alignment vertical="center"/>
    </xf>
    <xf numFmtId="0" fontId="68" fillId="12" borderId="0" applyNumberFormat="0" applyBorder="0" applyAlignment="0" applyProtection="0">
      <alignment vertical="center"/>
    </xf>
    <xf numFmtId="0" fontId="102" fillId="21" borderId="0" applyNumberFormat="0" applyBorder="0" applyAlignment="0" applyProtection="0">
      <alignment vertical="center"/>
    </xf>
    <xf numFmtId="0" fontId="60" fillId="0" borderId="0">
      <alignment vertical="center"/>
    </xf>
    <xf numFmtId="0" fontId="26" fillId="0" borderId="0">
      <alignment vertical="center"/>
    </xf>
    <xf numFmtId="9" fontId="26" fillId="0" borderId="0" applyFont="0" applyFill="0" applyBorder="0" applyAlignment="0" applyProtection="0">
      <alignment vertical="center"/>
    </xf>
    <xf numFmtId="0" fontId="60" fillId="0" borderId="0">
      <alignment vertical="center"/>
    </xf>
    <xf numFmtId="49" fontId="26" fillId="0" borderId="0" applyFont="0" applyFill="0" applyBorder="0" applyAlignment="0" applyProtection="0">
      <alignment vertical="center"/>
    </xf>
    <xf numFmtId="0" fontId="101" fillId="0" borderId="0" applyNumberFormat="0" applyFill="0" applyBorder="0" applyAlignment="0" applyProtection="0">
      <alignment vertical="top"/>
      <protection locked="0"/>
    </xf>
    <xf numFmtId="0" fontId="64" fillId="9" borderId="0" applyNumberFormat="0" applyBorder="0" applyAlignment="0" applyProtection="0">
      <alignment vertical="center"/>
    </xf>
    <xf numFmtId="0" fontId="26" fillId="0" borderId="0">
      <alignment vertical="center"/>
    </xf>
    <xf numFmtId="0" fontId="60" fillId="0" borderId="0">
      <alignment vertical="center"/>
    </xf>
    <xf numFmtId="0" fontId="64" fillId="25" borderId="0" applyNumberFormat="0" applyBorder="0" applyAlignment="0" applyProtection="0">
      <alignment vertical="center"/>
    </xf>
    <xf numFmtId="0" fontId="26" fillId="0" borderId="0">
      <alignment vertical="center"/>
    </xf>
    <xf numFmtId="0" fontId="60" fillId="0" borderId="0">
      <alignment vertical="center"/>
    </xf>
    <xf numFmtId="0" fontId="60" fillId="0" borderId="0">
      <alignment vertical="center"/>
    </xf>
    <xf numFmtId="10" fontId="26" fillId="0" borderId="0" applyFont="0" applyFill="0" applyBorder="0" applyAlignment="0" applyProtection="0">
      <alignment vertical="center"/>
    </xf>
    <xf numFmtId="9" fontId="26" fillId="0" borderId="0" applyFont="0" applyFill="0" applyBorder="0" applyAlignment="0" applyProtection="0">
      <alignment vertical="center"/>
    </xf>
    <xf numFmtId="0" fontId="60" fillId="0" borderId="0">
      <alignment vertical="center"/>
    </xf>
    <xf numFmtId="0" fontId="103" fillId="0" borderId="30" applyNumberFormat="0" applyFill="0" applyAlignment="0" applyProtection="0">
      <alignment vertical="center"/>
    </xf>
    <xf numFmtId="0" fontId="60" fillId="0" borderId="0">
      <alignment vertical="center"/>
    </xf>
    <xf numFmtId="0" fontId="60" fillId="0" borderId="0">
      <alignment vertical="center"/>
    </xf>
    <xf numFmtId="0" fontId="101" fillId="0" borderId="0" applyNumberFormat="0" applyFill="0" applyBorder="0" applyAlignment="0" applyProtection="0">
      <alignment vertical="top"/>
      <protection locked="0"/>
    </xf>
    <xf numFmtId="0" fontId="64" fillId="9" borderId="0" applyNumberFormat="0" applyBorder="0" applyAlignment="0" applyProtection="0">
      <alignment vertical="center"/>
    </xf>
    <xf numFmtId="0" fontId="60" fillId="0" borderId="0">
      <alignment vertical="center"/>
    </xf>
    <xf numFmtId="0" fontId="71" fillId="0" borderId="0">
      <alignment vertical="center"/>
    </xf>
    <xf numFmtId="0" fontId="64" fillId="8" borderId="0" applyNumberFormat="0" applyBorder="0" applyAlignment="0" applyProtection="0">
      <alignment vertical="center"/>
    </xf>
    <xf numFmtId="0" fontId="77" fillId="0" borderId="0">
      <alignment vertical="center"/>
    </xf>
    <xf numFmtId="0" fontId="104" fillId="0" borderId="0" applyNumberFormat="0" applyFill="0" applyBorder="0" applyAlignment="0" applyProtection="0">
      <alignment vertical="center"/>
    </xf>
    <xf numFmtId="0" fontId="0" fillId="10" borderId="0" applyNumberFormat="0" applyBorder="0" applyAlignment="0" applyProtection="0">
      <alignment vertical="center"/>
    </xf>
    <xf numFmtId="0" fontId="58" fillId="0" borderId="14" applyNumberFormat="0" applyFill="0" applyAlignment="0" applyProtection="0">
      <alignment vertical="center"/>
    </xf>
    <xf numFmtId="0" fontId="26" fillId="0" borderId="0">
      <alignment vertical="center"/>
    </xf>
    <xf numFmtId="0" fontId="0" fillId="10" borderId="0" applyNumberFormat="0" applyBorder="0" applyAlignment="0" applyProtection="0">
      <alignment vertical="center"/>
    </xf>
    <xf numFmtId="0" fontId="63" fillId="51" borderId="0" applyNumberFormat="0" applyBorder="0" applyAlignment="0" applyProtection="0">
      <alignment vertical="center"/>
    </xf>
    <xf numFmtId="0" fontId="0" fillId="52" borderId="0" applyNumberFormat="0" applyBorder="0" applyAlignment="0" applyProtection="0">
      <alignment vertical="center"/>
    </xf>
    <xf numFmtId="0" fontId="28" fillId="52"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63" fillId="53" borderId="0" applyNumberFormat="0" applyBorder="0" applyAlignment="0" applyProtection="0">
      <alignment vertical="center"/>
    </xf>
    <xf numFmtId="0" fontId="26" fillId="0" borderId="0">
      <alignment vertical="center"/>
    </xf>
    <xf numFmtId="0" fontId="0" fillId="11" borderId="0" applyNumberFormat="0" applyBorder="0" applyAlignment="0" applyProtection="0">
      <alignment vertical="center"/>
    </xf>
    <xf numFmtId="0" fontId="68" fillId="12" borderId="0" applyNumberFormat="0" applyBorder="0" applyAlignment="0" applyProtection="0">
      <alignment vertical="center"/>
    </xf>
    <xf numFmtId="0" fontId="0" fillId="11" borderId="0" applyNumberFormat="0" applyBorder="0" applyAlignment="0" applyProtection="0">
      <alignment vertical="center"/>
    </xf>
    <xf numFmtId="0" fontId="26" fillId="0" borderId="0">
      <alignment vertical="center"/>
    </xf>
    <xf numFmtId="0" fontId="0" fillId="19" borderId="0" applyNumberFormat="0" applyBorder="0" applyAlignment="0" applyProtection="0">
      <alignment vertical="center"/>
    </xf>
    <xf numFmtId="177" fontId="26" fillId="0" borderId="0" applyFont="0" applyFill="0" applyBorder="0" applyAlignment="0" applyProtection="0">
      <alignment vertical="center"/>
    </xf>
    <xf numFmtId="0" fontId="26" fillId="0" borderId="0">
      <alignment vertical="center"/>
    </xf>
    <xf numFmtId="0" fontId="0" fillId="19" borderId="0" applyNumberFormat="0" applyBorder="0" applyAlignment="0" applyProtection="0">
      <alignment vertical="center"/>
    </xf>
    <xf numFmtId="0" fontId="26" fillId="0" borderId="0">
      <alignment vertical="center"/>
    </xf>
    <xf numFmtId="0" fontId="0" fillId="32" borderId="0" applyNumberFormat="0" applyBorder="0" applyAlignment="0" applyProtection="0">
      <alignment vertical="center"/>
    </xf>
    <xf numFmtId="0" fontId="64" fillId="5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28" fillId="11" borderId="0" applyNumberFormat="0" applyBorder="0" applyAlignment="0" applyProtection="0">
      <alignment vertical="center"/>
    </xf>
    <xf numFmtId="0" fontId="0" fillId="53" borderId="0" applyNumberFormat="0" applyBorder="0" applyAlignment="0" applyProtection="0">
      <alignment vertical="center"/>
    </xf>
    <xf numFmtId="0" fontId="79" fillId="0" borderId="0" applyNumberFormat="0" applyFill="0" applyBorder="0" applyAlignment="0" applyProtection="0">
      <alignment vertical="center"/>
    </xf>
    <xf numFmtId="0" fontId="0" fillId="12" borderId="0" applyNumberFormat="0" applyBorder="0" applyAlignment="0" applyProtection="0">
      <alignment vertical="center"/>
    </xf>
    <xf numFmtId="0" fontId="26" fillId="0" borderId="0">
      <alignment vertical="center"/>
    </xf>
    <xf numFmtId="0" fontId="0" fillId="12" borderId="0" applyNumberFormat="0" applyBorder="0" applyAlignment="0" applyProtection="0">
      <alignment vertical="center"/>
    </xf>
    <xf numFmtId="0" fontId="105" fillId="0" borderId="1">
      <alignment horizontal="left" vertical="center"/>
    </xf>
    <xf numFmtId="0" fontId="0" fillId="25" borderId="0" applyNumberFormat="0" applyBorder="0" applyAlignment="0" applyProtection="0">
      <alignment vertical="center"/>
    </xf>
    <xf numFmtId="0" fontId="64" fillId="9" borderId="0" applyNumberFormat="0" applyBorder="0" applyAlignment="0" applyProtection="0">
      <alignment vertical="center"/>
    </xf>
    <xf numFmtId="0" fontId="26" fillId="0" borderId="0">
      <alignment vertical="center"/>
    </xf>
    <xf numFmtId="0" fontId="0" fillId="21" borderId="0" applyNumberFormat="0" applyBorder="0" applyAlignment="0" applyProtection="0">
      <alignment vertical="center"/>
    </xf>
    <xf numFmtId="0" fontId="26" fillId="0" borderId="0">
      <alignment vertical="center"/>
    </xf>
    <xf numFmtId="0" fontId="0" fillId="21" borderId="0" applyNumberFormat="0" applyBorder="0" applyAlignment="0" applyProtection="0">
      <alignment vertical="center"/>
    </xf>
    <xf numFmtId="0" fontId="6" fillId="0" borderId="0">
      <alignment vertical="center"/>
    </xf>
    <xf numFmtId="0" fontId="0" fillId="22" borderId="0" applyNumberFormat="0" applyBorder="0" applyAlignment="0" applyProtection="0">
      <alignment vertical="center"/>
    </xf>
    <xf numFmtId="0" fontId="6" fillId="0" borderId="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0" fillId="54" borderId="0" applyNumberFormat="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0" fillId="25" borderId="0" applyNumberFormat="0" applyBorder="0" applyAlignment="0" applyProtection="0">
      <alignment vertical="center"/>
    </xf>
    <xf numFmtId="0" fontId="0" fillId="32" borderId="0" applyNumberFormat="0" applyBorder="0" applyAlignment="0" applyProtection="0">
      <alignment vertical="center"/>
    </xf>
    <xf numFmtId="0" fontId="99" fillId="13" borderId="29" applyNumberFormat="0" applyAlignment="0" applyProtection="0">
      <alignment vertical="center"/>
    </xf>
    <xf numFmtId="0" fontId="26" fillId="0" borderId="0">
      <alignment vertical="center"/>
    </xf>
    <xf numFmtId="0" fontId="28" fillId="11" borderId="0" applyNumberFormat="0" applyBorder="0" applyAlignment="0" applyProtection="0">
      <alignment vertical="center"/>
    </xf>
    <xf numFmtId="0" fontId="67" fillId="10"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63" fillId="55" borderId="0" applyNumberFormat="0" applyBorder="0" applyAlignment="0" applyProtection="0">
      <alignment vertical="center"/>
    </xf>
    <xf numFmtId="0" fontId="99" fillId="13" borderId="29" applyNumberFormat="0" applyAlignment="0" applyProtection="0">
      <alignment vertical="center"/>
    </xf>
    <xf numFmtId="0" fontId="67" fillId="10" borderId="0" applyNumberFormat="0" applyBorder="0" applyAlignment="0" applyProtection="0">
      <alignment vertical="center"/>
    </xf>
    <xf numFmtId="0" fontId="0" fillId="25" borderId="0" applyNumberFormat="0" applyBorder="0" applyAlignment="0" applyProtection="0">
      <alignment vertical="center"/>
    </xf>
    <xf numFmtId="0" fontId="68" fillId="12" borderId="0" applyNumberFormat="0" applyBorder="0" applyAlignment="0" applyProtection="0">
      <alignment vertical="center"/>
    </xf>
    <xf numFmtId="9" fontId="26" fillId="0" borderId="0" applyFont="0" applyFill="0" applyBorder="0" applyAlignment="0" applyProtection="0">
      <alignment vertical="center"/>
    </xf>
    <xf numFmtId="0" fontId="67" fillId="10" borderId="0" applyNumberFormat="0" applyBorder="0" applyAlignment="0" applyProtection="0">
      <alignment vertical="center"/>
    </xf>
    <xf numFmtId="0" fontId="0" fillId="19" borderId="0" applyNumberFormat="0" applyBorder="0" applyAlignment="0" applyProtection="0">
      <alignment vertical="center"/>
    </xf>
    <xf numFmtId="0" fontId="103" fillId="0" borderId="30" applyNumberFormat="0" applyFill="0" applyAlignment="0" applyProtection="0">
      <alignment vertical="center"/>
    </xf>
    <xf numFmtId="0" fontId="0" fillId="19" borderId="0" applyNumberFormat="0" applyBorder="0" applyAlignment="0" applyProtection="0">
      <alignment vertical="center"/>
    </xf>
    <xf numFmtId="0" fontId="64" fillId="56" borderId="0" applyNumberFormat="0" applyBorder="0" applyAlignment="0" applyProtection="0">
      <alignment vertical="center"/>
    </xf>
    <xf numFmtId="0" fontId="68" fillId="12" borderId="0" applyNumberFormat="0" applyBorder="0" applyAlignment="0" applyProtection="0">
      <alignment vertical="center"/>
    </xf>
    <xf numFmtId="9" fontId="26" fillId="0" borderId="0" applyFont="0" applyFill="0" applyBorder="0" applyAlignment="0" applyProtection="0">
      <alignment vertical="center"/>
    </xf>
    <xf numFmtId="0" fontId="67" fillId="10" borderId="0" applyNumberFormat="0" applyBorder="0" applyAlignment="0" applyProtection="0">
      <alignment vertical="center"/>
    </xf>
    <xf numFmtId="0" fontId="0" fillId="57" borderId="0" applyNumberFormat="0" applyBorder="0" applyAlignment="0" applyProtection="0">
      <alignment vertical="center"/>
    </xf>
    <xf numFmtId="0" fontId="63" fillId="12" borderId="0" applyNumberFormat="0" applyBorder="0" applyAlignment="0" applyProtection="0">
      <alignment vertical="center"/>
    </xf>
    <xf numFmtId="0" fontId="95" fillId="13" borderId="27" applyNumberFormat="0" applyAlignment="0" applyProtection="0">
      <alignment vertical="center"/>
    </xf>
    <xf numFmtId="0" fontId="64" fillId="17" borderId="0" applyNumberFormat="0" applyBorder="0" applyAlignment="0" applyProtection="0">
      <alignment vertical="center"/>
    </xf>
    <xf numFmtId="0" fontId="63" fillId="12" borderId="0" applyNumberFormat="0" applyBorder="0" applyAlignment="0" applyProtection="0">
      <alignment vertical="center"/>
    </xf>
    <xf numFmtId="0" fontId="63" fillId="12" borderId="0" applyNumberFormat="0" applyBorder="0" applyAlignment="0" applyProtection="0">
      <alignment vertical="center"/>
    </xf>
    <xf numFmtId="0" fontId="67" fillId="10" borderId="0" applyNumberFormat="0" applyBorder="0" applyAlignment="0" applyProtection="0">
      <alignment vertical="center"/>
    </xf>
    <xf numFmtId="0" fontId="90" fillId="0" borderId="31" applyNumberFormat="0" applyFill="0" applyAlignment="0" applyProtection="0">
      <alignment vertical="center"/>
    </xf>
    <xf numFmtId="0" fontId="71" fillId="0" borderId="12" applyNumberFormat="0" applyFill="0" applyProtection="0">
      <alignment horizontal="left" vertical="center"/>
    </xf>
    <xf numFmtId="0" fontId="63" fillId="12" borderId="0" applyNumberFormat="0" applyBorder="0" applyAlignment="0" applyProtection="0">
      <alignment vertical="center"/>
    </xf>
    <xf numFmtId="9" fontId="26" fillId="0" borderId="0" applyFont="0" applyFill="0" applyBorder="0" applyAlignment="0" applyProtection="0">
      <alignment vertical="center"/>
    </xf>
    <xf numFmtId="0" fontId="63" fillId="58" borderId="0" applyNumberFormat="0" applyBorder="0" applyAlignment="0" applyProtection="0">
      <alignment vertical="center"/>
    </xf>
    <xf numFmtId="0" fontId="63" fillId="58" borderId="0" applyNumberFormat="0" applyBorder="0" applyAlignment="0" applyProtection="0">
      <alignment vertical="center"/>
    </xf>
    <xf numFmtId="187" fontId="0" fillId="0" borderId="0" applyFont="0" applyFill="0" applyBorder="0" applyAlignment="0" applyProtection="0">
      <alignment vertical="center"/>
    </xf>
    <xf numFmtId="0" fontId="63" fillId="21" borderId="0" applyNumberFormat="0" applyBorder="0" applyAlignment="0" applyProtection="0">
      <alignment vertical="center"/>
    </xf>
    <xf numFmtId="0" fontId="95" fillId="13" borderId="27" applyNumberFormat="0" applyAlignment="0" applyProtection="0">
      <alignment vertical="center"/>
    </xf>
    <xf numFmtId="0" fontId="26" fillId="0" borderId="0">
      <alignment vertical="center"/>
    </xf>
    <xf numFmtId="0" fontId="64" fillId="17" borderId="0" applyNumberFormat="0" applyBorder="0" applyAlignment="0" applyProtection="0">
      <alignment vertical="center"/>
    </xf>
    <xf numFmtId="0" fontId="0" fillId="0" borderId="0">
      <alignment vertical="center"/>
    </xf>
    <xf numFmtId="0" fontId="63" fillId="21" borderId="0" applyNumberFormat="0" applyBorder="0" applyAlignment="0" applyProtection="0">
      <alignment vertical="center"/>
    </xf>
    <xf numFmtId="0" fontId="64" fillId="53" borderId="0" applyNumberFormat="0" applyBorder="0" applyAlignment="0" applyProtection="0">
      <alignment vertical="center"/>
    </xf>
    <xf numFmtId="0" fontId="0" fillId="0" borderId="0">
      <alignment vertical="center"/>
    </xf>
    <xf numFmtId="0" fontId="0" fillId="11" borderId="32" applyNumberFormat="0" applyFont="0" applyAlignment="0" applyProtection="0">
      <alignment vertical="center"/>
    </xf>
    <xf numFmtId="0" fontId="63" fillId="22" borderId="0" applyNumberFormat="0" applyBorder="0" applyAlignment="0" applyProtection="0">
      <alignment vertical="center"/>
    </xf>
    <xf numFmtId="0" fontId="63" fillId="53" borderId="0" applyNumberFormat="0" applyBorder="0" applyAlignment="0" applyProtection="0">
      <alignment vertical="center"/>
    </xf>
    <xf numFmtId="0" fontId="64" fillId="17" borderId="0" applyNumberFormat="0" applyBorder="0" applyAlignment="0" applyProtection="0">
      <alignment vertical="center"/>
    </xf>
    <xf numFmtId="0" fontId="63" fillId="53" borderId="0" applyNumberFormat="0" applyBorder="0" applyAlignment="0" applyProtection="0">
      <alignment vertical="center"/>
    </xf>
    <xf numFmtId="0" fontId="63" fillId="53" borderId="0" applyNumberFormat="0" applyBorder="0" applyAlignment="0" applyProtection="0">
      <alignment vertical="center"/>
    </xf>
    <xf numFmtId="0" fontId="63" fillId="54" borderId="0" applyNumberFormat="0" applyBorder="0" applyAlignment="0" applyProtection="0">
      <alignment vertical="center"/>
    </xf>
    <xf numFmtId="0" fontId="28" fillId="52" borderId="0" applyNumberFormat="0" applyBorder="0" applyAlignment="0" applyProtection="0">
      <alignment vertical="center"/>
    </xf>
    <xf numFmtId="0" fontId="63" fillId="54" borderId="0" applyNumberFormat="0" applyBorder="0" applyAlignment="0" applyProtection="0">
      <alignment vertical="center"/>
    </xf>
    <xf numFmtId="0" fontId="65" fillId="0" borderId="17" applyNumberFormat="0" applyFill="0" applyAlignment="0" applyProtection="0">
      <alignment vertical="center"/>
    </xf>
    <xf numFmtId="0" fontId="28" fillId="52" borderId="0" applyNumberFormat="0" applyBorder="0" applyAlignment="0" applyProtection="0">
      <alignment vertical="center"/>
    </xf>
    <xf numFmtId="0" fontId="63" fillId="20" borderId="0" applyNumberFormat="0" applyBorder="0" applyAlignment="0" applyProtection="0">
      <alignment vertical="center"/>
    </xf>
    <xf numFmtId="0" fontId="64" fillId="17" borderId="0" applyNumberFormat="0" applyBorder="0" applyAlignment="0" applyProtection="0">
      <alignment vertical="center"/>
    </xf>
    <xf numFmtId="0" fontId="63" fillId="20" borderId="0" applyNumberFormat="0" applyBorder="0" applyAlignment="0" applyProtection="0">
      <alignment vertical="center"/>
    </xf>
    <xf numFmtId="0" fontId="71" fillId="0" borderId="0" applyProtection="0">
      <alignment vertical="center"/>
    </xf>
    <xf numFmtId="0" fontId="26" fillId="0" borderId="0">
      <alignment vertical="center"/>
    </xf>
    <xf numFmtId="0" fontId="63" fillId="55" borderId="0" applyNumberFormat="0" applyBorder="0" applyAlignment="0" applyProtection="0">
      <alignment vertical="center"/>
    </xf>
    <xf numFmtId="0" fontId="63" fillId="13" borderId="0" applyNumberFormat="0" applyBorder="0" applyAlignment="0" applyProtection="0">
      <alignment vertical="center"/>
    </xf>
    <xf numFmtId="0" fontId="82" fillId="0" borderId="19" applyNumberFormat="0" applyFill="0" applyAlignment="0" applyProtection="0">
      <alignment vertical="center"/>
    </xf>
    <xf numFmtId="0" fontId="6" fillId="0" borderId="0">
      <alignment vertical="center"/>
    </xf>
    <xf numFmtId="0" fontId="26" fillId="0" borderId="0">
      <alignment vertical="center"/>
    </xf>
    <xf numFmtId="0" fontId="63" fillId="13" borderId="0" applyNumberFormat="0" applyBorder="0" applyAlignment="0" applyProtection="0">
      <alignment vertical="center"/>
    </xf>
    <xf numFmtId="0" fontId="26" fillId="0" borderId="0">
      <alignment vertical="center"/>
    </xf>
    <xf numFmtId="0" fontId="63" fillId="13" borderId="0" applyNumberFormat="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63" fillId="8" borderId="0" applyNumberFormat="0" applyBorder="0" applyAlignment="0" applyProtection="0">
      <alignment vertical="center"/>
    </xf>
    <xf numFmtId="0" fontId="26" fillId="0" borderId="0">
      <alignment vertical="center"/>
    </xf>
    <xf numFmtId="0" fontId="63" fillId="8" borderId="0" applyNumberFormat="0" applyBorder="0" applyAlignment="0" applyProtection="0">
      <alignment vertical="center"/>
    </xf>
    <xf numFmtId="0" fontId="26" fillId="0" borderId="0" applyNumberFormat="0" applyFill="0" applyBorder="0" applyAlignment="0" applyProtection="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63" fillId="9" borderId="0" applyNumberFormat="0" applyBorder="0" applyAlignment="0" applyProtection="0">
      <alignment vertical="center"/>
    </xf>
    <xf numFmtId="0" fontId="106" fillId="0" borderId="8">
      <alignment horizontal="left" vertical="center"/>
    </xf>
    <xf numFmtId="0" fontId="63" fillId="8" borderId="0" applyNumberFormat="0" applyBorder="0" applyAlignment="0" applyProtection="0">
      <alignment vertical="center"/>
    </xf>
    <xf numFmtId="0" fontId="106" fillId="0" borderId="8">
      <alignment horizontal="left" vertical="center"/>
    </xf>
    <xf numFmtId="0" fontId="63" fillId="8" borderId="0" applyNumberFormat="0" applyBorder="0" applyAlignment="0" applyProtection="0">
      <alignment vertical="center"/>
    </xf>
    <xf numFmtId="0" fontId="63" fillId="17" borderId="0" applyNumberFormat="0" applyBorder="0" applyAlignment="0" applyProtection="0">
      <alignment vertical="center"/>
    </xf>
    <xf numFmtId="0" fontId="100" fillId="0" borderId="0">
      <alignment vertical="center"/>
      <protection locked="0"/>
    </xf>
    <xf numFmtId="0" fontId="63" fillId="51" borderId="0" applyNumberFormat="0" applyBorder="0" applyAlignment="0" applyProtection="0">
      <alignment vertical="center"/>
    </xf>
    <xf numFmtId="0" fontId="28" fillId="52" borderId="0" applyNumberFormat="0" applyBorder="0" applyAlignment="0" applyProtection="0">
      <alignment vertical="center"/>
    </xf>
    <xf numFmtId="0" fontId="64" fillId="9" borderId="0" applyNumberFormat="0" applyBorder="0" applyAlignment="0" applyProtection="0">
      <alignment vertical="center"/>
    </xf>
    <xf numFmtId="0" fontId="28" fillId="52" borderId="0" applyNumberFormat="0" applyBorder="0" applyAlignment="0" applyProtection="0">
      <alignment vertical="center"/>
    </xf>
    <xf numFmtId="0" fontId="26" fillId="0" borderId="0">
      <alignment vertical="center"/>
    </xf>
    <xf numFmtId="0" fontId="28" fillId="19"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97" fillId="0" borderId="0" applyNumberFormat="0" applyFill="0" applyBorder="0" applyAlignment="0" applyProtection="0">
      <alignment vertical="center"/>
    </xf>
    <xf numFmtId="0" fontId="64" fillId="17"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91" fillId="0" borderId="24">
      <alignment horizontal="center" vertical="center"/>
    </xf>
    <xf numFmtId="0" fontId="64" fillId="25" borderId="0" applyNumberFormat="0" applyBorder="0" applyAlignment="0" applyProtection="0">
      <alignment vertical="center"/>
    </xf>
    <xf numFmtId="0" fontId="64" fillId="25" borderId="0" applyNumberFormat="0" applyBorder="0" applyAlignment="0" applyProtection="0">
      <alignment vertical="center"/>
    </xf>
    <xf numFmtId="0" fontId="82" fillId="0" borderId="19" applyNumberFormat="0" applyFill="0" applyAlignment="0" applyProtection="0">
      <alignment vertical="center"/>
    </xf>
    <xf numFmtId="0" fontId="0" fillId="11" borderId="32" applyNumberFormat="0" applyFont="0" applyAlignment="0" applyProtection="0">
      <alignment vertical="center"/>
    </xf>
    <xf numFmtId="0" fontId="26" fillId="0" borderId="0">
      <alignment vertical="center"/>
    </xf>
    <xf numFmtId="0" fontId="64" fillId="25" borderId="0" applyNumberFormat="0" applyBorder="0" applyAlignment="0" applyProtection="0">
      <alignment vertical="center"/>
    </xf>
    <xf numFmtId="0" fontId="82" fillId="0" borderId="19" applyNumberFormat="0" applyFill="0" applyAlignment="0" applyProtection="0">
      <alignment vertical="center"/>
    </xf>
    <xf numFmtId="0" fontId="64" fillId="9" borderId="0" applyNumberFormat="0" applyBorder="0" applyAlignment="0" applyProtection="0">
      <alignment vertical="center"/>
    </xf>
    <xf numFmtId="15" fontId="107" fillId="0" borderId="0">
      <alignment vertical="center"/>
    </xf>
    <xf numFmtId="0" fontId="64" fillId="9" borderId="0" applyNumberFormat="0" applyBorder="0" applyAlignment="0" applyProtection="0">
      <alignment vertical="center"/>
    </xf>
    <xf numFmtId="177" fontId="26" fillId="0" borderId="0" applyFont="0" applyFill="0" applyBorder="0" applyAlignment="0" applyProtection="0">
      <alignment vertical="center"/>
    </xf>
    <xf numFmtId="0" fontId="64" fillId="9" borderId="0" applyNumberFormat="0" applyBorder="0" applyAlignment="0" applyProtection="0">
      <alignment vertical="center"/>
    </xf>
    <xf numFmtId="0" fontId="64" fillId="9" borderId="0" applyNumberFormat="0" applyBorder="0" applyAlignment="0" applyProtection="0">
      <alignment vertical="center"/>
    </xf>
    <xf numFmtId="0" fontId="26" fillId="0" borderId="0">
      <alignment vertical="center"/>
    </xf>
    <xf numFmtId="0" fontId="64" fillId="9" borderId="0" applyNumberFormat="0" applyBorder="0" applyAlignment="0" applyProtection="0">
      <alignment vertical="center"/>
    </xf>
    <xf numFmtId="0" fontId="61" fillId="0" borderId="15" applyNumberFormat="0" applyFill="0" applyProtection="0">
      <alignment horizontal="center" vertical="center"/>
    </xf>
    <xf numFmtId="0" fontId="26" fillId="0" borderId="0">
      <alignment vertical="center"/>
    </xf>
    <xf numFmtId="0" fontId="64" fillId="9" borderId="0" applyNumberFormat="0" applyBorder="0" applyAlignment="0" applyProtection="0">
      <alignment vertical="center"/>
    </xf>
    <xf numFmtId="0" fontId="108" fillId="59" borderId="33">
      <alignment vertical="center"/>
      <protection locked="0"/>
    </xf>
    <xf numFmtId="0" fontId="26" fillId="0" borderId="0">
      <alignment vertical="center"/>
    </xf>
    <xf numFmtId="0" fontId="64" fillId="9" borderId="0" applyNumberFormat="0" applyBorder="0" applyAlignment="0" applyProtection="0">
      <alignment vertical="center"/>
    </xf>
    <xf numFmtId="0" fontId="26" fillId="0" borderId="0">
      <alignment vertical="center"/>
    </xf>
    <xf numFmtId="0" fontId="85" fillId="32" borderId="0" applyNumberFormat="0" applyBorder="0" applyAlignment="0" applyProtection="0">
      <alignment vertical="center"/>
    </xf>
    <xf numFmtId="0" fontId="64" fillId="9" borderId="0" applyNumberFormat="0" applyBorder="0" applyAlignment="0" applyProtection="0">
      <alignment vertical="center"/>
    </xf>
    <xf numFmtId="0" fontId="85" fillId="32" borderId="0" applyNumberFormat="0" applyBorder="0" applyAlignment="0" applyProtection="0">
      <alignment vertical="center"/>
    </xf>
    <xf numFmtId="0" fontId="64" fillId="9" borderId="0" applyNumberFormat="0" applyBorder="0" applyAlignment="0" applyProtection="0">
      <alignment vertical="center"/>
    </xf>
    <xf numFmtId="0" fontId="64" fillId="56" borderId="0" applyNumberFormat="0" applyBorder="0" applyAlignment="0" applyProtection="0">
      <alignment vertical="center"/>
    </xf>
    <xf numFmtId="0" fontId="105" fillId="0" borderId="1">
      <alignment horizontal="left" vertical="center"/>
    </xf>
    <xf numFmtId="0" fontId="63" fillId="9" borderId="0" applyNumberFormat="0" applyBorder="0" applyAlignment="0" applyProtection="0">
      <alignment vertical="center"/>
    </xf>
    <xf numFmtId="0" fontId="106" fillId="0" borderId="34" applyNumberFormat="0" applyAlignment="0" applyProtection="0">
      <alignment horizontal="left" vertical="center"/>
    </xf>
    <xf numFmtId="0" fontId="109" fillId="53" borderId="29" applyNumberFormat="0" applyAlignment="0" applyProtection="0">
      <alignment vertical="center"/>
    </xf>
    <xf numFmtId="0" fontId="28" fillId="13" borderId="0" applyNumberFormat="0" applyBorder="0" applyAlignment="0" applyProtection="0">
      <alignment vertical="center"/>
    </xf>
    <xf numFmtId="0" fontId="64" fillId="18" borderId="0" applyNumberFormat="0" applyBorder="0" applyAlignment="0" applyProtection="0">
      <alignment vertical="center"/>
    </xf>
    <xf numFmtId="176" fontId="71" fillId="0" borderId="15" applyFill="0" applyProtection="0">
      <alignment horizontal="right" vertical="center"/>
    </xf>
    <xf numFmtId="0" fontId="64" fillId="18" borderId="0" applyNumberFormat="0" applyBorder="0" applyAlignment="0" applyProtection="0">
      <alignment vertical="center"/>
    </xf>
    <xf numFmtId="176" fontId="71" fillId="0" borderId="15" applyFill="0" applyProtection="0">
      <alignment horizontal="right" vertical="center"/>
    </xf>
    <xf numFmtId="0" fontId="28" fillId="52" borderId="0" applyNumberFormat="0" applyBorder="0" applyAlignment="0" applyProtection="0">
      <alignment vertical="center"/>
    </xf>
    <xf numFmtId="0" fontId="64" fillId="18" borderId="0" applyNumberFormat="0" applyBorder="0" applyAlignment="0" applyProtection="0">
      <alignment vertical="center"/>
    </xf>
    <xf numFmtId="176" fontId="71" fillId="0" borderId="15" applyFill="0" applyProtection="0">
      <alignment horizontal="righ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108" fillId="59" borderId="33">
      <alignment vertical="center"/>
      <protection locked="0"/>
    </xf>
    <xf numFmtId="0" fontId="63" fillId="55"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64" fillId="56" borderId="0" applyNumberFormat="0" applyBorder="0" applyAlignment="0" applyProtection="0">
      <alignment vertical="center"/>
    </xf>
    <xf numFmtId="15" fontId="107" fillId="0" borderId="0">
      <alignment vertical="center"/>
    </xf>
    <xf numFmtId="0" fontId="110" fillId="0" borderId="0">
      <alignment vertical="center"/>
    </xf>
    <xf numFmtId="9" fontId="26" fillId="0" borderId="0" applyFont="0" applyFill="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18" borderId="0" applyNumberFormat="0" applyBorder="0" applyAlignment="0" applyProtection="0">
      <alignment vertical="center"/>
    </xf>
    <xf numFmtId="0" fontId="28" fillId="11" borderId="0" applyNumberFormat="0" applyBorder="0" applyAlignment="0" applyProtection="0">
      <alignment vertical="center"/>
    </xf>
    <xf numFmtId="0" fontId="64" fillId="8" borderId="0" applyNumberFormat="0" applyBorder="0" applyAlignment="0" applyProtection="0">
      <alignment vertical="center"/>
    </xf>
    <xf numFmtId="0" fontId="26" fillId="0" borderId="0" applyFont="0" applyFill="0" applyBorder="0" applyAlignment="0" applyProtection="0">
      <alignment vertical="center"/>
    </xf>
    <xf numFmtId="0" fontId="28" fillId="11" borderId="0" applyNumberFormat="0" applyBorder="0" applyAlignment="0" applyProtection="0">
      <alignment vertical="center"/>
    </xf>
    <xf numFmtId="0" fontId="64" fillId="8" borderId="0" applyNumberFormat="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82" fillId="0" borderId="19" applyNumberFormat="0" applyFill="0" applyAlignment="0" applyProtection="0">
      <alignment vertical="center"/>
    </xf>
    <xf numFmtId="0" fontId="28" fillId="11" borderId="0" applyNumberFormat="0" applyBorder="0" applyAlignment="0" applyProtection="0">
      <alignment vertical="center"/>
    </xf>
    <xf numFmtId="0" fontId="85" fillId="32" borderId="0" applyNumberFormat="0" applyBorder="0" applyAlignment="0" applyProtection="0">
      <alignment vertical="center"/>
    </xf>
    <xf numFmtId="0" fontId="65" fillId="0" borderId="17" applyNumberFormat="0" applyFill="0" applyAlignment="0" applyProtection="0">
      <alignment vertical="center"/>
    </xf>
    <xf numFmtId="0" fontId="64" fillId="8" borderId="0" applyNumberFormat="0" applyBorder="0" applyAlignment="0" applyProtection="0">
      <alignment vertical="center"/>
    </xf>
    <xf numFmtId="0" fontId="82" fillId="0" borderId="19" applyNumberFormat="0" applyFill="0" applyAlignment="0" applyProtection="0">
      <alignment vertical="center"/>
    </xf>
    <xf numFmtId="0" fontId="28" fillId="11" borderId="0" applyNumberFormat="0" applyBorder="0" applyAlignment="0" applyProtection="0">
      <alignment vertical="center"/>
    </xf>
    <xf numFmtId="0" fontId="82" fillId="0" borderId="19" applyNumberFormat="0" applyFill="0" applyAlignment="0" applyProtection="0">
      <alignment vertical="center"/>
    </xf>
    <xf numFmtId="0" fontId="28" fillId="10" borderId="0" applyNumberFormat="0" applyBorder="0" applyAlignment="0" applyProtection="0">
      <alignment vertical="center"/>
    </xf>
    <xf numFmtId="0" fontId="64" fillId="9" borderId="0" applyNumberFormat="0" applyBorder="0" applyAlignment="0" applyProtection="0">
      <alignment vertical="center"/>
    </xf>
    <xf numFmtId="188" fontId="26" fillId="0" borderId="0" applyFont="0" applyFill="0" applyBorder="0" applyAlignment="0" applyProtection="0">
      <alignment vertical="center"/>
    </xf>
    <xf numFmtId="0" fontId="74" fillId="1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49" fontId="110" fillId="0" borderId="2">
      <alignment horizontal="left" vertical="center" wrapText="1"/>
    </xf>
    <xf numFmtId="0" fontId="28" fillId="10" borderId="0" applyNumberFormat="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64" fillId="13" borderId="0" applyNumberFormat="0" applyBorder="0" applyAlignment="0" applyProtection="0">
      <alignment vertical="center"/>
    </xf>
    <xf numFmtId="180" fontId="26" fillId="0" borderId="0" applyFont="0" applyFill="0" applyBorder="0" applyAlignment="0" applyProtection="0">
      <alignment vertical="center"/>
    </xf>
    <xf numFmtId="0" fontId="64" fillId="13" borderId="0" applyNumberFormat="0" applyBorder="0" applyAlignment="0" applyProtection="0">
      <alignment vertical="center"/>
    </xf>
    <xf numFmtId="0" fontId="64" fillId="9" borderId="0" applyNumberFormat="0" applyBorder="0" applyAlignment="0" applyProtection="0">
      <alignment vertical="center"/>
    </xf>
    <xf numFmtId="0" fontId="67" fillId="19" borderId="0" applyNumberFormat="0" applyBorder="0" applyAlignment="0" applyProtection="0">
      <alignment vertical="center"/>
    </xf>
    <xf numFmtId="0" fontId="64" fillId="13" borderId="0" applyNumberFormat="0" applyBorder="0" applyAlignment="0" applyProtection="0">
      <alignment vertical="center"/>
    </xf>
    <xf numFmtId="0" fontId="64" fillId="13" borderId="0" applyNumberFormat="0" applyBorder="0" applyAlignment="0" applyProtection="0">
      <alignment vertical="center"/>
    </xf>
    <xf numFmtId="0" fontId="71" fillId="0" borderId="12" applyNumberFormat="0" applyFill="0" applyProtection="0">
      <alignment horizontal="right" vertical="center"/>
    </xf>
    <xf numFmtId="0" fontId="26" fillId="0" borderId="0">
      <alignment vertical="center"/>
    </xf>
    <xf numFmtId="0" fontId="64" fillId="13"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181" fontId="111" fillId="0" borderId="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79" fillId="0" borderId="0" applyNumberFormat="0" applyFill="0" applyBorder="0" applyAlignment="0" applyProtection="0">
      <alignment vertical="center"/>
    </xf>
    <xf numFmtId="0" fontId="64" fillId="18" borderId="0" applyNumberFormat="0" applyBorder="0" applyAlignment="0" applyProtection="0">
      <alignment vertical="center"/>
    </xf>
    <xf numFmtId="0" fontId="79" fillId="0" borderId="0" applyNumberFormat="0" applyFill="0" applyBorder="0" applyAlignment="0" applyProtection="0">
      <alignment vertical="center"/>
    </xf>
    <xf numFmtId="0" fontId="64" fillId="18" borderId="0" applyNumberFormat="0" applyBorder="0" applyAlignment="0" applyProtection="0">
      <alignment vertical="center"/>
    </xf>
    <xf numFmtId="0" fontId="79" fillId="0" borderId="0" applyNumberFormat="0" applyFill="0" applyBorder="0" applyAlignment="0" applyProtection="0">
      <alignment vertical="center"/>
    </xf>
    <xf numFmtId="0" fontId="26" fillId="0" borderId="0">
      <alignment vertical="center"/>
    </xf>
    <xf numFmtId="0" fontId="64" fillId="18" borderId="0" applyNumberFormat="0" applyBorder="0" applyAlignment="0" applyProtection="0">
      <alignment vertical="center"/>
    </xf>
    <xf numFmtId="0" fontId="79" fillId="0" borderId="0" applyNumberFormat="0" applyFill="0" applyBorder="0" applyAlignment="0" applyProtection="0">
      <alignment vertical="center"/>
    </xf>
    <xf numFmtId="190" fontId="26" fillId="0" borderId="0" applyFont="0" applyFill="0" applyBorder="0" applyAlignment="0" applyProtection="0">
      <alignment vertical="center"/>
    </xf>
    <xf numFmtId="0" fontId="79" fillId="0" borderId="0" applyNumberFormat="0" applyFill="0" applyBorder="0" applyAlignment="0" applyProtection="0">
      <alignment vertical="center"/>
    </xf>
    <xf numFmtId="0" fontId="85" fillId="21" borderId="0" applyNumberFormat="0" applyBorder="0" applyAlignment="0" applyProtection="0">
      <alignment vertical="center"/>
    </xf>
    <xf numFmtId="0" fontId="64" fillId="18" borderId="0" applyNumberFormat="0" applyBorder="0" applyAlignment="0" applyProtection="0">
      <alignment vertical="center"/>
    </xf>
    <xf numFmtId="0" fontId="79" fillId="0" borderId="0" applyNumberFormat="0" applyFill="0" applyBorder="0" applyAlignment="0" applyProtection="0">
      <alignment vertical="center"/>
    </xf>
    <xf numFmtId="0" fontId="85" fillId="21" borderId="0" applyNumberFormat="0" applyBorder="0" applyAlignment="0" applyProtection="0">
      <alignment vertical="center"/>
    </xf>
    <xf numFmtId="0" fontId="64" fillId="18" borderId="0" applyNumberFormat="0" applyBorder="0" applyAlignment="0" applyProtection="0">
      <alignment vertical="center"/>
    </xf>
    <xf numFmtId="0" fontId="26" fillId="0" borderId="0">
      <alignment vertical="center"/>
    </xf>
    <xf numFmtId="0" fontId="79" fillId="0" borderId="0" applyNumberFormat="0" applyFill="0" applyBorder="0" applyAlignment="0" applyProtection="0">
      <alignment vertical="center"/>
    </xf>
    <xf numFmtId="0" fontId="85" fillId="21" borderId="0" applyNumberFormat="0" applyBorder="0" applyAlignment="0" applyProtection="0">
      <alignment vertical="center"/>
    </xf>
    <xf numFmtId="0" fontId="64" fillId="18" borderId="0" applyNumberFormat="0" applyBorder="0" applyAlignment="0" applyProtection="0">
      <alignment vertical="center"/>
    </xf>
    <xf numFmtId="9" fontId="26" fillId="0" borderId="0" applyFont="0" applyFill="0" applyBorder="0" applyAlignment="0" applyProtection="0">
      <alignment vertical="center"/>
    </xf>
    <xf numFmtId="0" fontId="64" fillId="9" borderId="0" applyNumberFormat="0" applyBorder="0" applyAlignment="0" applyProtection="0">
      <alignment vertical="center"/>
    </xf>
    <xf numFmtId="0" fontId="85" fillId="21" borderId="0" applyNumberFormat="0" applyBorder="0" applyAlignment="0" applyProtection="0">
      <alignment vertical="center"/>
    </xf>
    <xf numFmtId="0" fontId="28" fillId="52"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28" fillId="52" borderId="0" applyNumberFormat="0" applyBorder="0" applyAlignment="0" applyProtection="0">
      <alignment vertical="center"/>
    </xf>
    <xf numFmtId="9" fontId="26" fillId="0" borderId="0" applyFont="0" applyFill="0" applyBorder="0" applyAlignment="0" applyProtection="0">
      <alignment vertical="center"/>
    </xf>
    <xf numFmtId="0" fontId="28" fillId="52" borderId="0" applyNumberFormat="0" applyBorder="0" applyAlignment="0" applyProtection="0">
      <alignment vertical="center"/>
    </xf>
    <xf numFmtId="9" fontId="26" fillId="0" borderId="0" applyFont="0" applyFill="0" applyBorder="0" applyAlignment="0" applyProtection="0">
      <alignment vertical="center"/>
    </xf>
    <xf numFmtId="0" fontId="28" fillId="52" borderId="0" applyNumberFormat="0" applyBorder="0" applyAlignment="0" applyProtection="0">
      <alignment vertical="center"/>
    </xf>
    <xf numFmtId="0" fontId="112" fillId="60" borderId="0" applyNumberFormat="0" applyBorder="0" applyAlignment="0" applyProtection="0">
      <alignment vertical="center"/>
    </xf>
    <xf numFmtId="9" fontId="26" fillId="0" borderId="0" applyFont="0" applyFill="0" applyBorder="0" applyAlignment="0" applyProtection="0">
      <alignment vertical="center"/>
    </xf>
    <xf numFmtId="0" fontId="28" fillId="13" borderId="0" applyNumberFormat="0" applyBorder="0" applyAlignment="0" applyProtection="0">
      <alignment vertical="center"/>
    </xf>
    <xf numFmtId="0" fontId="109" fillId="53" borderId="29" applyNumberFormat="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28" fillId="13" borderId="0" applyNumberFormat="0" applyBorder="0" applyAlignment="0" applyProtection="0">
      <alignment vertical="center"/>
    </xf>
    <xf numFmtId="0" fontId="109" fillId="53" borderId="29" applyNumberFormat="0" applyAlignment="0" applyProtection="0">
      <alignment vertical="center"/>
    </xf>
    <xf numFmtId="0" fontId="28" fillId="53"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28" fillId="13" borderId="0" applyNumberFormat="0" applyBorder="0" applyAlignment="0" applyProtection="0">
      <alignment vertical="center"/>
    </xf>
    <xf numFmtId="0" fontId="109" fillId="53" borderId="29" applyNumberFormat="0" applyAlignment="0" applyProtection="0">
      <alignment vertical="center"/>
    </xf>
    <xf numFmtId="0" fontId="71" fillId="0" borderId="12" applyNumberFormat="0" applyFill="0" applyProtection="0">
      <alignment horizontal="left" vertical="center"/>
    </xf>
    <xf numFmtId="0" fontId="28" fillId="53" borderId="0" applyNumberFormat="0" applyBorder="0" applyAlignment="0" applyProtection="0">
      <alignment vertical="center"/>
    </xf>
    <xf numFmtId="0" fontId="26" fillId="0" borderId="0">
      <alignment vertical="center"/>
    </xf>
    <xf numFmtId="0" fontId="28" fillId="13" borderId="0" applyNumberFormat="0" applyBorder="0" applyAlignment="0" applyProtection="0">
      <alignment vertical="center"/>
    </xf>
    <xf numFmtId="0" fontId="109" fillId="53" borderId="29" applyNumberFormat="0" applyAlignment="0" applyProtection="0">
      <alignment vertical="center"/>
    </xf>
    <xf numFmtId="0" fontId="64" fillId="13" borderId="0" applyNumberFormat="0" applyBorder="0" applyAlignment="0" applyProtection="0">
      <alignment vertical="center"/>
    </xf>
    <xf numFmtId="0" fontId="97" fillId="0" borderId="0" applyNumberFormat="0" applyFill="0" applyBorder="0" applyAlignment="0" applyProtection="0">
      <alignment vertical="center"/>
    </xf>
    <xf numFmtId="0" fontId="64" fillId="13" borderId="0" applyNumberFormat="0" applyBorder="0" applyAlignment="0" applyProtection="0">
      <alignment vertical="center"/>
    </xf>
    <xf numFmtId="0" fontId="64" fillId="13" borderId="0" applyNumberFormat="0" applyBorder="0" applyAlignment="0" applyProtection="0">
      <alignment vertical="center"/>
    </xf>
    <xf numFmtId="0" fontId="26" fillId="61" borderId="0" applyNumberFormat="0" applyFont="0" applyBorder="0" applyAlignment="0" applyProtection="0">
      <alignment vertical="center"/>
    </xf>
    <xf numFmtId="0" fontId="64" fillId="9" borderId="0" applyNumberFormat="0" applyBorder="0" applyAlignment="0" applyProtection="0">
      <alignment vertical="center"/>
    </xf>
    <xf numFmtId="0" fontId="64" fillId="17" borderId="0" applyNumberFormat="0" applyBorder="0" applyAlignment="0" applyProtection="0">
      <alignment vertical="center"/>
    </xf>
    <xf numFmtId="0" fontId="64" fillId="9" borderId="0" applyNumberFormat="0" applyBorder="0" applyAlignment="0" applyProtection="0">
      <alignment vertical="center"/>
    </xf>
    <xf numFmtId="0" fontId="111" fillId="0" borderId="0">
      <alignment vertical="center"/>
    </xf>
    <xf numFmtId="0" fontId="64" fillId="9" borderId="0" applyNumberFormat="0" applyBorder="0" applyAlignment="0" applyProtection="0">
      <alignment vertical="center"/>
    </xf>
    <xf numFmtId="0" fontId="64" fillId="9" borderId="0" applyNumberFormat="0" applyBorder="0" applyAlignment="0" applyProtection="0">
      <alignment vertical="center"/>
    </xf>
    <xf numFmtId="0" fontId="91" fillId="0" borderId="24">
      <alignment horizontal="center" vertical="center"/>
    </xf>
    <xf numFmtId="0" fontId="61" fillId="0" borderId="15" applyNumberFormat="0" applyFill="0" applyProtection="0">
      <alignment horizontal="left" vertical="center"/>
    </xf>
    <xf numFmtId="0" fontId="26" fillId="0" borderId="0">
      <alignment vertical="center"/>
    </xf>
    <xf numFmtId="0" fontId="64" fillId="9" borderId="0" applyNumberFormat="0" applyBorder="0" applyAlignment="0" applyProtection="0">
      <alignment vertical="center"/>
    </xf>
    <xf numFmtId="9" fontId="26" fillId="0" borderId="0" applyFont="0" applyFill="0" applyBorder="0" applyAlignment="0" applyProtection="0">
      <alignment vertical="center"/>
    </xf>
    <xf numFmtId="0" fontId="113" fillId="0" borderId="35" applyNumberFormat="0" applyFill="0" applyAlignment="0" applyProtection="0">
      <alignment vertical="center"/>
    </xf>
    <xf numFmtId="0" fontId="64" fillId="9" borderId="0" applyNumberFormat="0" applyBorder="0" applyAlignment="0" applyProtection="0">
      <alignment vertical="center"/>
    </xf>
    <xf numFmtId="0" fontId="82" fillId="0" borderId="19" applyNumberFormat="0" applyFill="0" applyAlignment="0" applyProtection="0">
      <alignment vertical="center"/>
    </xf>
    <xf numFmtId="0" fontId="82" fillId="0" borderId="19" applyNumberFormat="0" applyFill="0" applyAlignment="0" applyProtection="0">
      <alignment vertical="center"/>
    </xf>
    <xf numFmtId="0" fontId="64" fillId="9" borderId="0" applyNumberFormat="0" applyBorder="0" applyAlignment="0" applyProtection="0">
      <alignment vertical="center"/>
    </xf>
    <xf numFmtId="0" fontId="64" fillId="8" borderId="0" applyNumberFormat="0" applyBorder="0" applyAlignment="0" applyProtection="0">
      <alignment vertical="center"/>
    </xf>
    <xf numFmtId="0" fontId="28" fillId="19" borderId="0" applyNumberFormat="0" applyBorder="0" applyAlignment="0" applyProtection="0">
      <alignment vertical="center"/>
    </xf>
    <xf numFmtId="0" fontId="26" fillId="0" borderId="0">
      <alignment vertical="center"/>
    </xf>
    <xf numFmtId="0" fontId="28" fillId="19" borderId="0" applyNumberFormat="0" applyBorder="0" applyAlignment="0" applyProtection="0">
      <alignment vertical="center"/>
    </xf>
    <xf numFmtId="0" fontId="73" fillId="11" borderId="1" applyNumberFormat="0" applyBorder="0" applyAlignment="0" applyProtection="0">
      <alignment vertical="center"/>
    </xf>
    <xf numFmtId="0" fontId="28" fillId="19" borderId="0" applyNumberFormat="0" applyBorder="0" applyAlignment="0" applyProtection="0">
      <alignment vertical="center"/>
    </xf>
    <xf numFmtId="0" fontId="28" fillId="52" borderId="0" applyNumberFormat="0" applyBorder="0" applyAlignment="0" applyProtection="0">
      <alignment vertical="center"/>
    </xf>
    <xf numFmtId="0" fontId="103" fillId="0" borderId="30" applyNumberFormat="0" applyFill="0" applyAlignment="0" applyProtection="0">
      <alignment vertical="center"/>
    </xf>
    <xf numFmtId="0" fontId="64" fillId="25" borderId="0" applyNumberFormat="0" applyBorder="0" applyAlignment="0" applyProtection="0">
      <alignment vertical="center"/>
    </xf>
    <xf numFmtId="0" fontId="26" fillId="0" borderId="0">
      <alignment vertical="center"/>
    </xf>
    <xf numFmtId="0" fontId="67" fillId="10" borderId="0" applyNumberFormat="0" applyBorder="0" applyAlignment="0" applyProtection="0">
      <alignment vertical="center"/>
    </xf>
    <xf numFmtId="0" fontId="64" fillId="25" borderId="0" applyNumberFormat="0" applyBorder="0" applyAlignment="0" applyProtection="0">
      <alignment vertical="center"/>
    </xf>
    <xf numFmtId="0" fontId="26" fillId="0" borderId="0">
      <alignment vertical="center"/>
    </xf>
    <xf numFmtId="0" fontId="67" fillId="10" borderId="0" applyNumberFormat="0" applyBorder="0" applyAlignment="0" applyProtection="0">
      <alignment vertical="center"/>
    </xf>
    <xf numFmtId="0" fontId="114" fillId="53" borderId="36">
      <alignment horizontal="left" vertical="center"/>
      <protection locked="0" hidden="1"/>
    </xf>
    <xf numFmtId="0" fontId="64" fillId="8" borderId="0" applyNumberFormat="0" applyBorder="0" applyAlignment="0" applyProtection="0">
      <alignment vertical="center"/>
    </xf>
    <xf numFmtId="0" fontId="103" fillId="0" borderId="30" applyNumberFormat="0" applyFill="0" applyAlignment="0" applyProtection="0">
      <alignment vertical="center"/>
    </xf>
    <xf numFmtId="0" fontId="114" fillId="53" borderId="36">
      <alignment horizontal="left" vertical="center"/>
      <protection locked="0" hidden="1"/>
    </xf>
    <xf numFmtId="0" fontId="64" fillId="8" borderId="0" applyNumberFormat="0" applyBorder="0" applyAlignment="0" applyProtection="0">
      <alignment vertical="center"/>
    </xf>
    <xf numFmtId="0" fontId="90" fillId="0" borderId="31" applyNumberFormat="0" applyFill="0" applyAlignment="0" applyProtection="0">
      <alignment vertical="center"/>
    </xf>
    <xf numFmtId="193" fontId="26" fillId="0" borderId="0" applyFont="0" applyFill="0" applyBorder="0" applyAlignment="0" applyProtection="0">
      <alignment vertical="center"/>
    </xf>
    <xf numFmtId="0" fontId="64" fillId="8" borderId="0" applyNumberFormat="0" applyBorder="0" applyAlignment="0" applyProtection="0">
      <alignment vertical="center"/>
    </xf>
    <xf numFmtId="0" fontId="64" fillId="8" borderId="0" applyNumberFormat="0" applyBorder="0" applyAlignment="0" applyProtection="0">
      <alignment vertical="center"/>
    </xf>
    <xf numFmtId="0" fontId="65" fillId="0" borderId="37" applyNumberFormat="0" applyFill="0" applyAlignment="0" applyProtection="0">
      <alignment vertical="center"/>
    </xf>
    <xf numFmtId="0" fontId="85" fillId="32" borderId="0" applyNumberFormat="0" applyBorder="0" applyAlignment="0" applyProtection="0">
      <alignment vertical="center"/>
    </xf>
    <xf numFmtId="0" fontId="64" fillId="8" borderId="0" applyNumberFormat="0" applyBorder="0" applyAlignment="0" applyProtection="0">
      <alignment vertical="center"/>
    </xf>
    <xf numFmtId="0" fontId="65" fillId="0" borderId="37" applyNumberFormat="0" applyFill="0" applyAlignment="0" applyProtection="0">
      <alignment vertical="center"/>
    </xf>
    <xf numFmtId="0" fontId="85" fillId="32" borderId="0" applyNumberFormat="0" applyBorder="0" applyAlignment="0" applyProtection="0">
      <alignment vertical="center"/>
    </xf>
    <xf numFmtId="0" fontId="82" fillId="0" borderId="19" applyNumberFormat="0" applyFill="0" applyAlignment="0" applyProtection="0">
      <alignment vertical="center"/>
    </xf>
    <xf numFmtId="0" fontId="64" fillId="8" borderId="0" applyNumberFormat="0" applyBorder="0" applyAlignment="0" applyProtection="0">
      <alignment vertical="center"/>
    </xf>
    <xf numFmtId="0" fontId="65" fillId="0" borderId="17" applyNumberFormat="0" applyFill="0" applyAlignment="0" applyProtection="0">
      <alignment vertical="center"/>
    </xf>
    <xf numFmtId="0" fontId="82" fillId="0" borderId="19" applyNumberFormat="0" applyFill="0" applyAlignment="0" applyProtection="0">
      <alignment vertical="center"/>
    </xf>
    <xf numFmtId="9" fontId="26" fillId="0" borderId="0" applyFont="0" applyFill="0" applyBorder="0" applyAlignment="0" applyProtection="0">
      <alignment vertical="center"/>
    </xf>
    <xf numFmtId="0" fontId="64" fillId="8" borderId="0" applyNumberFormat="0" applyBorder="0" applyAlignment="0" applyProtection="0">
      <alignment vertical="center"/>
    </xf>
    <xf numFmtId="0" fontId="65" fillId="0" borderId="17" applyNumberFormat="0" applyFill="0" applyAlignment="0" applyProtection="0">
      <alignment vertical="center"/>
    </xf>
    <xf numFmtId="0" fontId="28" fillId="11" borderId="0" applyNumberFormat="0" applyBorder="0" applyAlignment="0" applyProtection="0">
      <alignment vertical="center"/>
    </xf>
    <xf numFmtId="0" fontId="28" fillId="53" borderId="0" applyNumberFormat="0" applyBorder="0" applyAlignment="0" applyProtection="0">
      <alignment vertical="center"/>
    </xf>
    <xf numFmtId="0" fontId="90" fillId="0" borderId="31" applyNumberFormat="0" applyFill="0" applyAlignment="0" applyProtection="0">
      <alignment vertical="center"/>
    </xf>
    <xf numFmtId="0" fontId="91" fillId="0" borderId="0" applyNumberFormat="0" applyFill="0" applyBorder="0" applyAlignment="0" applyProtection="0">
      <alignment vertical="center"/>
    </xf>
    <xf numFmtId="0" fontId="26" fillId="0" borderId="0">
      <alignment vertical="center"/>
    </xf>
    <xf numFmtId="0" fontId="26" fillId="0" borderId="0">
      <alignment vertical="center"/>
    </xf>
    <xf numFmtId="0" fontId="28"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82" fillId="0" borderId="19" applyNumberFormat="0" applyFill="0" applyAlignment="0" applyProtection="0">
      <alignment vertical="center"/>
    </xf>
    <xf numFmtId="0" fontId="64" fillId="17" borderId="0" applyNumberFormat="0" applyBorder="0" applyAlignment="0" applyProtection="0">
      <alignment vertical="center"/>
    </xf>
    <xf numFmtId="9" fontId="26" fillId="0" borderId="0" applyFont="0" applyFill="0" applyBorder="0" applyAlignment="0" applyProtection="0">
      <alignment vertical="center"/>
    </xf>
    <xf numFmtId="194" fontId="26" fillId="0" borderId="0" applyFont="0" applyFill="0" applyBorder="0" applyAlignment="0" applyProtection="0">
      <alignment vertical="center"/>
    </xf>
    <xf numFmtId="0" fontId="90" fillId="0" borderId="31" applyNumberFormat="0" applyFill="0" applyAlignment="0" applyProtection="0">
      <alignment vertical="center"/>
    </xf>
    <xf numFmtId="0" fontId="115" fillId="0" borderId="0" applyNumberFormat="0" applyFill="0" applyBorder="0" applyAlignment="0" applyProtection="0">
      <alignment vertical="center"/>
    </xf>
    <xf numFmtId="196" fontId="26" fillId="0" borderId="0" applyFont="0" applyFill="0" applyBorder="0" applyAlignment="0" applyProtection="0">
      <alignment vertical="center"/>
    </xf>
    <xf numFmtId="0" fontId="103" fillId="0" borderId="30" applyNumberFormat="0" applyFill="0" applyAlignment="0" applyProtection="0">
      <alignment vertical="center"/>
    </xf>
    <xf numFmtId="0" fontId="26" fillId="0" borderId="0">
      <alignment vertical="center"/>
    </xf>
    <xf numFmtId="0" fontId="67" fillId="10" borderId="0" applyNumberFormat="0" applyBorder="0" applyAlignment="0" applyProtection="0">
      <alignment vertical="center"/>
    </xf>
    <xf numFmtId="186" fontId="111" fillId="0" borderId="0">
      <alignment vertical="center"/>
    </xf>
    <xf numFmtId="15" fontId="107" fillId="0" borderId="0">
      <alignment vertical="center"/>
    </xf>
    <xf numFmtId="0" fontId="110" fillId="0" borderId="0">
      <alignment vertical="center"/>
    </xf>
    <xf numFmtId="15" fontId="107" fillId="0" borderId="0">
      <alignment vertical="center"/>
    </xf>
    <xf numFmtId="192" fontId="111" fillId="0" borderId="0">
      <alignment vertical="center"/>
    </xf>
    <xf numFmtId="0" fontId="102" fillId="32" borderId="0" applyNumberFormat="0" applyBorder="0" applyAlignment="0" applyProtection="0">
      <alignment vertical="center"/>
    </xf>
    <xf numFmtId="0" fontId="116" fillId="0" borderId="38"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73" fillId="13" borderId="0" applyNumberFormat="0" applyBorder="0" applyAlignment="0" applyProtection="0">
      <alignment vertical="center"/>
    </xf>
    <xf numFmtId="0" fontId="26" fillId="0" borderId="0">
      <alignment vertical="center"/>
    </xf>
    <xf numFmtId="0" fontId="106" fillId="0" borderId="34" applyNumberFormat="0" applyAlignment="0" applyProtection="0">
      <alignment horizontal="left" vertical="center"/>
    </xf>
    <xf numFmtId="0" fontId="63" fillId="9" borderId="0" applyNumberFormat="0" applyBorder="0" applyAlignment="0" applyProtection="0">
      <alignment vertical="center"/>
    </xf>
    <xf numFmtId="0" fontId="106" fillId="0" borderId="8">
      <alignment horizontal="left" vertical="center"/>
    </xf>
    <xf numFmtId="0" fontId="106" fillId="0" borderId="8">
      <alignment horizontal="left" vertical="center"/>
    </xf>
    <xf numFmtId="0" fontId="73" fillId="11" borderId="1" applyNumberFormat="0" applyBorder="0" applyAlignment="0" applyProtection="0">
      <alignment vertical="center"/>
    </xf>
    <xf numFmtId="43" fontId="0" fillId="0" borderId="0" applyFont="0" applyFill="0" applyBorder="0" applyAlignment="0" applyProtection="0">
      <alignment vertical="center"/>
    </xf>
    <xf numFmtId="0" fontId="73" fillId="11" borderId="1" applyNumberFormat="0" applyBorder="0" applyAlignment="0" applyProtection="0">
      <alignment vertical="center"/>
    </xf>
    <xf numFmtId="43" fontId="0" fillId="0" borderId="0" applyFont="0" applyFill="0" applyBorder="0" applyAlignment="0" applyProtection="0">
      <alignment vertical="center"/>
    </xf>
    <xf numFmtId="0" fontId="73" fillId="11" borderId="1" applyNumberFormat="0" applyBorder="0" applyAlignment="0" applyProtection="0">
      <alignment vertical="center"/>
    </xf>
    <xf numFmtId="0" fontId="73" fillId="11" borderId="1" applyNumberFormat="0" applyBorder="0" applyAlignment="0" applyProtection="0">
      <alignment vertical="center"/>
    </xf>
    <xf numFmtId="0" fontId="26" fillId="0" borderId="0">
      <alignment vertical="center"/>
    </xf>
    <xf numFmtId="0" fontId="73" fillId="11" borderId="1" applyNumberFormat="0" applyBorder="0" applyAlignment="0" applyProtection="0">
      <alignment vertical="center"/>
    </xf>
    <xf numFmtId="0" fontId="73" fillId="11" borderId="1" applyNumberFormat="0" applyBorder="0" applyAlignment="0" applyProtection="0">
      <alignment vertical="center"/>
    </xf>
    <xf numFmtId="183" fontId="117" fillId="62" borderId="0">
      <alignment vertical="center"/>
    </xf>
    <xf numFmtId="0" fontId="26" fillId="0" borderId="0">
      <alignment vertical="center"/>
    </xf>
    <xf numFmtId="0" fontId="63" fillId="63" borderId="0" applyNumberFormat="0" applyBorder="0" applyAlignment="0" applyProtection="0">
      <alignment vertical="center"/>
    </xf>
    <xf numFmtId="183" fontId="118" fillId="64" borderId="0">
      <alignment vertical="center"/>
    </xf>
    <xf numFmtId="38" fontId="26" fillId="0" borderId="0" applyFont="0" applyFill="0" applyBorder="0" applyAlignment="0" applyProtection="0">
      <alignment vertical="center"/>
    </xf>
    <xf numFmtId="0" fontId="97" fillId="0" borderId="0" applyNumberFormat="0" applyFill="0" applyBorder="0" applyAlignment="0" applyProtection="0">
      <alignment vertical="center"/>
    </xf>
    <xf numFmtId="40" fontId="26" fillId="0" borderId="0" applyFont="0" applyFill="0" applyBorder="0" applyAlignment="0" applyProtection="0">
      <alignment vertical="center"/>
    </xf>
    <xf numFmtId="0" fontId="26" fillId="0" borderId="0">
      <alignment vertical="center"/>
    </xf>
    <xf numFmtId="0" fontId="61" fillId="0" borderId="15" applyNumberFormat="0" applyFill="0" applyProtection="0">
      <alignment horizontal="center" vertical="center"/>
    </xf>
    <xf numFmtId="0" fontId="26" fillId="0" borderId="0">
      <alignment vertical="center"/>
    </xf>
    <xf numFmtId="177" fontId="26" fillId="0" borderId="0" applyFont="0" applyFill="0" applyBorder="0" applyAlignment="0" applyProtection="0">
      <alignment vertical="center"/>
    </xf>
    <xf numFmtId="43" fontId="0" fillId="0" borderId="0" applyFont="0" applyFill="0" applyBorder="0" applyAlignment="0" applyProtection="0">
      <alignment vertical="center"/>
    </xf>
    <xf numFmtId="191" fontId="26" fillId="0" borderId="0" applyFont="0" applyFill="0" applyBorder="0" applyAlignment="0" applyProtection="0">
      <alignment vertical="center"/>
    </xf>
    <xf numFmtId="0" fontId="82" fillId="0" borderId="19" applyNumberFormat="0" applyFill="0" applyAlignment="0" applyProtection="0">
      <alignment vertical="center"/>
    </xf>
    <xf numFmtId="1" fontId="71" fillId="0" borderId="15" applyFill="0" applyProtection="0">
      <alignment horizontal="center" vertical="center"/>
    </xf>
    <xf numFmtId="40" fontId="119" fillId="57" borderId="36">
      <alignment horizontal="centerContinuous" vertical="center"/>
    </xf>
    <xf numFmtId="1" fontId="71" fillId="0" borderId="15" applyFill="0" applyProtection="0">
      <alignment horizontal="center" vertical="center"/>
    </xf>
    <xf numFmtId="40" fontId="119" fillId="57" borderId="36">
      <alignment horizontal="centerContinuous" vertical="center"/>
    </xf>
    <xf numFmtId="9" fontId="26" fillId="0" borderId="0" applyFont="0" applyFill="0" applyBorder="0" applyAlignment="0" applyProtection="0">
      <alignment vertical="center"/>
    </xf>
    <xf numFmtId="0" fontId="91" fillId="0" borderId="24">
      <alignment horizontal="center" vertical="center"/>
    </xf>
    <xf numFmtId="37" fontId="120" fillId="0" borderId="0">
      <alignment vertical="center"/>
    </xf>
    <xf numFmtId="0" fontId="91" fillId="0" borderId="24">
      <alignment horizontal="center" vertical="center"/>
    </xf>
    <xf numFmtId="37" fontId="120" fillId="0" borderId="0">
      <alignment vertical="center"/>
    </xf>
    <xf numFmtId="0" fontId="91" fillId="0" borderId="24">
      <alignment horizontal="center" vertical="center"/>
    </xf>
    <xf numFmtId="37" fontId="120" fillId="0" borderId="0">
      <alignment vertical="center"/>
    </xf>
    <xf numFmtId="0" fontId="0" fillId="0" borderId="0">
      <alignment vertical="center"/>
    </xf>
    <xf numFmtId="9" fontId="26" fillId="0" borderId="0" applyFont="0" applyFill="0" applyBorder="0" applyAlignment="0" applyProtection="0">
      <alignment vertical="center"/>
    </xf>
    <xf numFmtId="0" fontId="91" fillId="0" borderId="24">
      <alignment horizontal="center" vertical="center"/>
    </xf>
    <xf numFmtId="37" fontId="120" fillId="0" borderId="0">
      <alignment vertical="center"/>
    </xf>
    <xf numFmtId="197" fontId="71" fillId="0" borderId="0">
      <alignment vertical="center"/>
    </xf>
    <xf numFmtId="9" fontId="26" fillId="0" borderId="0" applyFont="0" applyFill="0" applyBorder="0" applyAlignment="0" applyProtection="0">
      <alignment vertical="center"/>
    </xf>
    <xf numFmtId="0" fontId="100" fillId="0" borderId="0">
      <alignment vertical="center"/>
    </xf>
    <xf numFmtId="3" fontId="26" fillId="0" borderId="0" applyFont="0" applyFill="0" applyBorder="0" applyAlignment="0" applyProtection="0">
      <alignment vertical="center"/>
    </xf>
    <xf numFmtId="0" fontId="26" fillId="0" borderId="0">
      <alignment vertical="center"/>
    </xf>
    <xf numFmtId="0" fontId="26" fillId="0" borderId="0">
      <alignment vertical="center"/>
    </xf>
    <xf numFmtId="0" fontId="109" fillId="53" borderId="29" applyNumberFormat="0" applyAlignment="0" applyProtection="0">
      <alignment vertical="center"/>
    </xf>
    <xf numFmtId="14" fontId="66" fillId="0" borderId="0">
      <alignment horizontal="center" vertical="center" wrapText="1"/>
      <protection locked="0"/>
    </xf>
    <xf numFmtId="0" fontId="108" fillId="59" borderId="33">
      <alignment vertical="center"/>
      <protection locked="0"/>
    </xf>
    <xf numFmtId="0" fontId="26" fillId="0" borderId="0">
      <alignment vertical="center"/>
    </xf>
    <xf numFmtId="10" fontId="26" fillId="0" borderId="0" applyFont="0" applyFill="0" applyBorder="0" applyAlignment="0" applyProtection="0">
      <alignment vertical="center"/>
    </xf>
    <xf numFmtId="0" fontId="0" fillId="0" borderId="0">
      <alignment vertical="center"/>
    </xf>
    <xf numFmtId="9" fontId="26" fillId="0" borderId="0" applyFont="0" applyFill="0" applyBorder="0" applyAlignment="0" applyProtection="0">
      <alignment vertical="center"/>
    </xf>
    <xf numFmtId="0" fontId="79" fillId="0" borderId="0" applyNumberFormat="0" applyFill="0" applyBorder="0" applyAlignment="0" applyProtection="0">
      <alignment vertical="center"/>
    </xf>
    <xf numFmtId="9" fontId="26" fillId="0" borderId="0" applyFont="0" applyFill="0" applyBorder="0" applyAlignment="0" applyProtection="0">
      <alignment vertical="center"/>
    </xf>
    <xf numFmtId="0" fontId="121" fillId="0" borderId="0" applyNumberFormat="0" applyFill="0" applyBorder="0" applyAlignment="0" applyProtection="0">
      <alignment vertical="center"/>
    </xf>
    <xf numFmtId="184" fontId="26" fillId="0" borderId="0" applyFont="0" applyFill="0" applyProtection="0">
      <alignment vertical="center"/>
    </xf>
    <xf numFmtId="0" fontId="26" fillId="0" borderId="0">
      <alignment vertical="center"/>
    </xf>
    <xf numFmtId="0" fontId="63" fillId="65" borderId="0" applyNumberFormat="0" applyBorder="0" applyAlignment="0" applyProtection="0">
      <alignment vertical="center"/>
    </xf>
    <xf numFmtId="0" fontId="26" fillId="0" borderId="0" applyNumberFormat="0" applyFont="0" applyFill="0" applyBorder="0" applyAlignment="0" applyProtection="0">
      <alignment horizontal="left" vertical="center"/>
    </xf>
    <xf numFmtId="0" fontId="71" fillId="0" borderId="12" applyNumberFormat="0" applyFill="0" applyProtection="0">
      <alignment horizontal="right" vertical="center"/>
    </xf>
    <xf numFmtId="0" fontId="91" fillId="0" borderId="24">
      <alignment horizontal="center" vertical="center"/>
    </xf>
    <xf numFmtId="15" fontId="26" fillId="0" borderId="0" applyFont="0" applyFill="0" applyBorder="0" applyAlignment="0" applyProtection="0">
      <alignment vertical="center"/>
    </xf>
    <xf numFmtId="0" fontId="71" fillId="0" borderId="12" applyNumberFormat="0" applyFill="0" applyProtection="0">
      <alignment horizontal="right" vertical="center"/>
    </xf>
    <xf numFmtId="15" fontId="26" fillId="0" borderId="0" applyFont="0" applyFill="0" applyBorder="0" applyAlignment="0" applyProtection="0">
      <alignment vertical="center"/>
    </xf>
    <xf numFmtId="4" fontId="26" fillId="0" borderId="0" applyFont="0" applyFill="0" applyBorder="0" applyAlignment="0" applyProtection="0">
      <alignment vertical="center"/>
    </xf>
    <xf numFmtId="0" fontId="90" fillId="0" borderId="0" applyNumberFormat="0" applyFill="0" applyBorder="0" applyAlignment="0" applyProtection="0">
      <alignment vertical="center"/>
    </xf>
    <xf numFmtId="4" fontId="26" fillId="0" borderId="0" applyFont="0" applyFill="0" applyBorder="0" applyAlignment="0" applyProtection="0">
      <alignment vertical="center"/>
    </xf>
    <xf numFmtId="0" fontId="26" fillId="0" borderId="0">
      <alignment vertical="center"/>
    </xf>
    <xf numFmtId="0" fontId="71" fillId="0" borderId="12" applyNumberFormat="0" applyFill="0" applyProtection="0">
      <alignment horizontal="right" vertical="center"/>
    </xf>
    <xf numFmtId="0" fontId="0" fillId="0" borderId="0">
      <alignment vertical="center"/>
    </xf>
    <xf numFmtId="0" fontId="91" fillId="0" borderId="24">
      <alignment horizontal="center" vertical="center"/>
    </xf>
    <xf numFmtId="0" fontId="91" fillId="0" borderId="24">
      <alignment horizontal="center" vertical="center"/>
    </xf>
    <xf numFmtId="0" fontId="0" fillId="0" borderId="0">
      <alignment vertical="center"/>
    </xf>
    <xf numFmtId="0" fontId="91" fillId="0" borderId="24">
      <alignment horizontal="center" vertical="center"/>
    </xf>
    <xf numFmtId="0" fontId="91" fillId="0" borderId="24">
      <alignment horizontal="center" vertical="center"/>
    </xf>
    <xf numFmtId="3" fontId="26" fillId="0" borderId="0" applyFont="0" applyFill="0" applyBorder="0" applyAlignment="0" applyProtection="0">
      <alignment vertical="center"/>
    </xf>
    <xf numFmtId="0" fontId="26" fillId="0" borderId="0">
      <alignment vertical="center"/>
    </xf>
    <xf numFmtId="0" fontId="26" fillId="0" borderId="0">
      <alignment vertical="center"/>
    </xf>
    <xf numFmtId="0" fontId="26" fillId="61" borderId="0" applyNumberFormat="0" applyFont="0" applyBorder="0" applyAlignment="0" applyProtection="0">
      <alignment vertical="center"/>
    </xf>
    <xf numFmtId="0" fontId="26" fillId="0" borderId="0">
      <alignment vertical="center"/>
    </xf>
    <xf numFmtId="0" fontId="109" fillId="53" borderId="29" applyNumberFormat="0" applyAlignment="0" applyProtection="0">
      <alignment vertical="center"/>
    </xf>
    <xf numFmtId="0" fontId="108" fillId="59" borderId="33">
      <alignment vertical="center"/>
      <protection locked="0"/>
    </xf>
    <xf numFmtId="0" fontId="122" fillId="0" borderId="0">
      <alignment vertical="center"/>
    </xf>
    <xf numFmtId="0" fontId="63" fillId="55" borderId="0" applyNumberFormat="0" applyBorder="0" applyAlignment="0" applyProtection="0">
      <alignment vertical="center"/>
    </xf>
    <xf numFmtId="0" fontId="108" fillId="59" borderId="33">
      <alignment vertical="center"/>
      <protection locked="0"/>
    </xf>
    <xf numFmtId="0" fontId="108" fillId="59" borderId="33">
      <alignment vertical="center"/>
      <protection locked="0"/>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43" fontId="0" fillId="0" borderId="0" applyFont="0" applyFill="0" applyBorder="0" applyAlignment="0" applyProtection="0">
      <alignment vertical="center"/>
    </xf>
    <xf numFmtId="9" fontId="26" fillId="0" borderId="0" applyFont="0" applyFill="0" applyBorder="0" applyAlignment="0" applyProtection="0">
      <alignment vertical="center"/>
    </xf>
    <xf numFmtId="0" fontId="79" fillId="0" borderId="0" applyNumberFormat="0" applyFill="0" applyBorder="0" applyAlignment="0" applyProtection="0">
      <alignment vertical="center"/>
    </xf>
    <xf numFmtId="9" fontId="26" fillId="0" borderId="0" applyFont="0" applyFill="0" applyBorder="0" applyAlignment="0" applyProtection="0">
      <alignment vertical="center"/>
    </xf>
    <xf numFmtId="0" fontId="123" fillId="0" borderId="0" applyNumberFormat="0" applyFill="0" applyBorder="0" applyAlignment="0" applyProtection="0">
      <alignment vertical="center"/>
    </xf>
    <xf numFmtId="187" fontId="0" fillId="0" borderId="0" applyFont="0" applyFill="0" applyBorder="0" applyAlignment="0" applyProtection="0">
      <alignment vertical="center"/>
    </xf>
    <xf numFmtId="9" fontId="26" fillId="0" borderId="0" applyFont="0" applyFill="0" applyBorder="0" applyAlignment="0" applyProtection="0">
      <alignment vertical="center"/>
    </xf>
    <xf numFmtId="0" fontId="97" fillId="0" borderId="0" applyNumberFormat="0" applyFill="0" applyBorder="0" applyAlignment="0" applyProtection="0">
      <alignment vertical="center"/>
    </xf>
    <xf numFmtId="0" fontId="85" fillId="21"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pplyProtection="0"/>
    <xf numFmtId="0" fontId="26" fillId="0" borderId="0">
      <alignment vertical="center"/>
    </xf>
    <xf numFmtId="9" fontId="26"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0"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116" fillId="0" borderId="38"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103" fillId="0" borderId="30" applyNumberFormat="0" applyFill="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71" fillId="0" borderId="12" applyNumberFormat="0" applyFill="0" applyProtection="0">
      <alignment horizontal="right" vertical="center"/>
    </xf>
    <xf numFmtId="9" fontId="26" fillId="0" borderId="0" applyFont="0" applyFill="0" applyBorder="0" applyAlignment="0" applyProtection="0">
      <alignment vertical="center"/>
    </xf>
    <xf numFmtId="0" fontId="113" fillId="0" borderId="35"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123" fillId="0" borderId="39" applyNumberFormat="0" applyFill="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121" fillId="0" borderId="0" applyNumberFormat="0" applyFill="0" applyBorder="0" applyAlignment="0" applyProtection="0">
      <alignment vertical="center"/>
    </xf>
    <xf numFmtId="0" fontId="79" fillId="0" borderId="0" applyNumberFormat="0" applyFill="0" applyBorder="0" applyAlignment="0" applyProtection="0">
      <alignment vertical="center"/>
    </xf>
    <xf numFmtId="9" fontId="26" fillId="0" borderId="0" applyFont="0" applyFill="0" applyBorder="0" applyAlignment="0" applyProtection="0">
      <alignment vertical="center"/>
    </xf>
    <xf numFmtId="0" fontId="97" fillId="0" borderId="0" applyNumberFormat="0" applyFill="0" applyBorder="0" applyAlignment="0" applyProtection="0">
      <alignment vertical="center"/>
    </xf>
    <xf numFmtId="9" fontId="26" fillId="0" borderId="0" applyFont="0" applyFill="0" applyBorder="0" applyAlignment="0" applyProtection="0">
      <alignment vertical="center"/>
    </xf>
    <xf numFmtId="0" fontId="97" fillId="0" borderId="0" applyNumberFormat="0" applyFill="0" applyBorder="0" applyAlignment="0" applyProtection="0">
      <alignment vertical="center"/>
    </xf>
    <xf numFmtId="198" fontId="26" fillId="0" borderId="0" applyFont="0" applyFill="0" applyBorder="0" applyAlignment="0" applyProtection="0">
      <alignment vertical="center"/>
    </xf>
    <xf numFmtId="0" fontId="124" fillId="0" borderId="12" applyNumberFormat="0" applyFill="0" applyProtection="0">
      <alignment horizontal="center" vertical="center"/>
    </xf>
    <xf numFmtId="0" fontId="71" fillId="0" borderId="12" applyNumberFormat="0" applyFill="0" applyProtection="0">
      <alignment horizontal="right" vertical="center"/>
    </xf>
    <xf numFmtId="0" fontId="71" fillId="0" borderId="12" applyNumberFormat="0" applyFill="0" applyProtection="0">
      <alignment horizontal="right" vertical="center"/>
    </xf>
    <xf numFmtId="0" fontId="82" fillId="0" borderId="19" applyNumberFormat="0" applyFill="0" applyAlignment="0" applyProtection="0">
      <alignment vertical="center"/>
    </xf>
    <xf numFmtId="0" fontId="82" fillId="0" borderId="19" applyNumberFormat="0" applyFill="0" applyAlignment="0" applyProtection="0">
      <alignment vertical="center"/>
    </xf>
    <xf numFmtId="0" fontId="103" fillId="0" borderId="30" applyNumberFormat="0" applyFill="0" applyAlignment="0" applyProtection="0">
      <alignment vertical="center"/>
    </xf>
    <xf numFmtId="0" fontId="82" fillId="0" borderId="19" applyNumberFormat="0" applyFill="0" applyAlignment="0" applyProtection="0">
      <alignment vertical="center"/>
    </xf>
    <xf numFmtId="0" fontId="26" fillId="0" borderId="0">
      <alignment vertical="center"/>
    </xf>
    <xf numFmtId="0" fontId="103" fillId="0" borderId="30" applyNumberFormat="0" applyFill="0" applyAlignment="0" applyProtection="0">
      <alignment vertical="center"/>
    </xf>
    <xf numFmtId="0" fontId="26" fillId="0" borderId="0">
      <alignment vertical="center"/>
    </xf>
    <xf numFmtId="0" fontId="103" fillId="0" borderId="30" applyNumberFormat="0" applyFill="0" applyAlignment="0" applyProtection="0">
      <alignment vertical="center"/>
    </xf>
    <xf numFmtId="0" fontId="26" fillId="0" borderId="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90" fillId="0" borderId="31" applyNumberFormat="0" applyFill="0" applyAlignment="0" applyProtection="0">
      <alignment vertical="center"/>
    </xf>
    <xf numFmtId="0" fontId="67" fillId="10" borderId="0" applyNumberFormat="0" applyBorder="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26" fillId="0" borderId="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103" fillId="0" borderId="30" applyNumberFormat="0" applyFill="0" applyAlignment="0" applyProtection="0">
      <alignment vertical="center"/>
    </xf>
    <xf numFmtId="0" fontId="26" fillId="0" borderId="0">
      <alignment vertical="center"/>
    </xf>
    <xf numFmtId="0" fontId="26" fillId="0" borderId="0"/>
    <xf numFmtId="0" fontId="123" fillId="0" borderId="39" applyNumberFormat="0" applyFill="0" applyAlignment="0" applyProtection="0">
      <alignment vertical="center"/>
    </xf>
    <xf numFmtId="0" fontId="67" fillId="10" borderId="0" applyNumberFormat="0" applyBorder="0" applyAlignment="0" applyProtection="0">
      <alignment vertical="center"/>
    </xf>
    <xf numFmtId="0" fontId="90" fillId="0" borderId="31" applyNumberFormat="0" applyFill="0" applyAlignment="0" applyProtection="0">
      <alignment vertical="center"/>
    </xf>
    <xf numFmtId="0" fontId="67" fillId="10" borderId="0" applyNumberFormat="0" applyBorder="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71" fillId="0" borderId="12" applyNumberFormat="0" applyFill="0" applyProtection="0">
      <alignment horizontal="lef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0" applyNumberFormat="0" applyFill="0" applyBorder="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105" fillId="0" borderId="1">
      <alignment horizontal="lef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26" fillId="0" borderId="0">
      <alignment vertical="center"/>
    </xf>
    <xf numFmtId="0" fontId="90" fillId="0" borderId="31" applyNumberFormat="0" applyFill="0" applyAlignment="0" applyProtection="0">
      <alignment vertical="center"/>
    </xf>
    <xf numFmtId="1" fontId="71" fillId="0" borderId="15" applyFill="0" applyProtection="0">
      <alignment horizontal="center" vertical="center"/>
    </xf>
    <xf numFmtId="0" fontId="26" fillId="0" borderId="0">
      <alignment vertical="center"/>
    </xf>
    <xf numFmtId="0" fontId="123" fillId="0" borderId="0" applyNumberFormat="0" applyFill="0" applyBorder="0" applyAlignment="0" applyProtection="0">
      <alignment vertical="center"/>
    </xf>
    <xf numFmtId="187" fontId="0" fillId="0" borderId="0" applyFon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85" fillId="32" borderId="0" applyNumberFormat="0" applyBorder="0" applyAlignment="0" applyProtection="0">
      <alignment vertical="center"/>
    </xf>
    <xf numFmtId="0" fontId="0" fillId="0" borderId="0">
      <alignment vertical="center"/>
    </xf>
    <xf numFmtId="0" fontId="90" fillId="0" borderId="0" applyNumberFormat="0" applyFill="0" applyBorder="0" applyAlignment="0" applyProtection="0">
      <alignment vertical="center"/>
    </xf>
    <xf numFmtId="43" fontId="0" fillId="0" borderId="0" applyFon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0" fillId="0" borderId="0">
      <alignment vertical="center"/>
    </xf>
    <xf numFmtId="0" fontId="97" fillId="0" borderId="0" applyNumberFormat="0" applyFill="0" applyBorder="0" applyAlignment="0" applyProtection="0">
      <alignment vertical="center"/>
    </xf>
    <xf numFmtId="0" fontId="0" fillId="0" borderId="0">
      <alignment vertical="center"/>
    </xf>
    <xf numFmtId="0" fontId="109" fillId="53" borderId="29" applyNumberFormat="0" applyAlignment="0" applyProtection="0">
      <alignment vertical="center"/>
    </xf>
    <xf numFmtId="0" fontId="97" fillId="0" borderId="0" applyNumberFormat="0" applyFill="0" applyBorder="0" applyAlignment="0" applyProtection="0">
      <alignment vertical="center"/>
    </xf>
    <xf numFmtId="0" fontId="124" fillId="0" borderId="12" applyNumberFormat="0" applyFill="0" applyProtection="0">
      <alignment horizontal="center" vertical="center"/>
    </xf>
    <xf numFmtId="0" fontId="26" fillId="0" borderId="0">
      <alignment vertical="center"/>
    </xf>
    <xf numFmtId="0" fontId="124" fillId="0" borderId="12" applyNumberFormat="0" applyFill="0" applyProtection="0">
      <alignment horizontal="center" vertical="center"/>
    </xf>
    <xf numFmtId="0" fontId="67" fillId="19" borderId="0" applyNumberFormat="0" applyBorder="0" applyAlignment="0" applyProtection="0">
      <alignment vertical="center"/>
    </xf>
    <xf numFmtId="0" fontId="124" fillId="0" borderId="12" applyNumberFormat="0" applyFill="0" applyProtection="0">
      <alignment horizontal="center" vertical="center"/>
    </xf>
    <xf numFmtId="0" fontId="124" fillId="0" borderId="12" applyNumberFormat="0" applyFill="0" applyProtection="0">
      <alignment horizontal="center" vertical="center"/>
    </xf>
    <xf numFmtId="0" fontId="124" fillId="0" borderId="12" applyNumberFormat="0" applyFill="0" applyProtection="0">
      <alignment horizontal="center" vertical="center"/>
    </xf>
    <xf numFmtId="0" fontId="85" fillId="21" borderId="0" applyNumberFormat="0" applyBorder="0" applyAlignment="0" applyProtection="0">
      <alignment vertical="center"/>
    </xf>
    <xf numFmtId="0" fontId="124" fillId="0" borderId="12" applyNumberFormat="0" applyFill="0" applyProtection="0">
      <alignment horizontal="center" vertical="center"/>
    </xf>
    <xf numFmtId="0" fontId="124" fillId="0" borderId="12" applyNumberFormat="0" applyFill="0" applyProtection="0">
      <alignment horizontal="center" vertical="center"/>
    </xf>
    <xf numFmtId="0" fontId="125"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61" fillId="0" borderId="15" applyNumberFormat="0" applyFill="0" applyProtection="0">
      <alignment horizontal="center" vertical="center"/>
    </xf>
    <xf numFmtId="0" fontId="26" fillId="0" borderId="0">
      <alignment vertical="center"/>
    </xf>
    <xf numFmtId="0" fontId="61" fillId="0" borderId="15" applyNumberFormat="0" applyFill="0" applyProtection="0">
      <alignment horizontal="center" vertical="center"/>
    </xf>
    <xf numFmtId="0" fontId="26" fillId="0" borderId="0">
      <alignment vertical="center"/>
    </xf>
    <xf numFmtId="0" fontId="26" fillId="0" borderId="0">
      <alignment vertical="center"/>
    </xf>
    <xf numFmtId="0" fontId="61" fillId="0" borderId="15" applyNumberFormat="0" applyFill="0" applyProtection="0">
      <alignment horizontal="center" vertical="center"/>
    </xf>
    <xf numFmtId="0" fontId="26" fillId="0" borderId="0">
      <alignment vertical="center"/>
    </xf>
    <xf numFmtId="0" fontId="61" fillId="0" borderId="15" applyNumberFormat="0" applyFill="0" applyProtection="0">
      <alignment horizontal="center" vertical="center"/>
    </xf>
    <xf numFmtId="0" fontId="26" fillId="0" borderId="0">
      <alignment vertical="center"/>
    </xf>
    <xf numFmtId="0" fontId="61" fillId="0" borderId="15" applyNumberFormat="0" applyFill="0" applyProtection="0">
      <alignment horizontal="center" vertical="center"/>
    </xf>
    <xf numFmtId="0" fontId="26" fillId="0" borderId="0">
      <alignment vertical="center"/>
    </xf>
    <xf numFmtId="0" fontId="85" fillId="21" borderId="0" applyNumberFormat="0" applyBorder="0" applyAlignment="0" applyProtection="0">
      <alignment vertical="center"/>
    </xf>
    <xf numFmtId="0" fontId="79" fillId="0" borderId="0" applyNumberFormat="0" applyFill="0" applyBorder="0" applyAlignment="0" applyProtection="0">
      <alignment vertical="center"/>
    </xf>
    <xf numFmtId="0" fontId="85" fillId="21" borderId="0" applyNumberFormat="0" applyBorder="0" applyAlignment="0" applyProtection="0">
      <alignment vertical="center"/>
    </xf>
    <xf numFmtId="0" fontId="85" fillId="21" borderId="0" applyNumberFormat="0" applyBorder="0" applyAlignment="0" applyProtection="0">
      <alignment vertical="center"/>
    </xf>
    <xf numFmtId="0" fontId="79" fillId="0" borderId="0" applyNumberFormat="0" applyFill="0" applyBorder="0" applyAlignment="0" applyProtection="0">
      <alignment vertical="center"/>
    </xf>
    <xf numFmtId="0" fontId="85" fillId="21" borderId="0" applyNumberFormat="0" applyBorder="0" applyAlignment="0" applyProtection="0">
      <alignment vertical="center"/>
    </xf>
    <xf numFmtId="0" fontId="85" fillId="21" borderId="0" applyNumberFormat="0" applyBorder="0" applyAlignment="0" applyProtection="0">
      <alignment vertical="center"/>
    </xf>
    <xf numFmtId="0" fontId="104" fillId="0" borderId="0" applyNumberFormat="0" applyFill="0" applyBorder="0" applyAlignment="0" applyProtection="0">
      <alignment vertical="center"/>
    </xf>
    <xf numFmtId="0" fontId="85" fillId="21" borderId="0" applyNumberFormat="0" applyBorder="0" applyAlignment="0" applyProtection="0">
      <alignment vertical="center"/>
    </xf>
    <xf numFmtId="0" fontId="85" fillId="32" borderId="0" applyNumberFormat="0" applyBorder="0" applyAlignment="0" applyProtection="0">
      <alignment vertical="center"/>
    </xf>
    <xf numFmtId="0" fontId="85" fillId="21" borderId="0" applyNumberFormat="0" applyBorder="0" applyAlignment="0" applyProtection="0">
      <alignment vertical="center"/>
    </xf>
    <xf numFmtId="0" fontId="85" fillId="21" borderId="0" applyNumberFormat="0" applyBorder="0" applyAlignment="0" applyProtection="0">
      <alignment vertical="center"/>
    </xf>
    <xf numFmtId="0" fontId="85" fillId="21" borderId="0" applyNumberFormat="0" applyBorder="0" applyAlignment="0" applyProtection="0">
      <alignment vertical="center"/>
    </xf>
    <xf numFmtId="0" fontId="85" fillId="21" borderId="0" applyNumberFormat="0" applyBorder="0" applyAlignment="0" applyProtection="0">
      <alignment vertical="center"/>
    </xf>
    <xf numFmtId="0" fontId="85" fillId="21" borderId="0" applyNumberFormat="0" applyBorder="0" applyAlignment="0" applyProtection="0">
      <alignment vertical="center"/>
    </xf>
    <xf numFmtId="0" fontId="85" fillId="21" borderId="0" applyNumberFormat="0" applyBorder="0" applyAlignment="0" applyProtection="0">
      <alignment vertical="center"/>
    </xf>
    <xf numFmtId="0" fontId="85" fillId="21" borderId="0" applyNumberFormat="0" applyBorder="0" applyAlignment="0" applyProtection="0">
      <alignment vertical="center"/>
    </xf>
    <xf numFmtId="0" fontId="102" fillId="32" borderId="0" applyNumberFormat="0" applyBorder="0" applyAlignment="0" applyProtection="0">
      <alignment vertical="center"/>
    </xf>
    <xf numFmtId="0" fontId="85" fillId="21" borderId="0" applyNumberFormat="0" applyBorder="0" applyAlignment="0" applyProtection="0">
      <alignment vertical="center"/>
    </xf>
    <xf numFmtId="0" fontId="26" fillId="0" borderId="0">
      <alignment vertical="center"/>
    </xf>
    <xf numFmtId="0" fontId="102" fillId="32" borderId="0" applyNumberFormat="0" applyBorder="0" applyAlignment="0" applyProtection="0">
      <alignment vertical="center"/>
    </xf>
    <xf numFmtId="0" fontId="102" fillId="32" borderId="0" applyNumberFormat="0" applyBorder="0" applyAlignment="0" applyProtection="0">
      <alignment vertical="center"/>
    </xf>
    <xf numFmtId="0" fontId="85" fillId="32" borderId="0" applyNumberFormat="0" applyBorder="0" applyAlignment="0" applyProtection="0">
      <alignment vertical="center"/>
    </xf>
    <xf numFmtId="0" fontId="85" fillId="32" borderId="0" applyNumberFormat="0" applyBorder="0" applyAlignment="0" applyProtection="0">
      <alignment vertical="center"/>
    </xf>
    <xf numFmtId="0" fontId="85" fillId="32" borderId="0" applyNumberFormat="0" applyBorder="0" applyAlignment="0" applyProtection="0">
      <alignment vertical="center"/>
    </xf>
    <xf numFmtId="0" fontId="85" fillId="32" borderId="0" applyNumberFormat="0" applyBorder="0" applyAlignment="0" applyProtection="0">
      <alignment vertical="center"/>
    </xf>
    <xf numFmtId="0" fontId="85" fillId="32" borderId="0" applyNumberFormat="0" applyBorder="0" applyAlignment="0" applyProtection="0">
      <alignment vertical="center"/>
    </xf>
    <xf numFmtId="0" fontId="85" fillId="32" borderId="0" applyNumberFormat="0" applyBorder="0" applyAlignment="0" applyProtection="0">
      <alignment vertical="center"/>
    </xf>
    <xf numFmtId="0" fontId="85" fillId="32" borderId="0" applyNumberFormat="0" applyBorder="0" applyAlignment="0" applyProtection="0">
      <alignment vertical="center"/>
    </xf>
    <xf numFmtId="0" fontId="26" fillId="0" borderId="0">
      <alignment vertical="center"/>
    </xf>
    <xf numFmtId="0" fontId="102" fillId="21" borderId="0" applyNumberFormat="0" applyBorder="0" applyAlignment="0" applyProtection="0">
      <alignment vertical="center"/>
    </xf>
    <xf numFmtId="0" fontId="102" fillId="21" borderId="0" applyNumberFormat="0" applyBorder="0" applyAlignment="0" applyProtection="0">
      <alignment vertical="center"/>
    </xf>
    <xf numFmtId="0" fontId="102" fillId="21" borderId="0" applyNumberFormat="0" applyBorder="0" applyAlignment="0" applyProtection="0">
      <alignment vertical="center"/>
    </xf>
    <xf numFmtId="0" fontId="102" fillId="21" borderId="0" applyNumberFormat="0" applyBorder="0" applyAlignment="0" applyProtection="0">
      <alignment vertical="center"/>
    </xf>
    <xf numFmtId="0" fontId="102" fillId="21" borderId="0" applyNumberFormat="0" applyBorder="0" applyAlignment="0" applyProtection="0">
      <alignment vertical="center"/>
    </xf>
    <xf numFmtId="0" fontId="0" fillId="0" borderId="0">
      <alignment vertical="center"/>
    </xf>
    <xf numFmtId="0" fontId="102" fillId="21" borderId="0" applyNumberFormat="0" applyBorder="0" applyAlignment="0" applyProtection="0">
      <alignment vertical="center"/>
    </xf>
    <xf numFmtId="0" fontId="102" fillId="21" borderId="0" applyNumberFormat="0" applyBorder="0" applyAlignment="0" applyProtection="0">
      <alignment vertical="center"/>
    </xf>
    <xf numFmtId="0" fontId="68" fillId="12" borderId="0" applyNumberFormat="0" applyBorder="0" applyAlignment="0" applyProtection="0">
      <alignment vertical="center"/>
    </xf>
    <xf numFmtId="0" fontId="76" fillId="21" borderId="0" applyNumberFormat="0" applyBorder="0" applyAlignment="0" applyProtection="0">
      <alignment vertical="center"/>
    </xf>
    <xf numFmtId="0" fontId="26" fillId="0" borderId="0">
      <alignment vertical="center"/>
    </xf>
    <xf numFmtId="0" fontId="85" fillId="32" borderId="0" applyNumberFormat="0" applyBorder="0" applyAlignment="0" applyProtection="0">
      <alignment vertical="center"/>
    </xf>
    <xf numFmtId="0" fontId="26" fillId="0" borderId="0">
      <alignment vertical="center"/>
    </xf>
    <xf numFmtId="0" fontId="109" fillId="53" borderId="29" applyNumberFormat="0" applyAlignment="0" applyProtection="0">
      <alignment vertical="center"/>
    </xf>
    <xf numFmtId="0" fontId="6" fillId="0" borderId="0">
      <alignment vertical="center"/>
    </xf>
    <xf numFmtId="0" fontId="85" fillId="32" borderId="0" applyNumberFormat="0" applyBorder="0" applyAlignment="0" applyProtection="0">
      <alignment vertical="center"/>
    </xf>
    <xf numFmtId="0" fontId="107" fillId="0" borderId="0">
      <alignment vertical="center"/>
    </xf>
    <xf numFmtId="0" fontId="26" fillId="0" borderId="0">
      <alignment vertical="center"/>
    </xf>
    <xf numFmtId="0" fontId="109" fillId="53" borderId="29" applyNumberFormat="0" applyAlignment="0" applyProtection="0">
      <alignment vertical="center"/>
    </xf>
    <xf numFmtId="0" fontId="85" fillId="32" borderId="0" applyNumberFormat="0" applyBorder="0" applyAlignment="0" applyProtection="0">
      <alignment vertical="center"/>
    </xf>
    <xf numFmtId="0" fontId="6" fillId="0" borderId="0">
      <alignment vertical="center"/>
    </xf>
    <xf numFmtId="0" fontId="85" fillId="32" borderId="0" applyNumberFormat="0" applyBorder="0" applyAlignment="0" applyProtection="0">
      <alignment vertical="center"/>
    </xf>
    <xf numFmtId="0" fontId="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65" fillId="0" borderId="17" applyNumberFormat="0" applyFill="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67" fillId="10" borderId="0" applyNumberFormat="0" applyBorder="0" applyAlignment="0" applyProtection="0">
      <alignment vertical="center"/>
    </xf>
    <xf numFmtId="0" fontId="26" fillId="0" borderId="0">
      <alignment vertical="center"/>
    </xf>
    <xf numFmtId="0" fontId="0" fillId="0" borderId="0">
      <alignment vertical="center"/>
    </xf>
    <xf numFmtId="0" fontId="0" fillId="0" borderId="0">
      <alignment vertical="center"/>
    </xf>
    <xf numFmtId="0" fontId="98" fillId="18" borderId="28" applyNumberFormat="0" applyAlignment="0" applyProtection="0">
      <alignment vertical="center"/>
    </xf>
    <xf numFmtId="0" fontId="26" fillId="0" borderId="0">
      <alignment vertical="center"/>
    </xf>
    <xf numFmtId="0" fontId="0" fillId="0" borderId="0">
      <alignment vertical="center"/>
    </xf>
    <xf numFmtId="0" fontId="0" fillId="11" borderId="32" applyNumberFormat="0" applyFont="0" applyAlignment="0" applyProtection="0">
      <alignment vertical="center"/>
    </xf>
    <xf numFmtId="0" fontId="126" fillId="0" borderId="0" applyNumberFormat="0" applyFill="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11" borderId="32" applyNumberFormat="0" applyFont="0" applyAlignment="0" applyProtection="0">
      <alignment vertical="center"/>
    </xf>
    <xf numFmtId="0" fontId="26" fillId="0" borderId="0">
      <alignment vertical="center"/>
    </xf>
    <xf numFmtId="0" fontId="26" fillId="0" borderId="0"/>
    <xf numFmtId="0" fontId="26" fillId="0" borderId="0">
      <alignment vertical="center"/>
    </xf>
    <xf numFmtId="0" fontId="0" fillId="0" borderId="0">
      <alignment vertical="center"/>
    </xf>
    <xf numFmtId="0" fontId="0" fillId="11" borderId="32" applyNumberFormat="0" applyFont="0" applyAlignment="0" applyProtection="0">
      <alignment vertical="center"/>
    </xf>
    <xf numFmtId="0" fontId="26" fillId="0" borderId="0">
      <alignment vertical="center"/>
    </xf>
    <xf numFmtId="0" fontId="26" fillId="0" borderId="0">
      <alignment vertical="center"/>
    </xf>
    <xf numFmtId="0" fontId="68" fillId="12" borderId="0" applyNumberFormat="0" applyBorder="0" applyAlignment="0" applyProtection="0">
      <alignment vertical="center"/>
    </xf>
    <xf numFmtId="0" fontId="26" fillId="0" borderId="0">
      <alignment vertical="center"/>
    </xf>
    <xf numFmtId="0" fontId="63" fillId="63" borderId="0" applyNumberFormat="0" applyBorder="0" applyAlignment="0" applyProtection="0">
      <alignment vertical="center"/>
    </xf>
    <xf numFmtId="0" fontId="26" fillId="0" borderId="0">
      <alignment vertical="center"/>
    </xf>
    <xf numFmtId="0" fontId="68" fillId="1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63" fillId="54" borderId="0" applyNumberFormat="0" applyBorder="0" applyAlignment="0" applyProtection="0">
      <alignment vertical="center"/>
    </xf>
    <xf numFmtId="0" fontId="26" fillId="0" borderId="0">
      <alignment vertical="center"/>
    </xf>
    <xf numFmtId="0" fontId="26" fillId="0" borderId="0">
      <alignment vertical="center"/>
    </xf>
    <xf numFmtId="1" fontId="71" fillId="0" borderId="15" applyFill="0" applyProtection="0">
      <alignment horizontal="center" vertical="center"/>
    </xf>
    <xf numFmtId="0" fontId="26" fillId="0" borderId="0">
      <alignment vertical="center"/>
    </xf>
    <xf numFmtId="1" fontId="71" fillId="0" borderId="15" applyFill="0" applyProtection="0">
      <alignment horizontal="center" vertical="center"/>
    </xf>
    <xf numFmtId="0" fontId="26" fillId="0" borderId="0">
      <alignment vertical="center"/>
    </xf>
    <xf numFmtId="0" fontId="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95" fillId="13" borderId="27"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74" fillId="10" borderId="0" applyNumberFormat="0" applyBorder="0" applyAlignment="0" applyProtection="0">
      <alignment vertical="center"/>
    </xf>
    <xf numFmtId="0" fontId="109" fillId="53" borderId="29" applyNumberFormat="0" applyAlignment="0" applyProtection="0">
      <alignment vertical="center"/>
    </xf>
    <xf numFmtId="0" fontId="26" fillId="0" borderId="0">
      <alignment vertical="center"/>
    </xf>
    <xf numFmtId="0" fontId="26" fillId="0" borderId="0">
      <alignment vertical="center"/>
    </xf>
    <xf numFmtId="0" fontId="98" fillId="18" borderId="28" applyNumberFormat="0" applyAlignment="0" applyProtection="0">
      <alignment vertical="center"/>
    </xf>
    <xf numFmtId="0" fontId="26" fillId="0" borderId="0">
      <alignment vertical="center"/>
    </xf>
    <xf numFmtId="0" fontId="26" fillId="0" borderId="0">
      <alignment vertical="center"/>
    </xf>
    <xf numFmtId="0" fontId="98" fillId="18" borderId="28" applyNumberFormat="0" applyAlignment="0" applyProtection="0">
      <alignment vertical="center"/>
    </xf>
    <xf numFmtId="0" fontId="95" fillId="13" borderId="27" applyNumberFormat="0" applyAlignment="0" applyProtection="0">
      <alignment vertical="center"/>
    </xf>
    <xf numFmtId="0" fontId="26" fillId="0" borderId="0">
      <alignment vertical="center"/>
    </xf>
    <xf numFmtId="187" fontId="0" fillId="0" borderId="0" applyFont="0" applyFill="0" applyBorder="0" applyAlignment="0" applyProtection="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98" fillId="18" borderId="28"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109" fillId="53" borderId="2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95" fillId="13" borderId="27" applyNumberFormat="0" applyAlignment="0" applyProtection="0">
      <alignment vertical="center"/>
    </xf>
    <xf numFmtId="0" fontId="26" fillId="0" borderId="0">
      <alignment vertical="center"/>
    </xf>
    <xf numFmtId="0" fontId="95" fillId="13" borderId="27" applyNumberFormat="0" applyAlignment="0" applyProtection="0">
      <alignment vertical="center"/>
    </xf>
    <xf numFmtId="0" fontId="68" fillId="12" borderId="0" applyNumberFormat="0" applyBorder="0" applyAlignment="0" applyProtection="0">
      <alignment vertical="center"/>
    </xf>
    <xf numFmtId="0" fontId="0" fillId="0" borderId="0">
      <alignment vertical="center"/>
    </xf>
    <xf numFmtId="0" fontId="68" fillId="12" borderId="0" applyNumberFormat="0" applyBorder="0" applyAlignment="0" applyProtection="0">
      <alignment vertical="center"/>
    </xf>
    <xf numFmtId="0" fontId="0" fillId="0" borderId="0">
      <alignment vertical="center"/>
    </xf>
    <xf numFmtId="0" fontId="68" fillId="1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12" fillId="66" borderId="0" applyNumberFormat="0" applyBorder="0" applyAlignment="0" applyProtection="0">
      <alignment vertical="center"/>
    </xf>
    <xf numFmtId="0" fontId="26" fillId="0" borderId="0">
      <alignment vertical="center"/>
    </xf>
    <xf numFmtId="0" fontId="26" fillId="0" borderId="0">
      <alignment vertical="center"/>
    </xf>
    <xf numFmtId="0" fontId="98" fillId="18" borderId="28"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1" fillId="0" borderId="0">
      <alignment vertical="center"/>
    </xf>
    <xf numFmtId="0" fontId="26" fillId="0" borderId="0">
      <alignment vertical="center"/>
    </xf>
    <xf numFmtId="0" fontId="26" fillId="0" borderId="0">
      <alignment vertical="center"/>
    </xf>
    <xf numFmtId="0" fontId="26" fillId="0" borderId="0">
      <alignment vertical="center"/>
    </xf>
    <xf numFmtId="0" fontId="95" fillId="13" borderId="27" applyNumberFormat="0" applyAlignment="0" applyProtection="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58" fillId="0" borderId="14" applyNumberFormat="0" applyFill="0" applyAlignment="0" applyProtection="0">
      <alignment vertical="center"/>
    </xf>
    <xf numFmtId="0" fontId="0" fillId="0" borderId="0">
      <alignment vertical="center"/>
    </xf>
    <xf numFmtId="0" fontId="0" fillId="0" borderId="0">
      <alignment vertical="center"/>
    </xf>
    <xf numFmtId="0" fontId="67" fillId="19" borderId="0" applyNumberFormat="0" applyBorder="0" applyAlignment="0" applyProtection="0">
      <alignment vertical="center"/>
    </xf>
    <xf numFmtId="0" fontId="0" fillId="0" borderId="0">
      <alignment vertical="center"/>
    </xf>
    <xf numFmtId="0" fontId="6" fillId="0" borderId="0" applyAlignment="0"/>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xf numFmtId="0" fontId="0" fillId="0" borderId="0">
      <alignment vertical="center"/>
    </xf>
    <xf numFmtId="0" fontId="0" fillId="0" borderId="0">
      <alignment vertical="center"/>
    </xf>
    <xf numFmtId="0" fontId="0" fillId="11" borderId="32" applyNumberFormat="0" applyFont="0" applyAlignment="0" applyProtection="0">
      <alignment vertical="center"/>
    </xf>
    <xf numFmtId="0" fontId="105" fillId="0" borderId="1">
      <alignment horizontal="left" vertical="center"/>
    </xf>
    <xf numFmtId="0" fontId="105" fillId="0" borderId="1">
      <alignment horizontal="left" vertical="center"/>
    </xf>
    <xf numFmtId="0" fontId="0" fillId="11" borderId="32" applyNumberFormat="0" applyFont="0" applyAlignment="0" applyProtection="0">
      <alignment vertical="center"/>
    </xf>
    <xf numFmtId="0" fontId="105" fillId="0" borderId="1">
      <alignment horizontal="left" vertical="center"/>
    </xf>
    <xf numFmtId="0" fontId="105" fillId="0" borderId="1">
      <alignment horizontal="left" vertical="center"/>
    </xf>
    <xf numFmtId="0" fontId="105" fillId="0" borderId="1">
      <alignment horizontal="left" vertical="center"/>
    </xf>
    <xf numFmtId="0" fontId="0" fillId="0" borderId="0">
      <alignment vertical="center"/>
    </xf>
    <xf numFmtId="0" fontId="0" fillId="0" borderId="0">
      <alignment vertical="center"/>
    </xf>
    <xf numFmtId="0" fontId="26" fillId="0" borderId="0">
      <alignment vertical="center"/>
    </xf>
    <xf numFmtId="0" fontId="99" fillId="13" borderId="29" applyNumberFormat="0" applyAlignment="0" applyProtection="0">
      <alignment vertical="center"/>
    </xf>
    <xf numFmtId="0" fontId="26" fillId="0" borderId="0">
      <alignment vertical="center"/>
    </xf>
    <xf numFmtId="1" fontId="71" fillId="0" borderId="15" applyFill="0" applyProtection="0">
      <alignment horizontal="center" vertical="center"/>
    </xf>
    <xf numFmtId="0" fontId="26" fillId="0" borderId="0">
      <alignment vertical="center"/>
    </xf>
    <xf numFmtId="0" fontId="99" fillId="13" borderId="29" applyNumberFormat="0" applyAlignment="0" applyProtection="0">
      <alignment vertical="center"/>
    </xf>
    <xf numFmtId="0" fontId="26" fillId="0" borderId="0">
      <alignment vertical="center"/>
    </xf>
    <xf numFmtId="0" fontId="26" fillId="0" borderId="0">
      <alignment vertical="center"/>
    </xf>
    <xf numFmtId="0" fontId="101"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26" fillId="0" borderId="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74" fillId="10" borderId="0" applyNumberFormat="0" applyBorder="0" applyAlignment="0" applyProtection="0">
      <alignment vertical="center"/>
    </xf>
    <xf numFmtId="0" fontId="71" fillId="0" borderId="12" applyNumberFormat="0" applyFill="0" applyProtection="0">
      <alignment horizontal="lef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79" fillId="0" borderId="0" applyNumberFormat="0" applyFill="0" applyBorder="0" applyAlignment="0" applyProtection="0">
      <alignment vertical="center"/>
    </xf>
    <xf numFmtId="0" fontId="67" fillId="19" borderId="0" applyNumberFormat="0" applyBorder="0" applyAlignment="0" applyProtection="0">
      <alignment vertical="center"/>
    </xf>
    <xf numFmtId="0" fontId="79" fillId="0" borderId="0" applyNumberFormat="0" applyFill="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74" fillId="10" borderId="0" applyNumberFormat="0" applyBorder="0" applyAlignment="0" applyProtection="0">
      <alignment vertical="center"/>
    </xf>
    <xf numFmtId="0" fontId="67" fillId="19" borderId="0" applyNumberFormat="0" applyBorder="0" applyAlignment="0" applyProtection="0">
      <alignment vertical="center"/>
    </xf>
    <xf numFmtId="0" fontId="67" fillId="19" borderId="0" applyNumberFormat="0" applyBorder="0" applyAlignment="0" applyProtection="0">
      <alignment vertical="center"/>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37" applyNumberFormat="0" applyFill="0" applyAlignment="0" applyProtection="0">
      <alignment vertical="center"/>
    </xf>
    <xf numFmtId="0" fontId="104" fillId="0" borderId="0" applyNumberFormat="0" applyFill="0" applyBorder="0" applyAlignment="0" applyProtection="0">
      <alignment vertical="center"/>
    </xf>
    <xf numFmtId="0" fontId="65" fillId="0" borderId="17" applyNumberFormat="0" applyFill="0" applyAlignment="0" applyProtection="0">
      <alignment vertical="center"/>
    </xf>
    <xf numFmtId="0" fontId="98" fillId="18" borderId="28" applyNumberFormat="0" applyAlignment="0" applyProtection="0">
      <alignment vertical="center"/>
    </xf>
    <xf numFmtId="0" fontId="65" fillId="0" borderId="17" applyNumberFormat="0" applyFill="0" applyAlignment="0" applyProtection="0">
      <alignment vertical="center"/>
    </xf>
    <xf numFmtId="0" fontId="98" fillId="18" borderId="28" applyNumberFormat="0" applyAlignment="0" applyProtection="0">
      <alignment vertical="center"/>
    </xf>
    <xf numFmtId="0" fontId="65" fillId="0" borderId="17" applyNumberFormat="0" applyFill="0" applyAlignment="0" applyProtection="0">
      <alignment vertical="center"/>
    </xf>
    <xf numFmtId="0" fontId="98" fillId="18" borderId="28" applyNumberFormat="0" applyAlignment="0" applyProtection="0">
      <alignment vertical="center"/>
    </xf>
    <xf numFmtId="0" fontId="65" fillId="0" borderId="17" applyNumberFormat="0" applyFill="0" applyAlignment="0" applyProtection="0">
      <alignment vertical="center"/>
    </xf>
    <xf numFmtId="0" fontId="98" fillId="18" borderId="28" applyNumberFormat="0" applyAlignment="0" applyProtection="0">
      <alignment vertical="center"/>
    </xf>
    <xf numFmtId="0" fontId="65" fillId="0" borderId="37" applyNumberFormat="0" applyFill="0" applyAlignment="0" applyProtection="0">
      <alignment vertical="center"/>
    </xf>
    <xf numFmtId="0" fontId="98" fillId="18" borderId="28" applyNumberFormat="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104" fillId="0" borderId="0" applyNumberFormat="0" applyFill="0" applyBorder="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104" fillId="0" borderId="0" applyNumberFormat="0" applyFill="0" applyBorder="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4" fontId="0" fillId="0" borderId="0" applyFont="0" applyFill="0" applyBorder="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9" fillId="13" borderId="29" applyNumberFormat="0" applyAlignment="0" applyProtection="0">
      <alignment vertical="center"/>
    </xf>
    <xf numFmtId="0" fontId="98" fillId="18" borderId="28" applyNumberFormat="0" applyAlignment="0" applyProtection="0">
      <alignment vertical="center"/>
    </xf>
    <xf numFmtId="0" fontId="98" fillId="18" borderId="28" applyNumberFormat="0" applyAlignment="0" applyProtection="0">
      <alignment vertical="center"/>
    </xf>
    <xf numFmtId="0" fontId="98" fillId="18" borderId="28" applyNumberFormat="0" applyAlignment="0" applyProtection="0">
      <alignment vertical="center"/>
    </xf>
    <xf numFmtId="0" fontId="98" fillId="18" borderId="28" applyNumberFormat="0" applyAlignment="0" applyProtection="0">
      <alignment vertical="center"/>
    </xf>
    <xf numFmtId="0" fontId="98" fillId="18" borderId="28" applyNumberFormat="0" applyAlignment="0" applyProtection="0">
      <alignment vertical="center"/>
    </xf>
    <xf numFmtId="0" fontId="98" fillId="18" borderId="28" applyNumberFormat="0" applyAlignment="0" applyProtection="0">
      <alignment vertical="center"/>
    </xf>
    <xf numFmtId="0" fontId="98" fillId="18" borderId="28" applyNumberFormat="0" applyAlignment="0" applyProtection="0">
      <alignment vertical="center"/>
    </xf>
    <xf numFmtId="0" fontId="98" fillId="18" borderId="28" applyNumberFormat="0" applyAlignment="0" applyProtection="0">
      <alignment vertical="center"/>
    </xf>
    <xf numFmtId="0" fontId="98" fillId="18" borderId="28" applyNumberFormat="0" applyAlignment="0" applyProtection="0">
      <alignment vertical="center"/>
    </xf>
    <xf numFmtId="0" fontId="98" fillId="18" borderId="28" applyNumberFormat="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58" fillId="0" borderId="14" applyNumberFormat="0" applyFill="0" applyAlignment="0" applyProtection="0">
      <alignment vertical="center"/>
    </xf>
    <xf numFmtId="0" fontId="107" fillId="0" borderId="0">
      <alignment vertical="center"/>
    </xf>
    <xf numFmtId="189" fontId="0" fillId="0" borderId="0" applyFont="0" applyFill="0" applyBorder="0" applyAlignment="0" applyProtection="0">
      <alignment vertical="center"/>
    </xf>
    <xf numFmtId="0" fontId="109" fillId="53" borderId="29" applyNumberFormat="0" applyAlignment="0" applyProtection="0">
      <alignment vertical="center"/>
    </xf>
    <xf numFmtId="43" fontId="0" fillId="0" borderId="0" applyFont="0" applyFill="0" applyBorder="0" applyAlignment="0" applyProtection="0">
      <alignment vertical="center"/>
    </xf>
    <xf numFmtId="0" fontId="26"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3" fillId="65" borderId="0" applyNumberFormat="0" applyBorder="0" applyAlignment="0" applyProtection="0">
      <alignment vertical="center"/>
    </xf>
    <xf numFmtId="0" fontId="112" fillId="67" borderId="0" applyNumberFormat="0" applyBorder="0" applyAlignment="0" applyProtection="0">
      <alignment vertical="center"/>
    </xf>
    <xf numFmtId="0" fontId="112" fillId="67" borderId="0" applyNumberFormat="0" applyBorder="0" applyAlignment="0" applyProtection="0">
      <alignment vertical="center"/>
    </xf>
    <xf numFmtId="0" fontId="112" fillId="60" borderId="0" applyNumberFormat="0" applyBorder="0" applyAlignment="0" applyProtection="0">
      <alignment vertical="center"/>
    </xf>
    <xf numFmtId="0" fontId="112" fillId="66" borderId="0" applyNumberFormat="0" applyBorder="0" applyAlignment="0" applyProtection="0">
      <alignment vertical="center"/>
    </xf>
    <xf numFmtId="0" fontId="63" fillId="54" borderId="0" applyNumberFormat="0" applyBorder="0" applyAlignment="0" applyProtection="0">
      <alignment vertical="center"/>
    </xf>
    <xf numFmtId="0" fontId="63" fillId="54" borderId="0" applyNumberFormat="0" applyBorder="0" applyAlignment="0" applyProtection="0">
      <alignment vertical="center"/>
    </xf>
    <xf numFmtId="0" fontId="63" fillId="54" borderId="0" applyNumberFormat="0" applyBorder="0" applyAlignment="0" applyProtection="0">
      <alignment vertical="center"/>
    </xf>
    <xf numFmtId="0" fontId="63" fillId="68" borderId="0" applyNumberFormat="0" applyBorder="0" applyAlignment="0" applyProtection="0">
      <alignment vertical="center"/>
    </xf>
    <xf numFmtId="0" fontId="63" fillId="8" borderId="0" applyNumberFormat="0" applyBorder="0" applyAlignment="0" applyProtection="0">
      <alignment vertical="center"/>
    </xf>
    <xf numFmtId="0" fontId="63" fillId="68" borderId="0" applyNumberFormat="0" applyBorder="0" applyAlignment="0" applyProtection="0">
      <alignment vertical="center"/>
    </xf>
    <xf numFmtId="0" fontId="63" fillId="51" borderId="0" applyNumberFormat="0" applyBorder="0" applyAlignment="0" applyProtection="0">
      <alignment vertical="center"/>
    </xf>
    <xf numFmtId="0" fontId="63" fillId="51" borderId="0" applyNumberFormat="0" applyBorder="0" applyAlignment="0" applyProtection="0">
      <alignment vertical="center"/>
    </xf>
    <xf numFmtId="0" fontId="63" fillId="7" borderId="0" applyNumberFormat="0" applyBorder="0" applyAlignment="0" applyProtection="0">
      <alignment vertical="center"/>
    </xf>
    <xf numFmtId="0" fontId="63" fillId="57" borderId="0" applyNumberFormat="0" applyBorder="0" applyAlignment="0" applyProtection="0">
      <alignment vertical="center"/>
    </xf>
    <xf numFmtId="0" fontId="63" fillId="57" borderId="0" applyNumberFormat="0" applyBorder="0" applyAlignment="0" applyProtection="0">
      <alignment vertical="center"/>
    </xf>
    <xf numFmtId="0" fontId="68" fillId="12" borderId="0" applyNumberFormat="0" applyBorder="0" applyAlignment="0" applyProtection="0">
      <alignment vertical="center"/>
    </xf>
    <xf numFmtId="0" fontId="63" fillId="57" borderId="0" applyNumberFormat="0" applyBorder="0" applyAlignment="0" applyProtection="0">
      <alignment vertical="center"/>
    </xf>
    <xf numFmtId="0" fontId="63" fillId="57" borderId="0" applyNumberFormat="0" applyBorder="0" applyAlignment="0" applyProtection="0">
      <alignment vertical="center"/>
    </xf>
    <xf numFmtId="0" fontId="68" fillId="12" borderId="0" applyNumberFormat="0" applyBorder="0" applyAlignment="0" applyProtection="0">
      <alignment vertical="center"/>
    </xf>
    <xf numFmtId="0" fontId="63" fillId="65" borderId="0" applyNumberFormat="0" applyBorder="0" applyAlignment="0" applyProtection="0">
      <alignment vertical="center"/>
    </xf>
    <xf numFmtId="0" fontId="63" fillId="65" borderId="0" applyNumberFormat="0" applyBorder="0" applyAlignment="0" applyProtection="0">
      <alignment vertical="center"/>
    </xf>
    <xf numFmtId="0" fontId="63" fillId="9" borderId="0" applyNumberFormat="0" applyBorder="0" applyAlignment="0" applyProtection="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63" fillId="8" borderId="0" applyNumberFormat="0" applyBorder="0" applyAlignment="0" applyProtection="0">
      <alignment vertical="center"/>
    </xf>
    <xf numFmtId="0" fontId="63" fillId="69" borderId="0" applyNumberFormat="0" applyBorder="0" applyAlignment="0" applyProtection="0">
      <alignment vertical="center"/>
    </xf>
    <xf numFmtId="0" fontId="63" fillId="69" borderId="0" applyNumberFormat="0" applyBorder="0" applyAlignment="0" applyProtection="0">
      <alignment vertical="center"/>
    </xf>
    <xf numFmtId="176" fontId="71" fillId="0" borderId="15" applyFill="0" applyProtection="0">
      <alignment horizontal="right" vertical="center"/>
    </xf>
    <xf numFmtId="176" fontId="71" fillId="0" borderId="15" applyFill="0" applyProtection="0">
      <alignment horizontal="right" vertical="center"/>
    </xf>
    <xf numFmtId="176" fontId="71" fillId="0" borderId="15" applyFill="0" applyProtection="0">
      <alignment horizontal="right" vertical="center"/>
    </xf>
    <xf numFmtId="176" fontId="71" fillId="0" borderId="15" applyFill="0" applyProtection="0">
      <alignment horizontal="right" vertical="center"/>
    </xf>
    <xf numFmtId="0" fontId="71" fillId="0" borderId="12" applyNumberFormat="0" applyFill="0" applyProtection="0">
      <alignment horizontal="left" vertical="center"/>
    </xf>
    <xf numFmtId="0" fontId="71" fillId="0" borderId="12" applyNumberFormat="0" applyFill="0" applyProtection="0">
      <alignment horizontal="left" vertical="center"/>
    </xf>
    <xf numFmtId="0" fontId="71" fillId="0" borderId="12" applyNumberFormat="0" applyFill="0" applyProtection="0">
      <alignment horizontal="left" vertical="center"/>
    </xf>
    <xf numFmtId="0" fontId="71" fillId="0" borderId="12" applyNumberFormat="0" applyFill="0" applyProtection="0">
      <alignment horizontal="lef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41" fontId="0" fillId="0" borderId="0" applyFont="0" applyFill="0" applyBorder="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95" fillId="13" borderId="27" applyNumberFormat="0" applyAlignment="0" applyProtection="0">
      <alignment vertical="center"/>
    </xf>
    <xf numFmtId="0" fontId="109" fillId="53" borderId="29" applyNumberFormat="0" applyAlignment="0" applyProtection="0">
      <alignment vertical="center"/>
    </xf>
    <xf numFmtId="0" fontId="109" fillId="53" borderId="29" applyNumberFormat="0" applyAlignment="0" applyProtection="0">
      <alignment vertical="center"/>
    </xf>
    <xf numFmtId="0" fontId="109" fillId="53" borderId="29" applyNumberFormat="0" applyAlignment="0" applyProtection="0">
      <alignment vertical="center"/>
    </xf>
    <xf numFmtId="0" fontId="109" fillId="53" borderId="29" applyNumberFormat="0" applyAlignment="0" applyProtection="0">
      <alignment vertical="center"/>
    </xf>
    <xf numFmtId="0" fontId="109" fillId="53" borderId="29" applyNumberFormat="0" applyAlignment="0" applyProtection="0">
      <alignment vertical="center"/>
    </xf>
    <xf numFmtId="0" fontId="109" fillId="53" borderId="29" applyNumberFormat="0" applyAlignment="0" applyProtection="0">
      <alignment vertical="center"/>
    </xf>
    <xf numFmtId="0" fontId="109" fillId="53" borderId="29" applyNumberFormat="0" applyAlignment="0" applyProtection="0">
      <alignment vertical="center"/>
    </xf>
    <xf numFmtId="0" fontId="109" fillId="53" borderId="29" applyNumberFormat="0" applyAlignment="0" applyProtection="0">
      <alignment vertical="center"/>
    </xf>
    <xf numFmtId="1" fontId="71" fillId="0" borderId="15" applyFill="0" applyProtection="0">
      <alignment horizontal="center" vertical="center"/>
    </xf>
    <xf numFmtId="1" fontId="71" fillId="0" borderId="15" applyFill="0" applyProtection="0">
      <alignment horizontal="center" vertical="center"/>
    </xf>
    <xf numFmtId="0" fontId="130" fillId="0" borderId="0">
      <alignment vertical="center"/>
    </xf>
    <xf numFmtId="0" fontId="100" fillId="0" borderId="0">
      <alignment vertical="center"/>
    </xf>
    <xf numFmtId="43" fontId="0" fillId="0" borderId="0" applyFont="0" applyFill="0" applyBorder="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0" fillId="11" borderId="32" applyNumberFormat="0" applyFont="0" applyAlignment="0" applyProtection="0">
      <alignment vertical="center"/>
    </xf>
    <xf numFmtId="0" fontId="131" fillId="0" borderId="0">
      <alignment vertical="top"/>
      <protection locked="0"/>
    </xf>
  </cellStyleXfs>
  <cellXfs count="492">
    <xf numFmtId="0" fontId="0" fillId="0" borderId="0" xfId="0" applyAlignment="1"/>
    <xf numFmtId="0" fontId="1" fillId="0" borderId="0" xfId="0" applyFont="1" applyFill="1" applyBorder="1" applyAlignment="1">
      <alignment vertical="center"/>
    </xf>
    <xf numFmtId="0" fontId="2" fillId="0" borderId="0" xfId="555" applyFont="1" applyFill="1" applyBorder="1" applyAlignment="1">
      <alignment horizontal="center" vertical="center"/>
    </xf>
    <xf numFmtId="0" fontId="3" fillId="0" borderId="1" xfId="555"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555"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6" fillId="0" borderId="0" xfId="288" applyFont="1" applyFill="1" applyBorder="1" applyAlignment="1">
      <alignment vertical="center"/>
    </xf>
    <xf numFmtId="0" fontId="7" fillId="0" borderId="0" xfId="288" applyFont="1" applyFill="1" applyBorder="1" applyAlignment="1">
      <alignment vertical="center"/>
    </xf>
    <xf numFmtId="0" fontId="8" fillId="0" borderId="0" xfId="288" applyNumberFormat="1" applyFont="1" applyFill="1" applyBorder="1" applyAlignment="1" applyProtection="1">
      <alignment horizontal="center" vertical="center"/>
    </xf>
    <xf numFmtId="0" fontId="0" fillId="0" borderId="0" xfId="288" applyNumberFormat="1" applyFont="1" applyFill="1" applyBorder="1" applyAlignment="1" applyProtection="1">
      <alignment horizontal="left"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protection locked="0"/>
    </xf>
    <xf numFmtId="0" fontId="12" fillId="0" borderId="2" xfId="0" applyFont="1" applyFill="1" applyBorder="1" applyAlignment="1">
      <alignment horizontal="center" vertical="center" wrapText="1"/>
    </xf>
    <xf numFmtId="49" fontId="13" fillId="0" borderId="2" xfId="426" applyNumberFormat="1" applyFont="1" applyFill="1" applyBorder="1">
      <alignment horizontal="left" vertical="center" wrapText="1"/>
    </xf>
    <xf numFmtId="0" fontId="12" fillId="0" borderId="2" xfId="0" applyFont="1" applyFill="1" applyBorder="1" applyAlignment="1" applyProtection="1">
      <alignment horizontal="left" vertical="center" wrapText="1"/>
      <protection locked="0"/>
    </xf>
    <xf numFmtId="0" fontId="12" fillId="0" borderId="2"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lignment horizontal="center" vertical="center" wrapText="1"/>
    </xf>
    <xf numFmtId="0" fontId="12" fillId="0" borderId="4"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2"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99" fontId="20"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22" fillId="0" borderId="6" xfId="0" applyFont="1" applyFill="1" applyBorder="1" applyAlignment="1">
      <alignment horizontal="left" vertical="center"/>
    </xf>
    <xf numFmtId="0" fontId="22" fillId="0" borderId="7" xfId="0" applyFont="1" applyFill="1" applyBorder="1" applyAlignment="1">
      <alignment horizontal="left" vertical="center"/>
    </xf>
    <xf numFmtId="0" fontId="23" fillId="0" borderId="1" xfId="0" applyFont="1" applyFill="1" applyBorder="1" applyAlignment="1">
      <alignment horizontal="center" vertical="center" wrapText="1"/>
    </xf>
    <xf numFmtId="195" fontId="22" fillId="0" borderId="1" xfId="29" applyNumberFormat="1" applyFont="1" applyFill="1" applyBorder="1" applyAlignment="1">
      <alignment horizontal="right" vertical="center" wrapText="1"/>
    </xf>
    <xf numFmtId="0" fontId="23" fillId="0" borderId="1" xfId="0" applyFont="1" applyFill="1" applyBorder="1" applyAlignment="1">
      <alignment horizontal="left" vertical="center"/>
    </xf>
    <xf numFmtId="0" fontId="22" fillId="0" borderId="1" xfId="0" applyFont="1" applyFill="1" applyBorder="1" applyAlignment="1">
      <alignment horizontal="left" vertical="center"/>
    </xf>
    <xf numFmtId="0" fontId="24" fillId="0" borderId="0" xfId="0" applyFont="1" applyFill="1" applyBorder="1" applyAlignment="1">
      <alignment vertical="center"/>
    </xf>
    <xf numFmtId="0" fontId="25" fillId="0" borderId="0" xfId="0" applyFont="1" applyFill="1" applyBorder="1" applyAlignment="1">
      <alignment vertical="center"/>
    </xf>
    <xf numFmtId="0" fontId="2" fillId="0" borderId="0" xfId="0" applyFont="1" applyFill="1" applyBorder="1" applyAlignment="1">
      <alignment horizontal="center" vertical="center" wrapText="1"/>
    </xf>
    <xf numFmtId="0" fontId="22" fillId="0" borderId="1" xfId="0" applyFont="1" applyFill="1" applyBorder="1" applyAlignment="1">
      <alignment horizontal="left" vertical="center" wrapText="1"/>
    </xf>
    <xf numFmtId="4" fontId="20" fillId="0" borderId="1" xfId="0" applyNumberFormat="1" applyFont="1" applyFill="1" applyBorder="1" applyAlignment="1">
      <alignment horizontal="right" vertical="center" wrapText="1"/>
    </xf>
    <xf numFmtId="0" fontId="23" fillId="0" borderId="1" xfId="0" applyFont="1" applyFill="1" applyBorder="1" applyAlignment="1">
      <alignment horizontal="left" vertical="center" wrapText="1"/>
    </xf>
    <xf numFmtId="0" fontId="21" fillId="0" borderId="0"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Fill="1" applyBorder="1" applyAlignment="1">
      <alignment vertical="center" wrapText="1"/>
    </xf>
    <xf numFmtId="0" fontId="23" fillId="0" borderId="1" xfId="0" applyFont="1" applyFill="1" applyBorder="1" applyAlignment="1">
      <alignment vertical="center" wrapText="1"/>
    </xf>
    <xf numFmtId="4" fontId="20" fillId="0" borderId="1" xfId="0" applyNumberFormat="1" applyFont="1" applyFill="1" applyBorder="1" applyAlignment="1">
      <alignment vertical="center" wrapText="1"/>
    </xf>
    <xf numFmtId="0" fontId="25"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18" fillId="0" borderId="0" xfId="0" applyFont="1" applyFill="1" applyBorder="1" applyAlignment="1">
      <alignment horizontal="right" vertical="center" wrapText="1"/>
    </xf>
    <xf numFmtId="4" fontId="23" fillId="0" borderId="1" xfId="0" applyNumberFormat="1" applyFont="1" applyFill="1" applyBorder="1" applyAlignment="1">
      <alignmen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vertical="center"/>
    </xf>
    <xf numFmtId="0" fontId="28" fillId="0" borderId="0" xfId="0" applyFont="1" applyFill="1" applyBorder="1" applyAlignment="1">
      <alignment vertical="center"/>
    </xf>
    <xf numFmtId="0" fontId="22" fillId="0" borderId="1" xfId="0" applyFont="1" applyFill="1" applyBorder="1" applyAlignment="1">
      <alignment horizontal="center" vertical="center" wrapText="1"/>
    </xf>
    <xf numFmtId="0" fontId="26" fillId="0" borderId="0" xfId="0" applyFont="1" applyFill="1" applyBorder="1" applyAlignment="1">
      <alignment vertical="center" wrapText="1"/>
    </xf>
    <xf numFmtId="0" fontId="2" fillId="0" borderId="0" xfId="896" applyNumberFormat="1" applyFont="1" applyFill="1" applyAlignment="1" applyProtection="1">
      <alignment horizontal="center" vertical="center" wrapText="1"/>
    </xf>
    <xf numFmtId="0" fontId="22" fillId="0" borderId="1" xfId="0" applyFont="1" applyFill="1" applyBorder="1" applyAlignment="1">
      <alignment vertical="center" wrapText="1"/>
    </xf>
    <xf numFmtId="178" fontId="22" fillId="0" borderId="1" xfId="0" applyNumberFormat="1" applyFont="1" applyFill="1" applyBorder="1" applyAlignment="1">
      <alignment vertical="center" wrapText="1"/>
    </xf>
    <xf numFmtId="0" fontId="26" fillId="0" borderId="0" xfId="896" applyFill="1" applyAlignment="1"/>
    <xf numFmtId="0" fontId="26" fillId="0" borderId="0" xfId="896" applyAlignment="1"/>
    <xf numFmtId="0" fontId="26" fillId="0" borderId="0" xfId="896" applyAlignment="1">
      <alignment horizontal="right" vertical="center"/>
    </xf>
    <xf numFmtId="0" fontId="2" fillId="0" borderId="0" xfId="896" applyNumberFormat="1" applyFont="1" applyFill="1" applyAlignment="1" applyProtection="1">
      <alignment horizontal="right" vertical="center" wrapText="1"/>
    </xf>
    <xf numFmtId="0" fontId="27" fillId="0" borderId="0" xfId="571" applyFont="1" applyAlignment="1" applyProtection="1">
      <alignment horizontal="left" vertical="center"/>
    </xf>
    <xf numFmtId="200" fontId="29" fillId="0" borderId="0" xfId="571" applyNumberFormat="1" applyFont="1" applyAlignment="1">
      <alignment horizontal="right" vertical="center"/>
    </xf>
    <xf numFmtId="0" fontId="29" fillId="0" borderId="0" xfId="571" applyFont="1" applyAlignment="1">
      <alignment horizontal="right" vertical="center"/>
    </xf>
    <xf numFmtId="201" fontId="29" fillId="0" borderId="0" xfId="571" applyNumberFormat="1" applyFont="1" applyFill="1" applyBorder="1" applyAlignment="1" applyProtection="1">
      <alignment horizontal="right" vertical="center"/>
    </xf>
    <xf numFmtId="2" fontId="22" fillId="0" borderId="1" xfId="824" applyNumberFormat="1" applyFont="1" applyFill="1" applyBorder="1" applyAlignment="1" applyProtection="1">
      <alignment horizontal="center" vertical="center" wrapText="1"/>
    </xf>
    <xf numFmtId="202" fontId="22" fillId="0" borderId="1" xfId="999" applyNumberFormat="1" applyFont="1" applyBorder="1" applyAlignment="1">
      <alignment horizontal="center" vertical="center" wrapText="1"/>
    </xf>
    <xf numFmtId="49" fontId="22" fillId="0" borderId="1" xfId="827" applyNumberFormat="1" applyFont="1" applyFill="1" applyBorder="1" applyAlignment="1" applyProtection="1">
      <alignment horizontal="left" vertical="center"/>
    </xf>
    <xf numFmtId="195" fontId="22" fillId="0" borderId="1" xfId="1027" applyNumberFormat="1" applyFont="1" applyFill="1" applyBorder="1" applyAlignment="1">
      <alignment horizontal="center" vertical="center" wrapText="1"/>
    </xf>
    <xf numFmtId="49" fontId="23" fillId="0" borderId="1" xfId="827" applyNumberFormat="1" applyFont="1" applyFill="1" applyBorder="1" applyAlignment="1" applyProtection="1">
      <alignment horizontal="left" vertical="center"/>
    </xf>
    <xf numFmtId="195" fontId="23" fillId="0" borderId="1" xfId="1027" applyNumberFormat="1" applyFont="1" applyFill="1" applyBorder="1" applyAlignment="1">
      <alignment horizontal="right" vertical="center" wrapText="1"/>
    </xf>
    <xf numFmtId="195" fontId="23" fillId="0" borderId="1" xfId="29" applyNumberFormat="1" applyFont="1" applyFill="1" applyBorder="1" applyAlignment="1" applyProtection="1">
      <alignment vertical="center" wrapText="1"/>
    </xf>
    <xf numFmtId="203" fontId="23" fillId="0" borderId="1" xfId="626" applyNumberFormat="1" applyFont="1" applyFill="1" applyBorder="1" applyAlignment="1">
      <alignment horizontal="right" vertical="center" wrapText="1"/>
    </xf>
    <xf numFmtId="195" fontId="22" fillId="0" borderId="1" xfId="1027" applyNumberFormat="1" applyFont="1" applyFill="1" applyBorder="1" applyAlignment="1">
      <alignment horizontal="right" vertical="center" wrapText="1"/>
    </xf>
    <xf numFmtId="195" fontId="22" fillId="0" borderId="1" xfId="29" applyNumberFormat="1" applyFont="1" applyFill="1" applyBorder="1" applyAlignment="1" applyProtection="1">
      <alignment horizontal="right" vertical="center" wrapText="1"/>
    </xf>
    <xf numFmtId="203" fontId="22" fillId="0" borderId="1" xfId="626" applyNumberFormat="1" applyFont="1" applyFill="1" applyBorder="1" applyAlignment="1">
      <alignment horizontal="right" vertical="center" wrapText="1"/>
    </xf>
    <xf numFmtId="195" fontId="23" fillId="0" borderId="1" xfId="29" applyNumberFormat="1" applyFont="1" applyFill="1" applyBorder="1" applyAlignment="1" applyProtection="1">
      <alignment horizontal="right" vertical="center" wrapText="1"/>
    </xf>
    <xf numFmtId="195" fontId="22" fillId="0" borderId="1" xfId="29" applyNumberFormat="1" applyFont="1" applyFill="1" applyBorder="1" applyAlignment="1">
      <alignment horizontal="center" vertical="center" wrapText="1"/>
    </xf>
    <xf numFmtId="185" fontId="22" fillId="0" borderId="1" xfId="29" applyNumberFormat="1" applyFont="1" applyFill="1" applyBorder="1" applyAlignment="1">
      <alignment horizontal="right" vertical="center" wrapText="1"/>
    </xf>
    <xf numFmtId="195" fontId="23" fillId="0" borderId="1" xfId="29" applyNumberFormat="1" applyFont="1" applyFill="1" applyBorder="1" applyAlignment="1">
      <alignment horizontal="center" vertical="center" wrapText="1"/>
    </xf>
    <xf numFmtId="185" fontId="23" fillId="0" borderId="1" xfId="29" applyNumberFormat="1" applyFont="1" applyFill="1" applyBorder="1" applyAlignment="1">
      <alignment horizontal="right" vertical="center" wrapText="1"/>
    </xf>
    <xf numFmtId="0" fontId="22" fillId="0" borderId="1" xfId="29" applyNumberFormat="1" applyFont="1" applyFill="1" applyBorder="1" applyAlignment="1">
      <alignment horizontal="right" vertical="center" wrapText="1"/>
    </xf>
    <xf numFmtId="0" fontId="23" fillId="0" borderId="1" xfId="29" applyNumberFormat="1" applyFont="1" applyFill="1" applyBorder="1" applyAlignment="1">
      <alignment horizontal="right" vertical="center" wrapText="1"/>
    </xf>
    <xf numFmtId="3" fontId="22" fillId="0" borderId="1" xfId="29" applyNumberFormat="1" applyFont="1" applyFill="1" applyBorder="1" applyAlignment="1">
      <alignment horizontal="right" vertical="center" wrapText="1"/>
    </xf>
    <xf numFmtId="3" fontId="23" fillId="0" borderId="1" xfId="29" applyNumberFormat="1" applyFont="1" applyFill="1" applyBorder="1" applyAlignment="1">
      <alignment horizontal="right" vertical="center" wrapText="1"/>
    </xf>
    <xf numFmtId="49" fontId="22" fillId="0" borderId="1" xfId="903" applyNumberFormat="1" applyFont="1" applyFill="1" applyBorder="1" applyAlignment="1" applyProtection="1">
      <alignment horizontal="distributed" vertical="center"/>
    </xf>
    <xf numFmtId="203" fontId="22" fillId="0" borderId="1" xfId="0" applyNumberFormat="1" applyFont="1" applyBorder="1" applyAlignment="1">
      <alignment horizontal="right" vertical="center" wrapText="1"/>
    </xf>
    <xf numFmtId="203" fontId="23" fillId="0" borderId="1" xfId="0" applyNumberFormat="1" applyFont="1" applyBorder="1" applyAlignment="1">
      <alignment horizontal="right" vertical="center" wrapText="1"/>
    </xf>
    <xf numFmtId="49" fontId="22" fillId="0" borderId="1" xfId="903" applyNumberFormat="1" applyFont="1" applyFill="1" applyBorder="1" applyAlignment="1" applyProtection="1">
      <alignment horizontal="left" vertical="center"/>
    </xf>
    <xf numFmtId="49" fontId="22" fillId="0" borderId="6" xfId="903" applyNumberFormat="1" applyFont="1" applyFill="1" applyBorder="1" applyAlignment="1" applyProtection="1">
      <alignment horizontal="center" vertical="center" wrapText="1"/>
    </xf>
    <xf numFmtId="49" fontId="22" fillId="0" borderId="8" xfId="903" applyNumberFormat="1" applyFont="1" applyFill="1" applyBorder="1" applyAlignment="1" applyProtection="1">
      <alignment horizontal="center" vertical="center" wrapText="1"/>
    </xf>
    <xf numFmtId="49" fontId="22" fillId="0" borderId="7" xfId="903" applyNumberFormat="1" applyFont="1" applyFill="1" applyBorder="1" applyAlignment="1" applyProtection="1">
      <alignment horizontal="center" vertical="center" wrapText="1"/>
    </xf>
    <xf numFmtId="195" fontId="26" fillId="0" borderId="0" xfId="896" applyNumberFormat="1" applyAlignment="1">
      <alignment horizontal="right" vertical="center"/>
    </xf>
    <xf numFmtId="0" fontId="26" fillId="0" borderId="0" xfId="699" applyFill="1" applyAlignment="1"/>
    <xf numFmtId="0" fontId="26" fillId="0" borderId="0" xfId="699" applyAlignment="1"/>
    <xf numFmtId="0" fontId="2" fillId="0" borderId="0" xfId="699" applyNumberFormat="1" applyFont="1" applyFill="1" applyAlignment="1" applyProtection="1">
      <alignment horizontal="center" vertical="center" wrapText="1"/>
    </xf>
    <xf numFmtId="0" fontId="23" fillId="0" borderId="0" xfId="699" applyFont="1" applyFill="1" applyAlignment="1" applyProtection="1">
      <alignment horizontal="left" vertical="center"/>
    </xf>
    <xf numFmtId="200" fontId="23" fillId="0" borderId="0" xfId="699" applyNumberFormat="1" applyFont="1" applyFill="1" applyAlignment="1" applyProtection="1">
      <alignment horizontal="right"/>
    </xf>
    <xf numFmtId="0" fontId="30" fillId="0" borderId="0" xfId="699" applyFont="1" applyFill="1" applyAlignment="1">
      <alignment vertical="center"/>
    </xf>
    <xf numFmtId="0" fontId="23" fillId="0" borderId="0" xfId="699" applyFont="1" applyFill="1" applyAlignment="1">
      <alignment horizontal="right" vertical="center"/>
    </xf>
    <xf numFmtId="0" fontId="22" fillId="0" borderId="1" xfId="699" applyNumberFormat="1" applyFont="1" applyFill="1" applyBorder="1" applyAlignment="1" applyProtection="1">
      <alignment horizontal="center" vertical="center"/>
    </xf>
    <xf numFmtId="49" fontId="22" fillId="0" borderId="1" xfId="428" applyNumberFormat="1" applyFont="1" applyFill="1" applyBorder="1" applyAlignment="1" applyProtection="1">
      <alignment vertical="center"/>
    </xf>
    <xf numFmtId="195" fontId="22" fillId="0" borderId="1" xfId="869" applyNumberFormat="1" applyFont="1" applyFill="1" applyBorder="1" applyAlignment="1">
      <alignment horizontal="center" vertical="center" wrapText="1"/>
    </xf>
    <xf numFmtId="49" fontId="23" fillId="0" borderId="1" xfId="428" applyNumberFormat="1" applyFont="1" applyFill="1" applyBorder="1" applyAlignment="1" applyProtection="1">
      <alignment vertical="center"/>
    </xf>
    <xf numFmtId="195" fontId="23" fillId="0" borderId="1" xfId="869" applyNumberFormat="1" applyFont="1" applyFill="1" applyBorder="1" applyAlignment="1">
      <alignment horizontal="right" vertical="center" wrapText="1"/>
    </xf>
    <xf numFmtId="203" fontId="23" fillId="0" borderId="1" xfId="38" applyNumberFormat="1" applyFont="1" applyFill="1" applyBorder="1" applyAlignment="1" applyProtection="1">
      <alignment horizontal="right" vertical="center" wrapText="1"/>
    </xf>
    <xf numFmtId="49" fontId="22" fillId="0" borderId="1" xfId="428" applyNumberFormat="1" applyFont="1" applyFill="1" applyBorder="1" applyAlignment="1" applyProtection="1">
      <alignment vertical="center" wrapText="1"/>
    </xf>
    <xf numFmtId="195" fontId="22" fillId="0" borderId="1" xfId="869" applyNumberFormat="1" applyFont="1" applyFill="1" applyBorder="1" applyAlignment="1">
      <alignment horizontal="right" vertical="center" wrapText="1"/>
    </xf>
    <xf numFmtId="203" fontId="22" fillId="0" borderId="1" xfId="38" applyNumberFormat="1" applyFont="1" applyFill="1" applyBorder="1" applyAlignment="1" applyProtection="1">
      <alignment horizontal="right" vertical="center" wrapText="1"/>
    </xf>
    <xf numFmtId="195" fontId="23" fillId="0" borderId="1" xfId="29" applyNumberFormat="1" applyFont="1" applyFill="1" applyBorder="1" applyAlignment="1">
      <alignment horizontal="right" vertical="center" wrapText="1"/>
    </xf>
    <xf numFmtId="203" fontId="23" fillId="0" borderId="1" xfId="38" applyNumberFormat="1" applyFont="1" applyFill="1" applyBorder="1" applyAlignment="1">
      <alignment horizontal="right" vertical="center" wrapText="1"/>
    </xf>
    <xf numFmtId="204" fontId="26" fillId="0" borderId="1" xfId="0" applyNumberFormat="1" applyFont="1" applyFill="1" applyBorder="1" applyAlignment="1">
      <alignment horizontal="right" vertical="center"/>
    </xf>
    <xf numFmtId="203" fontId="23" fillId="2" borderId="1" xfId="38" applyNumberFormat="1" applyFont="1" applyFill="1" applyBorder="1" applyAlignment="1" applyProtection="1">
      <alignment horizontal="right" vertical="center" wrapText="1"/>
    </xf>
    <xf numFmtId="203" fontId="3" fillId="0" borderId="1" xfId="38" applyNumberFormat="1" applyFont="1" applyFill="1" applyBorder="1" applyAlignment="1" applyProtection="1">
      <alignment horizontal="right" vertical="center" wrapText="1"/>
    </xf>
    <xf numFmtId="195" fontId="26" fillId="0" borderId="0" xfId="699" applyNumberFormat="1" applyAlignment="1"/>
    <xf numFmtId="0" fontId="26" fillId="0" borderId="0" xfId="768" applyFill="1" applyAlignment="1"/>
    <xf numFmtId="0" fontId="26" fillId="0" borderId="0" xfId="768" applyAlignment="1"/>
    <xf numFmtId="0" fontId="31" fillId="0" borderId="0" xfId="768" applyNumberFormat="1" applyFont="1" applyFill="1" applyAlignment="1" applyProtection="1">
      <alignment horizontal="center" vertical="center" wrapText="1"/>
    </xf>
    <xf numFmtId="0" fontId="27" fillId="0" borderId="0" xfId="713" applyFont="1" applyAlignment="1" applyProtection="1">
      <alignment horizontal="left" vertical="center"/>
    </xf>
    <xf numFmtId="0" fontId="29" fillId="0" borderId="0" xfId="713" applyFont="1" applyAlignment="1"/>
    <xf numFmtId="179" fontId="29" fillId="0" borderId="0" xfId="713" applyNumberFormat="1" applyFont="1" applyAlignment="1"/>
    <xf numFmtId="201" fontId="32" fillId="0" borderId="0" xfId="713" applyNumberFormat="1" applyFont="1" applyFill="1" applyBorder="1" applyAlignment="1" applyProtection="1">
      <alignment horizontal="right" vertical="center"/>
    </xf>
    <xf numFmtId="203" fontId="23" fillId="0" borderId="1" xfId="571" applyNumberFormat="1" applyFont="1" applyFill="1" applyBorder="1" applyAlignment="1" applyProtection="1">
      <alignment horizontal="right" vertical="center" wrapText="1"/>
    </xf>
    <xf numFmtId="49" fontId="22" fillId="0" borderId="1" xfId="827" applyNumberFormat="1" applyFont="1" applyFill="1" applyBorder="1" applyAlignment="1" applyProtection="1">
      <alignment horizontal="left" vertical="center" wrapText="1"/>
    </xf>
    <xf numFmtId="203" fontId="22" fillId="0" borderId="1" xfId="571" applyNumberFormat="1" applyFont="1" applyFill="1" applyBorder="1" applyAlignment="1" applyProtection="1">
      <alignment horizontal="right" vertical="center" wrapText="1"/>
    </xf>
    <xf numFmtId="195" fontId="32" fillId="0" borderId="1" xfId="29" applyNumberFormat="1" applyFont="1" applyFill="1" applyBorder="1" applyAlignment="1" applyProtection="1">
      <alignment vertical="center" wrapText="1"/>
    </xf>
    <xf numFmtId="195" fontId="23" fillId="2" borderId="1" xfId="29" applyNumberFormat="1" applyFont="1" applyFill="1" applyBorder="1" applyAlignment="1" applyProtection="1">
      <alignment horizontal="right" vertical="center" wrapText="1"/>
    </xf>
    <xf numFmtId="49" fontId="22" fillId="0" borderId="1" xfId="903" applyNumberFormat="1" applyFont="1" applyFill="1" applyBorder="1" applyAlignment="1" applyProtection="1">
      <alignment horizontal="left" vertical="center" wrapText="1"/>
    </xf>
    <xf numFmtId="195" fontId="26" fillId="0" borderId="0" xfId="768" applyNumberFormat="1" applyAlignment="1"/>
    <xf numFmtId="0" fontId="26" fillId="0" borderId="0" xfId="768" applyAlignment="1">
      <alignment vertical="center"/>
    </xf>
    <xf numFmtId="0" fontId="23" fillId="0" borderId="0" xfId="768" applyFont="1" applyFill="1" applyAlignment="1" applyProtection="1">
      <alignment horizontal="left" vertical="center"/>
    </xf>
    <xf numFmtId="4" fontId="23" fillId="0" borderId="0" xfId="768" applyNumberFormat="1" applyFont="1" applyFill="1" applyAlignment="1" applyProtection="1">
      <alignment horizontal="right" vertical="center"/>
    </xf>
    <xf numFmtId="179" fontId="30" fillId="0" borderId="0" xfId="768" applyNumberFormat="1" applyFont="1" applyFill="1" applyAlignment="1">
      <alignment vertical="center"/>
    </xf>
    <xf numFmtId="0" fontId="23" fillId="0" borderId="0" xfId="768" applyFont="1" applyFill="1" applyAlignment="1">
      <alignment horizontal="right" vertical="center"/>
    </xf>
    <xf numFmtId="0" fontId="22" fillId="0" borderId="1" xfId="917" applyNumberFormat="1" applyFont="1" applyFill="1" applyBorder="1" applyAlignment="1" applyProtection="1">
      <alignment horizontal="center" vertical="center"/>
    </xf>
    <xf numFmtId="49" fontId="22" fillId="0" borderId="1" xfId="921" applyNumberFormat="1" applyFont="1" applyFill="1" applyBorder="1" applyAlignment="1" applyProtection="1">
      <alignment vertical="center"/>
    </xf>
    <xf numFmtId="195" fontId="22" fillId="0" borderId="1" xfId="111" applyNumberFormat="1" applyFont="1" applyBorder="1" applyAlignment="1">
      <alignment horizontal="center" vertical="center" wrapText="1"/>
    </xf>
    <xf numFmtId="195" fontId="22" fillId="0" borderId="1" xfId="869" applyNumberFormat="1" applyFont="1" applyBorder="1" applyAlignment="1">
      <alignment horizontal="center" vertical="center" wrapText="1"/>
    </xf>
    <xf numFmtId="203" fontId="22" fillId="0" borderId="1" xfId="38" applyNumberFormat="1" applyFont="1" applyFill="1" applyBorder="1" applyAlignment="1">
      <alignment horizontal="center" vertical="center" wrapText="1"/>
    </xf>
    <xf numFmtId="49" fontId="23" fillId="0" borderId="1" xfId="921" applyNumberFormat="1" applyFont="1" applyFill="1" applyBorder="1" applyAlignment="1" applyProtection="1">
      <alignment vertical="center"/>
    </xf>
    <xf numFmtId="195" fontId="23" fillId="0" borderId="1" xfId="111" applyNumberFormat="1" applyFont="1" applyBorder="1" applyAlignment="1">
      <alignment horizontal="right" vertical="center" wrapText="1"/>
    </xf>
    <xf numFmtId="195" fontId="23" fillId="0" borderId="1" xfId="869" applyNumberFormat="1" applyFont="1" applyBorder="1" applyAlignment="1">
      <alignment horizontal="right" vertical="center" wrapText="1"/>
    </xf>
    <xf numFmtId="195" fontId="22" fillId="0" borderId="1" xfId="111" applyNumberFormat="1" applyFont="1" applyBorder="1" applyAlignment="1">
      <alignment horizontal="right" vertical="center" wrapText="1"/>
    </xf>
    <xf numFmtId="195" fontId="22" fillId="0" borderId="1" xfId="869" applyNumberFormat="1" applyFont="1" applyBorder="1" applyAlignment="1">
      <alignment horizontal="right" vertical="center" wrapText="1"/>
    </xf>
    <xf numFmtId="195" fontId="22" fillId="0" borderId="1" xfId="111" applyNumberFormat="1" applyFont="1" applyFill="1" applyBorder="1" applyAlignment="1">
      <alignment horizontal="right" vertical="center" wrapText="1"/>
    </xf>
    <xf numFmtId="195" fontId="23" fillId="2" borderId="1" xfId="869" applyNumberFormat="1" applyFont="1" applyFill="1" applyBorder="1" applyAlignment="1">
      <alignment horizontal="right" vertical="center" wrapText="1"/>
    </xf>
    <xf numFmtId="49" fontId="22" fillId="0" borderId="1" xfId="903" applyNumberFormat="1" applyFont="1" applyFill="1" applyBorder="1" applyAlignment="1" applyProtection="1">
      <alignment vertical="center"/>
    </xf>
    <xf numFmtId="0" fontId="26" fillId="0" borderId="0" xfId="999">
      <alignment vertical="center"/>
    </xf>
    <xf numFmtId="0" fontId="7" fillId="0" borderId="0" xfId="999" applyFont="1" applyAlignment="1">
      <alignment horizontal="center" vertical="center" wrapText="1"/>
    </xf>
    <xf numFmtId="0" fontId="26" fillId="0" borderId="0" xfId="999" applyFill="1">
      <alignment vertical="center"/>
    </xf>
    <xf numFmtId="0" fontId="1" fillId="0" borderId="0" xfId="0" applyFont="1" applyFill="1" applyAlignment="1">
      <alignment vertical="center"/>
    </xf>
    <xf numFmtId="0" fontId="33" fillId="0" borderId="0" xfId="659" applyFont="1" applyAlignment="1">
      <alignment horizontal="center" vertical="center" shrinkToFit="1"/>
    </xf>
    <xf numFmtId="0" fontId="8" fillId="0" borderId="0" xfId="659" applyFont="1" applyAlignment="1">
      <alignment horizontal="center" vertical="center" shrinkToFit="1"/>
    </xf>
    <xf numFmtId="0" fontId="27" fillId="0" borderId="0" xfId="659" applyFont="1" applyBorder="1" applyAlignment="1">
      <alignment horizontal="left" vertical="center" wrapText="1"/>
    </xf>
    <xf numFmtId="0" fontId="27" fillId="0" borderId="0" xfId="0" applyFont="1" applyFill="1" applyAlignment="1">
      <alignment horizontal="right"/>
    </xf>
    <xf numFmtId="0" fontId="22" fillId="0" borderId="1" xfId="1075" applyFont="1" applyBorder="1" applyAlignment="1">
      <alignment horizontal="center" vertical="center"/>
    </xf>
    <xf numFmtId="49" fontId="23" fillId="0" borderId="1" xfId="0" applyNumberFormat="1" applyFont="1" applyFill="1" applyBorder="1" applyAlignment="1" applyProtection="1">
      <alignment horizontal="center" vertical="center" wrapText="1"/>
    </xf>
    <xf numFmtId="49" fontId="22" fillId="0" borderId="1" xfId="0" applyNumberFormat="1" applyFont="1" applyFill="1" applyBorder="1" applyAlignment="1" applyProtection="1">
      <alignment vertical="center" wrapText="1"/>
    </xf>
    <xf numFmtId="195" fontId="23" fillId="0" borderId="1" xfId="29" applyNumberFormat="1" applyFont="1" applyBorder="1" applyAlignment="1">
      <alignment horizontal="right" vertical="center" wrapText="1"/>
    </xf>
    <xf numFmtId="0" fontId="23" fillId="0" borderId="1" xfId="650" applyNumberFormat="1" applyFont="1" applyFill="1" applyBorder="1" applyAlignment="1">
      <alignment horizontal="left"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xf>
    <xf numFmtId="0" fontId="34" fillId="0" borderId="1" xfId="0" applyFont="1" applyFill="1" applyBorder="1" applyAlignment="1">
      <alignment horizontal="center" vertical="center"/>
    </xf>
    <xf numFmtId="0" fontId="35" fillId="0" borderId="1" xfId="999" applyFont="1" applyFill="1" applyBorder="1">
      <alignment vertical="center"/>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0" xfId="0" applyFont="1" applyFill="1" applyAlignment="1">
      <alignment horizontal="center" vertical="center"/>
    </xf>
    <xf numFmtId="0" fontId="35" fillId="0" borderId="0" xfId="999" applyFont="1" applyFill="1">
      <alignment vertical="center"/>
    </xf>
    <xf numFmtId="0" fontId="8" fillId="0" borderId="0" xfId="626" applyFont="1" applyFill="1" applyAlignment="1">
      <alignment horizontal="center" vertical="center" shrinkToFit="1"/>
    </xf>
    <xf numFmtId="0" fontId="27" fillId="0" borderId="0" xfId="626" applyFont="1" applyFill="1" applyAlignment="1">
      <alignment horizontal="left" vertical="center" wrapText="1"/>
    </xf>
    <xf numFmtId="202" fontId="23" fillId="0" borderId="0" xfId="1073" applyNumberFormat="1" applyFont="1" applyFill="1" applyBorder="1" applyAlignment="1">
      <alignment horizontal="right" vertical="center"/>
    </xf>
    <xf numFmtId="0" fontId="22" fillId="0" borderId="1" xfId="1073" applyFont="1" applyFill="1" applyBorder="1" applyAlignment="1">
      <alignment horizontal="center" vertical="center"/>
    </xf>
    <xf numFmtId="202" fontId="22" fillId="0" borderId="1" xfId="999" applyNumberFormat="1" applyFont="1" applyFill="1" applyBorder="1" applyAlignment="1">
      <alignment horizontal="center" vertical="center" wrapText="1"/>
    </xf>
    <xf numFmtId="195" fontId="22" fillId="0" borderId="1" xfId="999" applyNumberFormat="1" applyFont="1" applyFill="1" applyBorder="1" applyAlignment="1">
      <alignment horizontal="right" vertical="center" wrapText="1"/>
    </xf>
    <xf numFmtId="203" fontId="22" fillId="0" borderId="1" xfId="999" applyNumberFormat="1" applyFont="1" applyBorder="1" applyAlignment="1">
      <alignment horizontal="right" vertical="center" wrapText="1"/>
    </xf>
    <xf numFmtId="195" fontId="23" fillId="0" borderId="1" xfId="999" applyNumberFormat="1" applyFont="1" applyFill="1" applyBorder="1" applyAlignment="1">
      <alignment horizontal="right" vertical="center" wrapText="1"/>
    </xf>
    <xf numFmtId="203" fontId="22" fillId="0" borderId="1" xfId="999" applyNumberFormat="1" applyFont="1" applyFill="1" applyBorder="1" applyAlignment="1">
      <alignment horizontal="right" vertical="center" wrapText="1"/>
    </xf>
    <xf numFmtId="203" fontId="22" fillId="0" borderId="1" xfId="38" applyNumberFormat="1" applyFont="1" applyFill="1" applyBorder="1" applyAlignment="1" applyProtection="1">
      <alignment horizontal="right" vertical="center" wrapText="1" shrinkToFit="1"/>
      <protection locked="0"/>
    </xf>
    <xf numFmtId="49" fontId="23" fillId="0" borderId="1" xfId="0" applyNumberFormat="1" applyFont="1" applyFill="1" applyBorder="1" applyAlignment="1" applyProtection="1">
      <alignment vertical="center" wrapText="1"/>
    </xf>
    <xf numFmtId="0" fontId="22" fillId="0" borderId="1" xfId="999" applyFont="1" applyFill="1" applyBorder="1" applyAlignment="1">
      <alignment horizontal="distributed" vertical="center" wrapText="1"/>
    </xf>
    <xf numFmtId="0" fontId="22" fillId="0" borderId="1" xfId="650" applyNumberFormat="1" applyFont="1" applyFill="1" applyBorder="1" applyAlignment="1">
      <alignment horizontal="left" vertical="center" wrapText="1"/>
    </xf>
    <xf numFmtId="0" fontId="23" fillId="0" borderId="1" xfId="650" applyNumberFormat="1" applyFont="1" applyFill="1" applyBorder="1" applyAlignment="1">
      <alignment horizontal="left" vertical="center" wrapText="1" indent="1"/>
    </xf>
    <xf numFmtId="195" fontId="27" fillId="0" borderId="1" xfId="0" applyNumberFormat="1" applyFont="1" applyFill="1" applyBorder="1" applyAlignment="1">
      <alignment horizontal="right" vertical="center" wrapText="1"/>
    </xf>
    <xf numFmtId="0" fontId="22" fillId="0" borderId="1" xfId="999" applyFont="1" applyFill="1" applyBorder="1" applyAlignment="1">
      <alignment horizontal="left" vertical="center" wrapText="1"/>
    </xf>
    <xf numFmtId="195" fontId="34" fillId="0" borderId="1" xfId="0" applyNumberFormat="1" applyFont="1" applyFill="1" applyBorder="1" applyAlignment="1">
      <alignment horizontal="right" vertical="center" wrapText="1"/>
    </xf>
    <xf numFmtId="41" fontId="0" fillId="0" borderId="0" xfId="0" applyNumberFormat="1" applyAlignment="1"/>
    <xf numFmtId="195" fontId="0" fillId="0" borderId="0" xfId="0" applyNumberFormat="1" applyAlignment="1"/>
    <xf numFmtId="0" fontId="26" fillId="0" borderId="0" xfId="650" applyAlignment="1"/>
    <xf numFmtId="0" fontId="36" fillId="3" borderId="0" xfId="650" applyFont="1" applyFill="1" applyAlignment="1"/>
    <xf numFmtId="0" fontId="8" fillId="0" borderId="0" xfId="626" applyFont="1" applyAlignment="1">
      <alignment horizontal="center" vertical="center" shrinkToFit="1"/>
    </xf>
    <xf numFmtId="0" fontId="37" fillId="3" borderId="0" xfId="626" applyFont="1" applyFill="1" applyAlignment="1">
      <alignment horizontal="center" vertical="center" shrinkToFit="1"/>
    </xf>
    <xf numFmtId="0" fontId="27" fillId="0" borderId="0" xfId="626" applyFont="1" applyAlignment="1">
      <alignment horizontal="left" vertical="center" wrapText="1"/>
    </xf>
    <xf numFmtId="0" fontId="38" fillId="0" borderId="0" xfId="626" applyFont="1" applyFill="1" applyAlignment="1">
      <alignment horizontal="left" vertical="center" wrapText="1"/>
    </xf>
    <xf numFmtId="0" fontId="23" fillId="0" borderId="0" xfId="650" applyFont="1" applyAlignment="1">
      <alignment horizontal="right" vertical="center"/>
    </xf>
    <xf numFmtId="0" fontId="22" fillId="0" borderId="1" xfId="650" applyFont="1" applyFill="1" applyBorder="1" applyAlignment="1">
      <alignment horizontal="center" vertical="center" wrapText="1"/>
    </xf>
    <xf numFmtId="0" fontId="32" fillId="0" borderId="1" xfId="0" applyFont="1" applyFill="1" applyBorder="1" applyAlignment="1" applyProtection="1">
      <alignment horizontal="right" vertical="center"/>
      <protection locked="0"/>
    </xf>
    <xf numFmtId="203" fontId="34" fillId="0" borderId="1" xfId="626" applyNumberFormat="1" applyFont="1" applyFill="1" applyBorder="1" applyAlignment="1">
      <alignment horizontal="right" vertical="center" wrapText="1"/>
    </xf>
    <xf numFmtId="0" fontId="32" fillId="3" borderId="1" xfId="0" applyFont="1" applyFill="1" applyBorder="1" applyAlignment="1" applyProtection="1">
      <alignment horizontal="right" vertical="center"/>
      <protection locked="0"/>
    </xf>
    <xf numFmtId="203" fontId="27" fillId="0" borderId="1" xfId="0" applyNumberFormat="1" applyFont="1" applyBorder="1" applyAlignment="1">
      <alignment horizontal="right" vertical="center" wrapText="1"/>
    </xf>
    <xf numFmtId="0" fontId="32" fillId="0" borderId="1" xfId="0" applyNumberFormat="1" applyFont="1" applyFill="1" applyBorder="1" applyAlignment="1" applyProtection="1">
      <alignment horizontal="right" vertical="center"/>
    </xf>
    <xf numFmtId="203" fontId="27" fillId="0" borderId="1" xfId="626" applyNumberFormat="1" applyFont="1" applyFill="1" applyBorder="1" applyAlignment="1">
      <alignment horizontal="right" vertical="center" wrapText="1"/>
    </xf>
    <xf numFmtId="3" fontId="32" fillId="3" borderId="1" xfId="0" applyNumberFormat="1" applyFont="1" applyFill="1" applyBorder="1" applyAlignment="1" applyProtection="1">
      <alignment horizontal="right" vertical="center" wrapText="1"/>
      <protection locked="0"/>
    </xf>
    <xf numFmtId="3" fontId="32" fillId="0" borderId="1" xfId="0" applyNumberFormat="1" applyFont="1" applyFill="1" applyBorder="1" applyAlignment="1" applyProtection="1">
      <alignment horizontal="right" vertical="center" wrapText="1"/>
      <protection locked="0"/>
    </xf>
    <xf numFmtId="203" fontId="27" fillId="0" borderId="1" xfId="0" applyNumberFormat="1" applyFont="1" applyFill="1" applyBorder="1" applyAlignment="1">
      <alignment horizontal="right" vertical="center" wrapText="1"/>
    </xf>
    <xf numFmtId="4" fontId="39" fillId="0" borderId="1" xfId="1335" applyNumberFormat="1" applyFont="1" applyFill="1" applyBorder="1" applyAlignment="1" applyProtection="1">
      <alignment horizontal="right" vertical="center"/>
    </xf>
    <xf numFmtId="4" fontId="40" fillId="0" borderId="1" xfId="1335" applyNumberFormat="1" applyFont="1" applyFill="1" applyBorder="1" applyAlignment="1" applyProtection="1">
      <alignment horizontal="right" vertical="center"/>
    </xf>
    <xf numFmtId="195" fontId="22" fillId="0" borderId="1" xfId="626" applyNumberFormat="1" applyFont="1" applyFill="1" applyBorder="1" applyAlignment="1">
      <alignment horizontal="right" vertical="center" wrapText="1"/>
    </xf>
    <xf numFmtId="195" fontId="23" fillId="0" borderId="1" xfId="626" applyNumberFormat="1" applyFont="1" applyFill="1" applyBorder="1" applyAlignment="1">
      <alignment horizontal="right" vertical="center" wrapText="1"/>
    </xf>
    <xf numFmtId="195" fontId="23" fillId="3" borderId="1" xfId="626" applyNumberFormat="1" applyFont="1" applyFill="1" applyBorder="1" applyAlignment="1">
      <alignment horizontal="right" vertical="center" wrapText="1"/>
    </xf>
    <xf numFmtId="195" fontId="22" fillId="3" borderId="1" xfId="999" applyNumberFormat="1" applyFont="1" applyFill="1" applyBorder="1" applyAlignment="1">
      <alignment horizontal="right" vertical="center" wrapText="1"/>
    </xf>
    <xf numFmtId="195" fontId="23" fillId="3" borderId="1" xfId="999" applyNumberFormat="1" applyFont="1" applyFill="1" applyBorder="1" applyAlignment="1">
      <alignment horizontal="right" vertical="center" wrapText="1"/>
    </xf>
    <xf numFmtId="195" fontId="23" fillId="0" borderId="1" xfId="967" applyNumberFormat="1" applyFont="1" applyFill="1" applyBorder="1" applyAlignment="1">
      <alignment horizontal="right" vertical="center" wrapText="1"/>
    </xf>
    <xf numFmtId="195" fontId="22" fillId="0" borderId="1" xfId="967" applyNumberFormat="1" applyFont="1" applyFill="1" applyBorder="1" applyAlignment="1">
      <alignment horizontal="right" vertical="center" wrapText="1"/>
    </xf>
    <xf numFmtId="203" fontId="34" fillId="0" borderId="1" xfId="0" applyNumberFormat="1" applyFont="1" applyFill="1" applyBorder="1" applyAlignment="1">
      <alignment horizontal="right" vertical="center" wrapText="1"/>
    </xf>
    <xf numFmtId="0" fontId="34" fillId="0" borderId="1" xfId="0" applyFont="1" applyFill="1" applyBorder="1" applyAlignment="1">
      <alignment horizontal="distributed" vertical="center" wrapText="1"/>
    </xf>
    <xf numFmtId="49" fontId="22" fillId="0" borderId="1" xfId="0" applyNumberFormat="1" applyFont="1" applyFill="1" applyBorder="1" applyAlignment="1" applyProtection="1">
      <alignment horizontal="center" vertical="center" wrapText="1"/>
    </xf>
    <xf numFmtId="49" fontId="22" fillId="0" borderId="1" xfId="0" applyNumberFormat="1" applyFont="1" applyFill="1" applyBorder="1" applyAlignment="1" applyProtection="1">
      <alignment horizontal="left" vertical="center" wrapText="1"/>
    </xf>
    <xf numFmtId="195" fontId="22" fillId="0" borderId="1" xfId="0" applyNumberFormat="1" applyFont="1" applyFill="1" applyBorder="1" applyAlignment="1">
      <alignment horizontal="right" vertical="center" wrapText="1"/>
    </xf>
    <xf numFmtId="195" fontId="22" fillId="3" borderId="1" xfId="29" applyNumberFormat="1" applyFont="1" applyFill="1" applyBorder="1" applyAlignment="1">
      <alignment horizontal="right" vertical="center" wrapText="1"/>
    </xf>
    <xf numFmtId="41" fontId="26" fillId="0" borderId="0" xfId="650" applyNumberFormat="1" applyAlignment="1"/>
    <xf numFmtId="195" fontId="26" fillId="0" borderId="0" xfId="650" applyNumberFormat="1" applyAlignment="1"/>
    <xf numFmtId="0" fontId="23" fillId="0" borderId="0" xfId="650" applyFont="1" applyAlignment="1"/>
    <xf numFmtId="0" fontId="26" fillId="0" borderId="0" xfId="650" applyFill="1" applyAlignment="1"/>
    <xf numFmtId="0" fontId="8" fillId="2" borderId="0" xfId="626" applyFont="1" applyFill="1" applyAlignment="1">
      <alignment horizontal="center" vertical="center" shrinkToFit="1"/>
    </xf>
    <xf numFmtId="0" fontId="27" fillId="2" borderId="0" xfId="626" applyFont="1" applyFill="1" applyAlignment="1">
      <alignment horizontal="left" vertical="center" wrapText="1"/>
    </xf>
    <xf numFmtId="0" fontId="23" fillId="2" borderId="0" xfId="650" applyFont="1" applyFill="1" applyAlignment="1">
      <alignment horizontal="right" vertical="center"/>
    </xf>
    <xf numFmtId="0" fontId="22" fillId="0" borderId="1" xfId="1073" applyFont="1" applyFill="1" applyBorder="1" applyAlignment="1">
      <alignment horizontal="distributed" vertical="center" wrapText="1" indent="3"/>
    </xf>
    <xf numFmtId="41" fontId="34" fillId="0" borderId="1" xfId="0" applyNumberFormat="1" applyFont="1" applyFill="1" applyBorder="1" applyAlignment="1">
      <alignment horizontal="right" vertical="center" wrapText="1"/>
    </xf>
    <xf numFmtId="41" fontId="23" fillId="0" borderId="1" xfId="999" applyNumberFormat="1" applyFont="1" applyFill="1" applyBorder="1" applyAlignment="1">
      <alignment horizontal="right" vertical="center" wrapText="1"/>
    </xf>
    <xf numFmtId="41" fontId="23" fillId="0" borderId="1" xfId="999" applyNumberFormat="1" applyFont="1" applyBorder="1" applyAlignment="1">
      <alignment horizontal="right" vertical="center" wrapText="1"/>
    </xf>
    <xf numFmtId="41" fontId="22" fillId="0" borderId="1" xfId="999" applyNumberFormat="1" applyFont="1" applyFill="1" applyBorder="1" applyAlignment="1">
      <alignment horizontal="right" vertical="center" wrapText="1"/>
    </xf>
    <xf numFmtId="0" fontId="23" fillId="0" borderId="1" xfId="893" applyNumberFormat="1" applyFont="1" applyFill="1" applyBorder="1" applyAlignment="1">
      <alignment horizontal="left" vertical="center" wrapText="1"/>
    </xf>
    <xf numFmtId="0" fontId="22" fillId="0" borderId="1" xfId="1073" applyFont="1" applyFill="1" applyBorder="1" applyAlignment="1">
      <alignment horizontal="left" vertical="center" wrapText="1"/>
    </xf>
    <xf numFmtId="0" fontId="23" fillId="0" borderId="1" xfId="893" applyNumberFormat="1" applyFont="1" applyFill="1" applyBorder="1" applyAlignment="1">
      <alignment horizontal="left" vertical="center" wrapText="1" indent="2"/>
    </xf>
    <xf numFmtId="203" fontId="34" fillId="0" borderId="1" xfId="0" applyNumberFormat="1" applyFont="1" applyBorder="1" applyAlignment="1">
      <alignment horizontal="right" vertical="center" wrapText="1"/>
    </xf>
    <xf numFmtId="0" fontId="23" fillId="0" borderId="1" xfId="893" applyNumberFormat="1" applyFont="1" applyFill="1" applyBorder="1" applyAlignment="1">
      <alignment horizontal="left" vertical="center" wrapText="1" indent="1"/>
    </xf>
    <xf numFmtId="0" fontId="22" fillId="0" borderId="1" xfId="893" applyNumberFormat="1" applyFont="1" applyFill="1" applyBorder="1" applyAlignment="1">
      <alignment horizontal="left" vertical="center" wrapText="1"/>
    </xf>
    <xf numFmtId="41" fontId="26" fillId="0" borderId="0" xfId="650" applyNumberFormat="1" applyFill="1" applyAlignment="1"/>
    <xf numFmtId="201" fontId="23" fillId="0" borderId="0" xfId="896" applyNumberFormat="1" applyFont="1" applyFill="1" applyBorder="1" applyAlignment="1" applyProtection="1">
      <alignment horizontal="left" vertical="center"/>
    </xf>
    <xf numFmtId="0" fontId="23" fillId="0" borderId="0" xfId="650" applyFont="1" applyFill="1" applyBorder="1" applyAlignment="1">
      <alignment vertical="center"/>
    </xf>
    <xf numFmtId="0" fontId="23" fillId="0" borderId="0" xfId="650" applyFont="1" applyFill="1" applyAlignment="1">
      <alignment vertical="center"/>
    </xf>
    <xf numFmtId="201" fontId="29" fillId="0" borderId="0" xfId="896" applyNumberFormat="1" applyFont="1" applyFill="1" applyBorder="1" applyAlignment="1" applyProtection="1">
      <alignment horizontal="right" vertical="center"/>
    </xf>
    <xf numFmtId="41" fontId="22" fillId="0" borderId="1" xfId="967" applyNumberFormat="1" applyFont="1" applyFill="1" applyBorder="1" applyAlignment="1">
      <alignment horizontal="right" vertical="center" wrapText="1"/>
    </xf>
    <xf numFmtId="41" fontId="23" fillId="0" borderId="1" xfId="967" applyNumberFormat="1" applyFont="1" applyFill="1" applyBorder="1" applyAlignment="1">
      <alignment horizontal="right" vertical="center" wrapText="1"/>
    </xf>
    <xf numFmtId="41" fontId="41" fillId="0" borderId="1" xfId="0" applyNumberFormat="1" applyFont="1" applyFill="1" applyBorder="1" applyAlignment="1">
      <alignment horizontal="right" vertical="center" wrapText="1"/>
    </xf>
    <xf numFmtId="41" fontId="32" fillId="0" borderId="1" xfId="0" applyNumberFormat="1" applyFont="1" applyFill="1" applyBorder="1" applyAlignment="1">
      <alignment horizontal="right" vertical="center" wrapText="1"/>
    </xf>
    <xf numFmtId="41" fontId="23" fillId="0" borderId="1" xfId="0" applyNumberFormat="1" applyFont="1" applyFill="1" applyBorder="1" applyAlignment="1" applyProtection="1">
      <alignment horizontal="right" vertical="center" wrapText="1"/>
    </xf>
    <xf numFmtId="41" fontId="27" fillId="0" borderId="1" xfId="0" applyNumberFormat="1" applyFont="1" applyFill="1" applyBorder="1" applyAlignment="1">
      <alignment horizontal="right" vertical="center" wrapText="1"/>
    </xf>
    <xf numFmtId="203" fontId="22" fillId="0" borderId="1" xfId="38" applyNumberFormat="1" applyFont="1" applyFill="1" applyBorder="1" applyAlignment="1">
      <alignment horizontal="right" vertical="center" wrapText="1"/>
    </xf>
    <xf numFmtId="41" fontId="23" fillId="0" borderId="1" xfId="626" applyNumberFormat="1" applyFont="1" applyFill="1" applyBorder="1" applyAlignment="1">
      <alignment horizontal="right" vertical="center" wrapText="1"/>
    </xf>
    <xf numFmtId="41" fontId="22" fillId="0" borderId="1" xfId="0" applyNumberFormat="1" applyFont="1" applyFill="1" applyBorder="1" applyAlignment="1" applyProtection="1">
      <alignment horizontal="right" vertical="center" wrapText="1"/>
    </xf>
    <xf numFmtId="41" fontId="22" fillId="0" borderId="1" xfId="626" applyNumberFormat="1" applyFont="1" applyFill="1" applyBorder="1" applyAlignment="1">
      <alignment horizontal="right" vertical="center" wrapText="1"/>
    </xf>
    <xf numFmtId="0" fontId="34" fillId="0" borderId="1" xfId="0" applyFont="1" applyBorder="1" applyAlignment="1">
      <alignment horizontal="distributed" vertical="center" wrapText="1"/>
    </xf>
    <xf numFmtId="0" fontId="42" fillId="0" borderId="0" xfId="0" applyFont="1" applyAlignment="1"/>
    <xf numFmtId="0" fontId="0" fillId="0" borderId="0" xfId="0" applyFill="1" applyAlignment="1"/>
    <xf numFmtId="0" fontId="43" fillId="0" borderId="0" xfId="903" applyFont="1" applyFill="1" applyAlignment="1">
      <alignment horizontal="center" vertical="center"/>
    </xf>
    <xf numFmtId="0" fontId="27" fillId="0" borderId="0" xfId="903" applyFont="1" applyFill="1" applyAlignment="1">
      <alignment horizontal="left" vertical="center"/>
    </xf>
    <xf numFmtId="0" fontId="27" fillId="0" borderId="0" xfId="0" applyFont="1" applyFill="1" applyAlignment="1">
      <alignment vertical="center"/>
    </xf>
    <xf numFmtId="0" fontId="27" fillId="0" borderId="0" xfId="903" applyFont="1" applyFill="1" applyAlignment="1">
      <alignment horizontal="right" vertical="center"/>
    </xf>
    <xf numFmtId="0" fontId="27" fillId="0" borderId="1" xfId="0" applyFont="1" applyFill="1" applyBorder="1" applyAlignment="1">
      <alignment horizontal="left" vertical="center" wrapText="1"/>
    </xf>
    <xf numFmtId="0" fontId="27" fillId="0" borderId="1" xfId="0" applyFont="1" applyBorder="1" applyAlignment="1">
      <alignment horizontal="left" vertical="center" wrapText="1"/>
    </xf>
    <xf numFmtId="0" fontId="34" fillId="0" borderId="1"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26" fillId="0" borderId="0" xfId="999" applyFill="1" applyProtection="1">
      <alignment vertical="center"/>
    </xf>
    <xf numFmtId="0" fontId="10" fillId="0" borderId="0" xfId="999" applyFont="1" applyFill="1" applyProtection="1">
      <alignment vertical="center"/>
    </xf>
    <xf numFmtId="0" fontId="35" fillId="0" borderId="0" xfId="999" applyFont="1" applyFill="1" applyAlignment="1" applyProtection="1">
      <alignment horizontal="center" vertical="center"/>
    </xf>
    <xf numFmtId="0" fontId="35" fillId="0" borderId="0" xfId="999" applyFont="1" applyFill="1" applyProtection="1">
      <alignment vertical="center"/>
    </xf>
    <xf numFmtId="202" fontId="26" fillId="0" borderId="0" xfId="999" applyNumberFormat="1" applyFill="1" applyProtection="1">
      <alignment vertical="center"/>
    </xf>
    <xf numFmtId="0" fontId="44" fillId="0" borderId="0" xfId="0" applyFont="1" applyFill="1" applyAlignment="1">
      <alignment horizontal="center" vertical="center"/>
    </xf>
    <xf numFmtId="0" fontId="23" fillId="0" borderId="0" xfId="999" applyFont="1" applyFill="1" applyProtection="1">
      <alignment vertical="center"/>
    </xf>
    <xf numFmtId="202" fontId="23" fillId="0" borderId="0" xfId="999" applyNumberFormat="1" applyFont="1" applyFill="1" applyBorder="1" applyAlignment="1" applyProtection="1">
      <alignment horizontal="right" vertical="center"/>
    </xf>
    <xf numFmtId="202" fontId="22" fillId="0" borderId="6" xfId="999" applyNumberFormat="1" applyFont="1" applyFill="1" applyBorder="1" applyAlignment="1" applyProtection="1">
      <alignment horizontal="center" vertical="center" wrapText="1"/>
    </xf>
    <xf numFmtId="0" fontId="22" fillId="0" borderId="1" xfId="999" applyFont="1" applyFill="1" applyBorder="1" applyAlignment="1" applyProtection="1">
      <alignment horizontal="distributed" vertical="center" wrapText="1" indent="3"/>
    </xf>
    <xf numFmtId="202" fontId="22" fillId="0" borderId="1" xfId="999" applyNumberFormat="1" applyFont="1" applyFill="1" applyBorder="1" applyAlignment="1" applyProtection="1">
      <alignment horizontal="center" vertical="center" wrapText="1"/>
    </xf>
    <xf numFmtId="0" fontId="34" fillId="0" borderId="9" xfId="0" applyNumberFormat="1" applyFont="1" applyFill="1" applyBorder="1" applyAlignment="1" applyProtection="1">
      <alignment horizontal="left" vertical="center"/>
    </xf>
    <xf numFmtId="49" fontId="34" fillId="0" borderId="1" xfId="0" applyNumberFormat="1" applyFont="1" applyFill="1" applyBorder="1" applyAlignment="1" applyProtection="1">
      <alignment horizontal="left" vertical="center" wrapText="1"/>
    </xf>
    <xf numFmtId="3" fontId="34" fillId="0" borderId="1" xfId="0" applyNumberFormat="1" applyFont="1" applyFill="1" applyBorder="1" applyAlignment="1" applyProtection="1">
      <alignment horizontal="right" vertical="center"/>
    </xf>
    <xf numFmtId="0" fontId="27" fillId="0" borderId="9" xfId="0" applyNumberFormat="1" applyFont="1" applyFill="1" applyBorder="1" applyAlignment="1" applyProtection="1">
      <alignment horizontal="left" vertical="center"/>
    </xf>
    <xf numFmtId="49" fontId="27" fillId="0" borderId="1" xfId="0" applyNumberFormat="1" applyFont="1" applyFill="1" applyBorder="1" applyAlignment="1" applyProtection="1">
      <alignment horizontal="left" vertical="center" wrapText="1"/>
    </xf>
    <xf numFmtId="0" fontId="27" fillId="0" borderId="9" xfId="0" applyFont="1" applyFill="1" applyBorder="1" applyAlignment="1" applyProtection="1">
      <alignment horizontal="left" vertical="center"/>
    </xf>
    <xf numFmtId="0" fontId="34" fillId="0" borderId="9" xfId="0" applyFont="1" applyFill="1" applyBorder="1" applyAlignment="1" applyProtection="1">
      <alignment horizontal="left" vertical="center"/>
    </xf>
    <xf numFmtId="49" fontId="34" fillId="0" borderId="9" xfId="0" applyNumberFormat="1" applyFont="1" applyFill="1" applyBorder="1" applyAlignment="1" applyProtection="1">
      <alignment horizontal="left" vertical="center" wrapText="1"/>
    </xf>
    <xf numFmtId="49" fontId="27" fillId="0" borderId="9" xfId="0" applyNumberFormat="1" applyFont="1" applyFill="1" applyBorder="1" applyAlignment="1" applyProtection="1">
      <alignment horizontal="left" vertical="center" wrapText="1"/>
    </xf>
    <xf numFmtId="0" fontId="34" fillId="0" borderId="9" xfId="0" applyNumberFormat="1" applyFont="1" applyFill="1" applyBorder="1" applyAlignment="1" applyProtection="1">
      <alignment horizontal="left" vertical="center" wrapText="1"/>
    </xf>
    <xf numFmtId="0" fontId="27" fillId="0" borderId="9" xfId="0" applyNumberFormat="1" applyFont="1" applyFill="1" applyBorder="1" applyAlignment="1" applyProtection="1">
      <alignment horizontal="left" vertical="center" wrapText="1"/>
    </xf>
    <xf numFmtId="3" fontId="27" fillId="0" borderId="1" xfId="0" applyNumberFormat="1" applyFont="1" applyFill="1" applyBorder="1" applyAlignment="1" applyProtection="1">
      <alignment horizontal="right" vertical="center"/>
    </xf>
    <xf numFmtId="49" fontId="45" fillId="0" borderId="9" xfId="0" applyNumberFormat="1" applyFont="1" applyFill="1" applyBorder="1" applyAlignment="1" applyProtection="1">
      <alignment horizontal="distributed" vertical="center"/>
    </xf>
    <xf numFmtId="49" fontId="45" fillId="0" borderId="1" xfId="0" applyNumberFormat="1" applyFont="1" applyFill="1" applyBorder="1" applyAlignment="1" applyProtection="1">
      <alignment horizontal="distributed" vertical="center" wrapText="1"/>
    </xf>
    <xf numFmtId="0" fontId="22" fillId="0" borderId="6" xfId="999" applyNumberFormat="1" applyFont="1" applyFill="1" applyBorder="1" applyAlignment="1" applyProtection="1">
      <alignment horizontal="left" vertical="center"/>
    </xf>
    <xf numFmtId="0" fontId="22" fillId="0" borderId="1" xfId="999" applyFont="1" applyFill="1" applyBorder="1" applyAlignment="1" applyProtection="1">
      <alignment horizontal="left" vertical="center" wrapText="1"/>
    </xf>
    <xf numFmtId="0" fontId="23" fillId="0" borderId="1" xfId="999" applyFont="1" applyFill="1" applyBorder="1" applyAlignment="1" applyProtection="1">
      <alignment horizontal="left" vertical="center" wrapText="1"/>
    </xf>
    <xf numFmtId="0" fontId="23" fillId="0" borderId="6" xfId="999" applyNumberFormat="1" applyFont="1" applyFill="1" applyBorder="1" applyAlignment="1" applyProtection="1">
      <alignment horizontal="left" vertical="center"/>
    </xf>
    <xf numFmtId="0" fontId="23" fillId="0" borderId="1" xfId="555" applyFont="1" applyFill="1" applyBorder="1" applyAlignment="1" applyProtection="1">
      <alignment horizontal="left" vertical="center" wrapText="1"/>
    </xf>
    <xf numFmtId="0" fontId="22" fillId="0" borderId="1" xfId="555" applyFont="1" applyFill="1" applyBorder="1" applyAlignment="1" applyProtection="1">
      <alignment horizontal="left" vertical="center" wrapText="1"/>
    </xf>
    <xf numFmtId="49" fontId="22" fillId="0" borderId="6" xfId="999" applyNumberFormat="1" applyFont="1" applyFill="1" applyBorder="1" applyAlignment="1" applyProtection="1">
      <alignment horizontal="left" vertical="center"/>
    </xf>
    <xf numFmtId="49" fontId="22" fillId="0" borderId="6" xfId="999" applyNumberFormat="1" applyFont="1" applyFill="1" applyBorder="1" applyAlignment="1" applyProtection="1">
      <alignment horizontal="distributed" vertical="center" indent="1"/>
    </xf>
    <xf numFmtId="0" fontId="22" fillId="0" borderId="1" xfId="999" applyFont="1" applyFill="1" applyBorder="1" applyAlignment="1" applyProtection="1">
      <alignment horizontal="distributed" vertical="center" wrapText="1" indent="1"/>
    </xf>
    <xf numFmtId="195" fontId="26" fillId="0" borderId="0" xfId="999" applyNumberFormat="1" applyFill="1" applyProtection="1">
      <alignment vertical="center"/>
    </xf>
    <xf numFmtId="0" fontId="10" fillId="0" borderId="0" xfId="999" applyFont="1">
      <alignment vertical="center"/>
    </xf>
    <xf numFmtId="0" fontId="35" fillId="0" borderId="0" xfId="999" applyFont="1" applyAlignment="1">
      <alignment horizontal="center" vertical="center"/>
    </xf>
    <xf numFmtId="202" fontId="26" fillId="0" borderId="0" xfId="999" applyNumberFormat="1">
      <alignment vertical="center"/>
    </xf>
    <xf numFmtId="0" fontId="10" fillId="0" borderId="0" xfId="999" applyFont="1" applyFill="1">
      <alignment vertical="center"/>
    </xf>
    <xf numFmtId="0" fontId="23" fillId="0" borderId="0" xfId="999" applyFont="1" applyFill="1">
      <alignment vertical="center"/>
    </xf>
    <xf numFmtId="0" fontId="46" fillId="0" borderId="0" xfId="999" applyFont="1" applyFill="1">
      <alignment vertical="center"/>
    </xf>
    <xf numFmtId="202" fontId="23" fillId="0" borderId="0" xfId="999" applyNumberFormat="1" applyFont="1" applyFill="1" applyAlignment="1">
      <alignment horizontal="right" vertical="center"/>
    </xf>
    <xf numFmtId="202" fontId="22" fillId="0" borderId="6" xfId="999" applyNumberFormat="1" applyFont="1" applyFill="1" applyBorder="1" applyAlignment="1">
      <alignment horizontal="center" vertical="center" wrapText="1"/>
    </xf>
    <xf numFmtId="0" fontId="22" fillId="0" borderId="1" xfId="999" applyFont="1" applyFill="1" applyBorder="1" applyAlignment="1">
      <alignment horizontal="distributed" vertical="center" wrapText="1" indent="3"/>
    </xf>
    <xf numFmtId="0" fontId="27" fillId="3" borderId="9" xfId="0" applyFont="1" applyFill="1" applyBorder="1" applyAlignment="1" applyProtection="1">
      <alignment horizontal="left" vertical="center"/>
    </xf>
    <xf numFmtId="3" fontId="34" fillId="0" borderId="1" xfId="0" applyNumberFormat="1" applyFont="1" applyFill="1" applyBorder="1" applyAlignment="1" applyProtection="1">
      <alignment horizontal="right" vertical="center"/>
      <protection locked="0"/>
    </xf>
    <xf numFmtId="49" fontId="27" fillId="3" borderId="1" xfId="0" applyNumberFormat="1" applyFont="1" applyFill="1" applyBorder="1" applyAlignment="1" applyProtection="1">
      <alignment horizontal="left" vertical="center" wrapText="1"/>
    </xf>
    <xf numFmtId="3" fontId="27" fillId="3" borderId="1" xfId="0" applyNumberFormat="1" applyFont="1" applyFill="1" applyBorder="1" applyAlignment="1" applyProtection="1">
      <alignment horizontal="right" vertical="center"/>
      <protection locked="0"/>
    </xf>
    <xf numFmtId="3" fontId="27" fillId="0" borderId="1" xfId="0" applyNumberFormat="1" applyFont="1" applyFill="1" applyBorder="1" applyAlignment="1" applyProtection="1">
      <alignment horizontal="right" vertical="center"/>
      <protection locked="0"/>
    </xf>
    <xf numFmtId="0" fontId="23" fillId="3" borderId="9" xfId="0" applyFont="1" applyFill="1" applyBorder="1" applyAlignment="1" applyProtection="1">
      <alignment vertical="center"/>
    </xf>
    <xf numFmtId="49" fontId="45" fillId="3" borderId="9" xfId="0" applyNumberFormat="1" applyFont="1" applyFill="1" applyBorder="1" applyAlignment="1" applyProtection="1">
      <alignment horizontal="distributed" vertical="center"/>
    </xf>
    <xf numFmtId="0" fontId="22" fillId="0" borderId="6" xfId="999" applyFont="1" applyFill="1" applyBorder="1" applyAlignment="1">
      <alignment horizontal="left" vertical="center"/>
    </xf>
    <xf numFmtId="0" fontId="22" fillId="0" borderId="1" xfId="555" applyFont="1" applyFill="1" applyBorder="1" applyAlignment="1">
      <alignment horizontal="left" vertical="center"/>
    </xf>
    <xf numFmtId="0" fontId="23" fillId="0" borderId="6" xfId="999" applyFont="1" applyFill="1" applyBorder="1" applyAlignment="1">
      <alignment horizontal="left" vertical="center"/>
    </xf>
    <xf numFmtId="0" fontId="23" fillId="0" borderId="1" xfId="999" applyFont="1" applyFill="1" applyBorder="1" applyAlignment="1">
      <alignment horizontal="left" vertical="center"/>
    </xf>
    <xf numFmtId="195" fontId="23" fillId="0" borderId="1" xfId="29" applyNumberFormat="1" applyFont="1" applyFill="1" applyBorder="1" applyAlignment="1" applyProtection="1">
      <alignment horizontal="right" vertical="center" wrapText="1"/>
      <protection locked="0"/>
    </xf>
    <xf numFmtId="0" fontId="23" fillId="0" borderId="6" xfId="999" applyFont="1" applyBorder="1" applyAlignment="1">
      <alignment horizontal="left" vertical="center"/>
    </xf>
    <xf numFmtId="0" fontId="23" fillId="2" borderId="1" xfId="999" applyFont="1" applyFill="1" applyBorder="1" applyAlignment="1">
      <alignment horizontal="left" vertical="center"/>
    </xf>
    <xf numFmtId="185" fontId="23" fillId="2" borderId="1" xfId="29" applyNumberFormat="1" applyFont="1" applyFill="1" applyBorder="1" applyAlignment="1">
      <alignment horizontal="right" vertical="center" wrapText="1"/>
    </xf>
    <xf numFmtId="0" fontId="23" fillId="0" borderId="6" xfId="999" applyFont="1" applyFill="1" applyBorder="1">
      <alignment vertical="center"/>
    </xf>
    <xf numFmtId="0" fontId="22" fillId="0" borderId="1" xfId="999" applyFont="1" applyFill="1" applyBorder="1" applyAlignment="1">
      <alignment horizontal="distributed" vertical="center" indent="1"/>
    </xf>
    <xf numFmtId="0" fontId="1" fillId="0" borderId="0" xfId="0" applyFont="1" applyFill="1" applyBorder="1" applyAlignment="1"/>
    <xf numFmtId="0" fontId="44" fillId="0" borderId="0" xfId="0" applyFont="1" applyFill="1" applyBorder="1" applyAlignment="1">
      <alignment horizontal="center" vertical="center"/>
    </xf>
    <xf numFmtId="49" fontId="34" fillId="0" borderId="6" xfId="1061" applyNumberFormat="1" applyFont="1" applyFill="1" applyBorder="1" applyAlignment="1" applyProtection="1">
      <alignment horizontal="left" vertical="center"/>
    </xf>
    <xf numFmtId="3" fontId="22" fillId="0" borderId="1" xfId="0" applyNumberFormat="1" applyFont="1" applyFill="1" applyBorder="1" applyAlignment="1" applyProtection="1">
      <alignment horizontal="right" vertical="center"/>
    </xf>
    <xf numFmtId="49" fontId="27" fillId="0" borderId="6" xfId="1061" applyNumberFormat="1" applyFont="1" applyFill="1" applyBorder="1" applyAlignment="1" applyProtection="1">
      <alignment horizontal="left" vertical="center"/>
    </xf>
    <xf numFmtId="3" fontId="22" fillId="0" borderId="1" xfId="0" applyNumberFormat="1" applyFont="1" applyFill="1" applyBorder="1" applyAlignment="1" applyProtection="1">
      <alignment horizontal="right" vertical="center"/>
      <protection locked="0"/>
    </xf>
    <xf numFmtId="0" fontId="26" fillId="0" borderId="6" xfId="999" applyFill="1" applyBorder="1" applyAlignment="1" applyProtection="1">
      <alignment horizontal="left" vertical="center"/>
    </xf>
    <xf numFmtId="3" fontId="26" fillId="0" borderId="0" xfId="999" applyNumberFormat="1" applyFill="1" applyProtection="1">
      <alignment vertical="center"/>
    </xf>
    <xf numFmtId="0" fontId="27" fillId="3" borderId="9" xfId="0" applyNumberFormat="1" applyFont="1" applyFill="1" applyBorder="1" applyAlignment="1" applyProtection="1">
      <alignment horizontal="left" vertical="center"/>
    </xf>
    <xf numFmtId="0" fontId="23" fillId="3" borderId="9" xfId="0" applyNumberFormat="1" applyFont="1" applyFill="1" applyBorder="1" applyAlignment="1" applyProtection="1">
      <alignment vertical="center"/>
    </xf>
    <xf numFmtId="0" fontId="22" fillId="0" borderId="6" xfId="999" applyFont="1" applyFill="1" applyBorder="1" applyAlignment="1" applyProtection="1">
      <alignment horizontal="left" vertical="center"/>
    </xf>
    <xf numFmtId="0" fontId="22" fillId="0" borderId="1" xfId="555" applyFont="1" applyFill="1" applyBorder="1" applyAlignment="1" applyProtection="1">
      <alignment horizontal="left" vertical="center"/>
    </xf>
    <xf numFmtId="0" fontId="23" fillId="0" borderId="6" xfId="999" applyFont="1" applyFill="1" applyBorder="1" applyAlignment="1" applyProtection="1">
      <alignment horizontal="left" vertical="center"/>
    </xf>
    <xf numFmtId="0" fontId="23" fillId="0" borderId="1" xfId="999" applyFont="1" applyFill="1" applyBorder="1" applyAlignment="1" applyProtection="1">
      <alignment horizontal="left" vertical="center"/>
    </xf>
    <xf numFmtId="3" fontId="26" fillId="0" borderId="0" xfId="999" applyNumberFormat="1">
      <alignment vertical="center"/>
    </xf>
    <xf numFmtId="0" fontId="47" fillId="0" borderId="0" xfId="0" applyFont="1" applyFill="1" applyBorder="1" applyAlignment="1">
      <alignment horizontal="center" vertical="center"/>
    </xf>
    <xf numFmtId="0" fontId="47" fillId="0" borderId="10" xfId="0" applyFont="1" applyFill="1" applyBorder="1" applyAlignment="1">
      <alignment horizontal="center" vertical="center"/>
    </xf>
    <xf numFmtId="0" fontId="27" fillId="0" borderId="0" xfId="0" applyFont="1" applyAlignment="1">
      <alignment horizontal="right"/>
    </xf>
    <xf numFmtId="0" fontId="22" fillId="0" borderId="11" xfId="1075" applyFont="1" applyBorder="1" applyAlignment="1">
      <alignment horizontal="center" vertical="center"/>
    </xf>
    <xf numFmtId="0" fontId="22" fillId="0" borderId="6" xfId="1075" applyFont="1" applyBorder="1" applyAlignment="1">
      <alignment horizontal="center" vertical="center"/>
    </xf>
    <xf numFmtId="0" fontId="22" fillId="0" borderId="7" xfId="1075" applyFont="1" applyBorder="1" applyAlignment="1">
      <alignment horizontal="center" vertical="center"/>
    </xf>
    <xf numFmtId="0" fontId="22" fillId="0" borderId="12" xfId="1075" applyFont="1" applyBorder="1" applyAlignment="1">
      <alignment horizontal="center" vertical="center"/>
    </xf>
    <xf numFmtId="49" fontId="22" fillId="0" borderId="1" xfId="921" applyNumberFormat="1" applyFont="1" applyFill="1" applyBorder="1" applyAlignment="1" applyProtection="1">
      <alignment horizontal="center" vertical="center"/>
    </xf>
    <xf numFmtId="0" fontId="48" fillId="0" borderId="1" xfId="0" applyFont="1" applyFill="1" applyBorder="1" applyAlignment="1"/>
    <xf numFmtId="10" fontId="48" fillId="0" borderId="1" xfId="0" applyNumberFormat="1" applyFont="1" applyFill="1" applyBorder="1" applyAlignment="1"/>
    <xf numFmtId="0" fontId="48" fillId="0" borderId="1" xfId="0" applyFont="1" applyFill="1" applyBorder="1" applyAlignment="1">
      <alignment wrapText="1"/>
    </xf>
    <xf numFmtId="0" fontId="5" fillId="0" borderId="0" xfId="0" applyFont="1" applyFill="1" applyBorder="1" applyAlignment="1">
      <alignment horizontal="left" vertical="top" wrapText="1"/>
    </xf>
    <xf numFmtId="10" fontId="5" fillId="0" borderId="0" xfId="0" applyNumberFormat="1" applyFont="1" applyFill="1" applyBorder="1" applyAlignment="1">
      <alignment horizontal="left" vertical="top" wrapText="1"/>
    </xf>
    <xf numFmtId="0" fontId="49" fillId="0" borderId="0" xfId="1010" applyFont="1" applyAlignment="1"/>
    <xf numFmtId="0" fontId="27" fillId="0" borderId="0" xfId="0" applyFont="1" applyAlignment="1">
      <alignment horizontal="right" vertical="center"/>
    </xf>
    <xf numFmtId="0" fontId="22" fillId="0" borderId="1" xfId="1075" applyFont="1" applyBorder="1" applyAlignment="1">
      <alignment horizontal="center" vertical="center" wrapText="1"/>
    </xf>
    <xf numFmtId="0" fontId="27" fillId="0" borderId="1" xfId="0" applyFont="1" applyBorder="1" applyAlignment="1">
      <alignment horizontal="left" vertical="center"/>
    </xf>
    <xf numFmtId="195" fontId="27" fillId="0" borderId="1" xfId="0" applyNumberFormat="1" applyFont="1" applyBorder="1" applyAlignment="1">
      <alignment horizontal="right" vertical="center" wrapText="1"/>
    </xf>
    <xf numFmtId="0" fontId="22" fillId="0" borderId="1" xfId="0" applyFont="1" applyBorder="1" applyAlignment="1">
      <alignment horizontal="left" vertical="center"/>
    </xf>
    <xf numFmtId="195" fontId="22" fillId="0" borderId="1" xfId="29" applyNumberFormat="1" applyFont="1" applyBorder="1" applyAlignment="1">
      <alignment horizontal="right"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26" fillId="0" borderId="0" xfId="999" applyFont="1" applyFill="1">
      <alignment vertical="center"/>
    </xf>
    <xf numFmtId="0" fontId="26" fillId="0" borderId="0" xfId="999" applyFont="1">
      <alignment vertical="center"/>
    </xf>
    <xf numFmtId="202" fontId="26" fillId="0" borderId="0" xfId="999" applyNumberFormat="1" applyFont="1">
      <alignment vertical="center"/>
    </xf>
    <xf numFmtId="195" fontId="26" fillId="0" borderId="0" xfId="999" applyNumberFormat="1">
      <alignment vertical="center"/>
    </xf>
    <xf numFmtId="0" fontId="50" fillId="0" borderId="0" xfId="903" applyFont="1" applyAlignment="1">
      <alignment horizontal="center" vertical="center"/>
    </xf>
    <xf numFmtId="0" fontId="34" fillId="0" borderId="1" xfId="0" applyFont="1" applyFill="1" applyBorder="1" applyAlignment="1">
      <alignment horizontal="left" vertical="center" wrapText="1"/>
    </xf>
    <xf numFmtId="0" fontId="51" fillId="0" borderId="1" xfId="1013" applyFont="1" applyFill="1" applyBorder="1" applyAlignment="1">
      <alignment horizontal="left" vertical="center" wrapText="1"/>
    </xf>
    <xf numFmtId="182" fontId="52" fillId="0" borderId="1" xfId="0" applyNumberFormat="1" applyFont="1" applyFill="1" applyBorder="1" applyAlignment="1">
      <alignment horizontal="center" vertical="center" wrapText="1"/>
    </xf>
    <xf numFmtId="182" fontId="52" fillId="0" borderId="6" xfId="0" applyNumberFormat="1" applyFont="1" applyFill="1" applyBorder="1" applyAlignment="1">
      <alignment horizontal="center" vertical="center" wrapText="1"/>
    </xf>
    <xf numFmtId="182" fontId="52" fillId="0" borderId="7" xfId="0" applyNumberFormat="1" applyFont="1" applyFill="1" applyBorder="1" applyAlignment="1">
      <alignment horizontal="center" vertical="center" wrapText="1"/>
    </xf>
    <xf numFmtId="0" fontId="8" fillId="0" borderId="0" xfId="903" applyFont="1" applyFill="1" applyBorder="1" applyAlignment="1">
      <alignment horizontal="center" vertical="center"/>
    </xf>
    <xf numFmtId="0" fontId="27" fillId="0" borderId="0" xfId="903" applyFont="1" applyBorder="1" applyAlignment="1">
      <alignment horizontal="left" vertical="center"/>
    </xf>
    <xf numFmtId="0" fontId="27" fillId="0" borderId="0" xfId="903" applyFont="1" applyBorder="1" applyAlignment="1">
      <alignment horizontal="right" vertical="center"/>
    </xf>
    <xf numFmtId="0" fontId="22" fillId="0" borderId="1" xfId="0" applyFont="1" applyBorder="1" applyAlignment="1">
      <alignment horizontal="center" vertical="center" wrapText="1"/>
    </xf>
    <xf numFmtId="178" fontId="34" fillId="0" borderId="1" xfId="652" applyNumberFormat="1" applyFont="1" applyFill="1" applyBorder="1" applyAlignment="1">
      <alignment horizontal="left" vertical="center"/>
    </xf>
    <xf numFmtId="195" fontId="34" fillId="0" borderId="1" xfId="652" applyNumberFormat="1" applyFont="1" applyFill="1" applyBorder="1" applyAlignment="1">
      <alignment horizontal="right" vertical="center" wrapText="1"/>
    </xf>
    <xf numFmtId="178" fontId="27" fillId="0" borderId="1" xfId="652" applyNumberFormat="1" applyFont="1" applyFill="1" applyBorder="1" applyAlignment="1">
      <alignment horizontal="left" vertical="center"/>
    </xf>
    <xf numFmtId="195" fontId="27" fillId="0" borderId="1" xfId="652" applyNumberFormat="1" applyFont="1" applyFill="1" applyBorder="1" applyAlignment="1">
      <alignment horizontal="right" vertical="center" wrapText="1"/>
    </xf>
    <xf numFmtId="0" fontId="34" fillId="0" borderId="1" xfId="652" applyFont="1" applyFill="1" applyBorder="1" applyAlignment="1">
      <alignment horizontal="center" vertical="center"/>
    </xf>
    <xf numFmtId="0" fontId="0" fillId="0" borderId="0" xfId="0" applyAlignment="1" applyProtection="1"/>
    <xf numFmtId="0" fontId="28" fillId="0" borderId="0" xfId="999" applyFont="1">
      <alignment vertical="center"/>
    </xf>
    <xf numFmtId="0" fontId="2" fillId="0" borderId="0" xfId="999" applyFont="1" applyFill="1" applyAlignment="1" applyProtection="1">
      <alignment horizontal="center" vertical="center"/>
    </xf>
    <xf numFmtId="0" fontId="10" fillId="2" borderId="0" xfId="999" applyFont="1" applyFill="1">
      <alignment vertical="center"/>
    </xf>
    <xf numFmtId="0" fontId="27" fillId="0" borderId="0" xfId="999" applyFont="1">
      <alignment vertical="center"/>
    </xf>
    <xf numFmtId="0" fontId="46" fillId="2" borderId="0" xfId="999" applyFont="1" applyFill="1">
      <alignment vertical="center"/>
    </xf>
    <xf numFmtId="202" fontId="23" fillId="2" borderId="0" xfId="999" applyNumberFormat="1" applyFont="1" applyFill="1" applyBorder="1" applyAlignment="1">
      <alignment horizontal="right" vertical="center"/>
    </xf>
    <xf numFmtId="202" fontId="22" fillId="2" borderId="1" xfId="999" applyNumberFormat="1" applyFont="1" applyFill="1" applyBorder="1" applyAlignment="1">
      <alignment horizontal="center" vertical="center" wrapText="1"/>
    </xf>
    <xf numFmtId="0" fontId="22" fillId="2" borderId="1" xfId="999" applyFont="1" applyFill="1" applyBorder="1" applyAlignment="1">
      <alignment horizontal="distributed" vertical="center" wrapText="1" indent="3"/>
    </xf>
    <xf numFmtId="0" fontId="34" fillId="4" borderId="1" xfId="0" applyNumberFormat="1" applyFont="1" applyFill="1" applyBorder="1" applyAlignment="1" applyProtection="1">
      <alignment horizontal="left" vertical="center"/>
    </xf>
    <xf numFmtId="0" fontId="34" fillId="3" borderId="1" xfId="0" applyNumberFormat="1" applyFont="1" applyFill="1" applyBorder="1" applyAlignment="1" applyProtection="1">
      <alignment horizontal="left" vertical="center"/>
    </xf>
    <xf numFmtId="0" fontId="27" fillId="3" borderId="1" xfId="0" applyNumberFormat="1" applyFont="1" applyFill="1" applyBorder="1" applyAlignment="1" applyProtection="1">
      <alignment horizontal="left" vertical="center"/>
    </xf>
    <xf numFmtId="0" fontId="23" fillId="3" borderId="1" xfId="0" applyNumberFormat="1" applyFont="1" applyFill="1" applyBorder="1" applyAlignment="1" applyProtection="1">
      <alignment horizontal="left" vertical="center"/>
      <protection locked="0"/>
    </xf>
    <xf numFmtId="0" fontId="27" fillId="3" borderId="1" xfId="0" applyFont="1" applyFill="1" applyBorder="1" applyAlignment="1" applyProtection="1">
      <alignment horizontal="left" vertical="center"/>
      <protection locked="0"/>
    </xf>
    <xf numFmtId="0" fontId="27" fillId="3" borderId="1" xfId="0" applyFont="1" applyFill="1" applyBorder="1" applyAlignment="1" applyProtection="1">
      <alignment horizontal="left" vertical="center"/>
    </xf>
    <xf numFmtId="49" fontId="22" fillId="0" borderId="1" xfId="0" applyNumberFormat="1" applyFont="1" applyFill="1" applyBorder="1" applyAlignment="1">
      <alignment vertical="center" wrapText="1"/>
    </xf>
    <xf numFmtId="0" fontId="34" fillId="3" borderId="1" xfId="0" applyNumberFormat="1" applyFont="1" applyFill="1" applyBorder="1" applyAlignment="1" applyProtection="1">
      <alignment horizontal="left" vertical="center" wrapText="1"/>
    </xf>
    <xf numFmtId="0" fontId="27" fillId="3" borderId="1" xfId="0" applyNumberFormat="1" applyFont="1" applyFill="1" applyBorder="1" applyAlignment="1" applyProtection="1">
      <alignment horizontal="left" vertical="center" wrapText="1"/>
    </xf>
    <xf numFmtId="0" fontId="53" fillId="3" borderId="1" xfId="0" applyNumberFormat="1" applyFont="1" applyFill="1" applyBorder="1" applyAlignment="1" applyProtection="1">
      <alignment horizontal="left" vertical="center"/>
    </xf>
    <xf numFmtId="0" fontId="27" fillId="3" borderId="1" xfId="0" applyNumberFormat="1" applyFont="1" applyFill="1" applyBorder="1" applyAlignment="1" applyProtection="1">
      <alignment vertical="center" wrapText="1"/>
    </xf>
    <xf numFmtId="49" fontId="34" fillId="3" borderId="1" xfId="0" applyNumberFormat="1" applyFont="1" applyFill="1" applyBorder="1" applyAlignment="1" applyProtection="1">
      <alignment vertical="center" wrapText="1"/>
    </xf>
    <xf numFmtId="49" fontId="27" fillId="0" borderId="1" xfId="0" applyNumberFormat="1" applyFont="1" applyFill="1" applyBorder="1" applyAlignment="1" applyProtection="1">
      <alignment horizontal="left" vertical="center"/>
    </xf>
    <xf numFmtId="49" fontId="27" fillId="3" borderId="1" xfId="0" applyNumberFormat="1" applyFont="1" applyFill="1" applyBorder="1" applyAlignment="1" applyProtection="1">
      <alignment horizontal="left" vertical="center" wrapText="1"/>
      <protection locked="0"/>
    </xf>
    <xf numFmtId="0" fontId="34" fillId="3" borderId="1" xfId="0" applyFont="1" applyFill="1" applyBorder="1" applyAlignment="1" applyProtection="1">
      <alignment horizontal="left" vertical="center"/>
    </xf>
    <xf numFmtId="0" fontId="27" fillId="3" borderId="1" xfId="0" applyNumberFormat="1" applyFont="1" applyFill="1" applyBorder="1" applyAlignment="1" applyProtection="1">
      <alignment horizontal="left" vertical="center" wrapText="1"/>
      <protection locked="0"/>
    </xf>
    <xf numFmtId="49" fontId="34" fillId="3" borderId="1" xfId="0" applyNumberFormat="1" applyFont="1" applyFill="1" applyBorder="1" applyAlignment="1" applyProtection="1">
      <alignment horizontal="left" vertical="center" wrapText="1"/>
    </xf>
    <xf numFmtId="49" fontId="27" fillId="0" borderId="1" xfId="0" applyNumberFormat="1" applyFont="1" applyFill="1" applyBorder="1" applyAlignment="1" applyProtection="1">
      <alignment vertical="center" wrapText="1"/>
    </xf>
    <xf numFmtId="49" fontId="27" fillId="0" borderId="1" xfId="0" applyNumberFormat="1" applyFont="1" applyFill="1" applyBorder="1" applyAlignment="1" applyProtection="1">
      <alignment horizontal="left" vertical="center"/>
      <protection locked="0"/>
    </xf>
    <xf numFmtId="49" fontId="34" fillId="0" borderId="1" xfId="0" applyNumberFormat="1" applyFont="1" applyFill="1" applyBorder="1" applyAlignment="1" applyProtection="1">
      <alignment horizontal="left" vertical="center" wrapText="1"/>
      <protection locked="0"/>
    </xf>
    <xf numFmtId="49" fontId="23" fillId="3" borderId="1" xfId="0" applyNumberFormat="1" applyFont="1" applyFill="1" applyBorder="1" applyAlignment="1" applyProtection="1">
      <alignment horizontal="left" vertical="center" wrapText="1"/>
      <protection locked="0"/>
    </xf>
    <xf numFmtId="49" fontId="27" fillId="0" borderId="1" xfId="0" applyNumberFormat="1" applyFont="1" applyFill="1" applyBorder="1" applyAlignment="1" applyProtection="1">
      <alignment horizontal="left" vertical="center" wrapText="1"/>
      <protection locked="0"/>
    </xf>
    <xf numFmtId="195" fontId="22" fillId="0" borderId="1" xfId="29" applyNumberFormat="1" applyFont="1" applyFill="1" applyBorder="1" applyAlignment="1" applyProtection="1">
      <alignment vertical="center" wrapText="1"/>
      <protection locked="0"/>
    </xf>
    <xf numFmtId="0" fontId="22" fillId="0" borderId="1" xfId="999" applyFont="1" applyFill="1" applyBorder="1" applyAlignment="1">
      <alignment horizontal="center" vertical="center" wrapText="1"/>
    </xf>
    <xf numFmtId="0" fontId="0" fillId="0" borderId="0" xfId="0" applyFill="1" applyAlignment="1" applyProtection="1"/>
    <xf numFmtId="0" fontId="22" fillId="0" borderId="0" xfId="999" applyFont="1" applyFill="1" applyAlignment="1">
      <alignment horizontal="center" vertical="center" wrapText="1"/>
    </xf>
    <xf numFmtId="0" fontId="26" fillId="0" borderId="0" xfId="555" applyFill="1">
      <alignment vertical="center"/>
    </xf>
    <xf numFmtId="0" fontId="23" fillId="0" borderId="0" xfId="999" applyFont="1" applyFill="1" applyAlignment="1">
      <alignment horizontal="left" vertical="center"/>
    </xf>
    <xf numFmtId="202" fontId="23" fillId="0" borderId="0" xfId="999" applyNumberFormat="1" applyFont="1" applyFill="1" applyBorder="1" applyAlignment="1">
      <alignment horizontal="right" vertical="center"/>
    </xf>
    <xf numFmtId="202" fontId="22" fillId="0" borderId="6" xfId="999" applyNumberFormat="1" applyFont="1" applyFill="1" applyBorder="1" applyAlignment="1">
      <alignment vertical="center" wrapText="1"/>
    </xf>
    <xf numFmtId="0" fontId="22" fillId="0" borderId="1" xfId="999" applyFont="1" applyFill="1" applyBorder="1" applyAlignment="1" applyProtection="1">
      <alignment horizontal="center" vertical="center" wrapText="1"/>
    </xf>
    <xf numFmtId="0" fontId="22" fillId="0" borderId="6" xfId="999" applyNumberFormat="1" applyFont="1" applyFill="1" applyBorder="1" applyAlignment="1">
      <alignment horizontal="left" vertical="center"/>
    </xf>
    <xf numFmtId="0" fontId="22" fillId="0" borderId="1" xfId="999" applyNumberFormat="1" applyFont="1" applyFill="1" applyBorder="1" applyAlignment="1">
      <alignment vertical="center" wrapText="1"/>
    </xf>
    <xf numFmtId="0" fontId="23" fillId="0" borderId="1" xfId="999" applyFont="1" applyFill="1" applyBorder="1" applyAlignment="1">
      <alignment horizontal="left" vertical="center" wrapText="1"/>
    </xf>
    <xf numFmtId="0" fontId="23" fillId="0" borderId="6" xfId="999" applyFont="1" applyFill="1" applyBorder="1" applyAlignment="1">
      <alignment horizontal="left" vertical="top" wrapText="1"/>
    </xf>
    <xf numFmtId="0" fontId="23" fillId="0" borderId="1" xfId="999" applyNumberFormat="1" applyFont="1" applyFill="1" applyBorder="1" applyAlignment="1">
      <alignment vertical="center" wrapText="1"/>
    </xf>
    <xf numFmtId="203" fontId="23" fillId="0" borderId="1" xfId="38" applyNumberFormat="1" applyFont="1" applyFill="1" applyBorder="1" applyAlignment="1" applyProtection="1">
      <alignment horizontal="right" vertical="center" wrapText="1"/>
      <protection locked="0"/>
    </xf>
    <xf numFmtId="0" fontId="22" fillId="0" borderId="6" xfId="999" applyFont="1" applyFill="1" applyBorder="1" applyAlignment="1">
      <alignment horizontal="distributed" vertical="center"/>
    </xf>
    <xf numFmtId="49" fontId="22" fillId="0" borderId="1" xfId="0" applyNumberFormat="1" applyFont="1" applyFill="1" applyBorder="1" applyAlignment="1" applyProtection="1">
      <alignment horizontal="distributed" vertical="center" wrapText="1"/>
    </xf>
    <xf numFmtId="195" fontId="22" fillId="0" borderId="1" xfId="29" applyNumberFormat="1" applyFont="1" applyFill="1" applyBorder="1" applyAlignment="1" applyProtection="1">
      <alignment horizontal="right" vertical="center" wrapText="1"/>
      <protection locked="0"/>
    </xf>
    <xf numFmtId="202" fontId="22" fillId="0" borderId="1" xfId="999" applyNumberFormat="1" applyFont="1" applyFill="1" applyBorder="1" applyAlignment="1" applyProtection="1">
      <alignment horizontal="right" vertical="center" wrapText="1"/>
      <protection locked="0"/>
    </xf>
    <xf numFmtId="0" fontId="22" fillId="0" borderId="1" xfId="999" applyNumberFormat="1" applyFont="1" applyFill="1" applyBorder="1" applyAlignment="1" applyProtection="1">
      <alignment vertical="center" wrapText="1"/>
    </xf>
    <xf numFmtId="202" fontId="23" fillId="0" borderId="1" xfId="999" applyNumberFormat="1" applyFont="1" applyFill="1" applyBorder="1" applyAlignment="1" applyProtection="1">
      <alignment horizontal="right" vertical="center" wrapText="1"/>
      <protection locked="0"/>
    </xf>
    <xf numFmtId="0" fontId="23" fillId="0" borderId="6" xfId="555" applyFont="1" applyFill="1" applyBorder="1" applyAlignment="1" applyProtection="1">
      <alignment horizontal="left" vertical="center"/>
    </xf>
    <xf numFmtId="202" fontId="23" fillId="0" borderId="1" xfId="555" applyNumberFormat="1" applyFont="1" applyFill="1" applyBorder="1" applyAlignment="1" applyProtection="1">
      <alignment horizontal="right" vertical="center" wrapText="1"/>
      <protection locked="0"/>
    </xf>
    <xf numFmtId="0" fontId="54" fillId="0" borderId="6" xfId="999" applyFont="1" applyFill="1" applyBorder="1" applyAlignment="1">
      <alignment horizontal="distributed" vertical="center"/>
    </xf>
    <xf numFmtId="0" fontId="22" fillId="0" borderId="1" xfId="999" applyFont="1" applyFill="1" applyBorder="1" applyAlignment="1">
      <alignment horizontal="distributed" vertical="center" wrapText="1" indent="2"/>
    </xf>
    <xf numFmtId="195" fontId="26" fillId="0" borderId="0" xfId="999" applyNumberFormat="1" applyFill="1">
      <alignment vertical="center"/>
    </xf>
    <xf numFmtId="0" fontId="0" fillId="0" borderId="0" xfId="999" applyFont="1" applyFill="1">
      <alignment vertical="center"/>
    </xf>
    <xf numFmtId="202" fontId="22" fillId="0" borderId="13" xfId="999" applyNumberFormat="1" applyFont="1" applyFill="1" applyBorder="1" applyAlignment="1">
      <alignment horizontal="center" vertical="center" wrapText="1"/>
    </xf>
    <xf numFmtId="195" fontId="23" fillId="0" borderId="1" xfId="313" applyNumberFormat="1" applyFont="1" applyFill="1" applyBorder="1" applyAlignment="1" applyProtection="1">
      <alignment vertical="center" wrapText="1"/>
    </xf>
    <xf numFmtId="49" fontId="23" fillId="0" borderId="1" xfId="313" applyNumberFormat="1" applyFont="1" applyFill="1" applyBorder="1" applyAlignment="1" applyProtection="1">
      <alignment horizontal="left" vertical="center" wrapText="1"/>
    </xf>
    <xf numFmtId="203" fontId="22" fillId="0" borderId="1" xfId="38" applyNumberFormat="1" applyFont="1" applyFill="1" applyBorder="1" applyAlignment="1" applyProtection="1">
      <alignment vertical="center" wrapText="1"/>
      <protection locked="0"/>
    </xf>
    <xf numFmtId="0" fontId="22" fillId="0" borderId="1" xfId="999" applyFont="1" applyFill="1" applyBorder="1" applyAlignment="1">
      <alignment vertical="center" wrapText="1"/>
    </xf>
    <xf numFmtId="0" fontId="23" fillId="0" borderId="6" xfId="999" applyNumberFormat="1" applyFont="1" applyFill="1" applyBorder="1" applyAlignment="1">
      <alignment horizontal="left" vertical="center"/>
    </xf>
    <xf numFmtId="0" fontId="23" fillId="0" borderId="1" xfId="999" applyNumberFormat="1" applyFont="1" applyFill="1" applyBorder="1" applyAlignment="1">
      <alignment horizontal="left" vertical="center" wrapText="1"/>
    </xf>
    <xf numFmtId="0" fontId="23" fillId="0" borderId="6" xfId="555" applyFont="1" applyFill="1" applyBorder="1" applyAlignment="1">
      <alignment horizontal="left" vertical="center"/>
    </xf>
    <xf numFmtId="202" fontId="23" fillId="0" borderId="1" xfId="555" applyNumberFormat="1" applyFont="1" applyFill="1" applyBorder="1" applyAlignment="1" applyProtection="1">
      <alignment vertical="center" wrapText="1"/>
      <protection locked="0"/>
    </xf>
    <xf numFmtId="0" fontId="22" fillId="0" borderId="1" xfId="999" applyNumberFormat="1" applyFont="1" applyFill="1" applyBorder="1" applyAlignment="1">
      <alignment horizontal="left" vertical="center" wrapText="1"/>
    </xf>
    <xf numFmtId="0" fontId="55" fillId="0" borderId="0" xfId="999" applyFont="1" applyFill="1">
      <alignment vertical="center"/>
    </xf>
    <xf numFmtId="3" fontId="26" fillId="0" borderId="0" xfId="999" applyNumberFormat="1" applyFill="1">
      <alignment vertical="center"/>
    </xf>
    <xf numFmtId="0" fontId="22" fillId="2" borderId="0" xfId="999" applyFont="1" applyFill="1" applyAlignment="1" applyProtection="1">
      <alignment horizontal="center" vertical="center" wrapText="1"/>
    </xf>
    <xf numFmtId="0" fontId="23" fillId="2" borderId="0" xfId="999" applyFont="1" applyFill="1" applyProtection="1">
      <alignment vertical="center"/>
    </xf>
    <xf numFmtId="0" fontId="26" fillId="2" borderId="0" xfId="555" applyFill="1" applyProtection="1">
      <alignment vertical="center"/>
    </xf>
    <xf numFmtId="0" fontId="26" fillId="2" borderId="0" xfId="999" applyFill="1" applyProtection="1">
      <alignment vertical="center"/>
    </xf>
    <xf numFmtId="202" fontId="26" fillId="2" borderId="0" xfId="999" applyNumberFormat="1" applyFill="1" applyProtection="1">
      <alignment vertical="center"/>
    </xf>
    <xf numFmtId="0" fontId="56" fillId="2" borderId="0" xfId="999" applyFont="1" applyFill="1" applyProtection="1">
      <alignment vertical="center"/>
    </xf>
    <xf numFmtId="0" fontId="23" fillId="0" borderId="0" xfId="999" applyFont="1" applyFill="1" applyAlignment="1" applyProtection="1">
      <alignment horizontal="left" vertical="center"/>
    </xf>
    <xf numFmtId="0" fontId="46" fillId="0" borderId="0" xfId="999" applyFont="1" applyFill="1" applyProtection="1">
      <alignment vertical="center"/>
    </xf>
    <xf numFmtId="3" fontId="23" fillId="0" borderId="1" xfId="0" applyNumberFormat="1" applyFont="1" applyFill="1" applyBorder="1" applyAlignment="1" applyProtection="1">
      <alignment horizontal="right" vertical="center"/>
      <protection locked="0"/>
    </xf>
    <xf numFmtId="0" fontId="23" fillId="0" borderId="6" xfId="999" applyFont="1" applyFill="1" applyBorder="1" applyAlignment="1" applyProtection="1">
      <alignment horizontal="left" vertical="top" wrapText="1"/>
    </xf>
    <xf numFmtId="0" fontId="23" fillId="0" borderId="1" xfId="999" applyNumberFormat="1" applyFont="1" applyFill="1" applyBorder="1" applyAlignment="1" applyProtection="1">
      <alignment vertical="center" wrapText="1"/>
    </xf>
    <xf numFmtId="203" fontId="22" fillId="0" borderId="1" xfId="38" applyNumberFormat="1" applyFont="1" applyFill="1" applyBorder="1" applyAlignment="1" applyProtection="1">
      <alignment horizontal="right" vertical="center" wrapText="1"/>
      <protection locked="0"/>
    </xf>
    <xf numFmtId="0" fontId="22" fillId="0" borderId="6" xfId="999" applyFont="1" applyFill="1" applyBorder="1" applyAlignment="1" applyProtection="1">
      <alignment horizontal="distributed" vertical="center"/>
    </xf>
    <xf numFmtId="0" fontId="54" fillId="0" borderId="6" xfId="999" applyFont="1" applyFill="1" applyBorder="1" applyAlignment="1" applyProtection="1">
      <alignment horizontal="distributed" vertical="center"/>
    </xf>
    <xf numFmtId="0" fontId="22" fillId="0" borderId="1" xfId="999" applyNumberFormat="1" applyFont="1" applyFill="1" applyBorder="1" applyAlignment="1" applyProtection="1">
      <alignment horizontal="distributed" vertical="center"/>
    </xf>
    <xf numFmtId="3" fontId="26" fillId="2" borderId="0" xfId="999" applyNumberFormat="1" applyFill="1" applyProtection="1">
      <alignment vertical="center"/>
    </xf>
    <xf numFmtId="0" fontId="57" fillId="0" borderId="0"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xf>
    <xf numFmtId="58" fontId="0" fillId="0" borderId="1" xfId="0" applyNumberFormat="1" applyFont="1" applyFill="1" applyBorder="1">
      <alignment vertical="center"/>
    </xf>
    <xf numFmtId="0" fontId="0" fillId="0" borderId="1" xfId="0" applyBorder="1">
      <alignment vertical="center"/>
    </xf>
    <xf numFmtId="0" fontId="0" fillId="0" borderId="1" xfId="0" applyFont="1" applyFill="1" applyBorder="1">
      <alignment vertical="center"/>
    </xf>
    <xf numFmtId="0" fontId="9" fillId="0" borderId="1" xfId="0" applyFont="1" applyFill="1" applyBorder="1">
      <alignment vertical="center"/>
    </xf>
    <xf numFmtId="0" fontId="0" fillId="0" borderId="1" xfId="0" applyFill="1" applyBorder="1">
      <alignment vertical="center"/>
    </xf>
    <xf numFmtId="0" fontId="0" fillId="0" borderId="1" xfId="0" applyBorder="1" applyAlignment="1">
      <alignment vertical="center" wrapText="1"/>
    </xf>
    <xf numFmtId="0" fontId="0" fillId="0" borderId="1" xfId="0" applyFont="1" applyBorder="1">
      <alignment vertical="center"/>
    </xf>
    <xf numFmtId="0" fontId="23" fillId="0" borderId="6" xfId="999" applyFont="1" applyFill="1" applyBorder="1" applyAlignment="1" applyProtection="1" quotePrefix="1">
      <alignment horizontal="left" vertical="center"/>
    </xf>
    <xf numFmtId="0" fontId="23" fillId="0" borderId="6" xfId="999" applyFont="1" applyFill="1" applyBorder="1" applyAlignment="1" quotePrefix="1">
      <alignment horizontal="left" vertical="center"/>
    </xf>
  </cellXfs>
  <cellStyles count="1336">
    <cellStyle name="常规" xfId="0" builtinId="0"/>
    <cellStyle name="货币[0]" xfId="1" builtinId="7"/>
    <cellStyle name="常规 435" xfId="2"/>
    <cellStyle name="常规 440" xfId="3"/>
    <cellStyle name="链接单元格 5" xfId="4"/>
    <cellStyle name="20% - 强调文字颜色 3" xfId="5" builtinId="38"/>
    <cellStyle name="货币" xfId="6" builtinId="4"/>
    <cellStyle name="_ET_STYLE_NoName_00__Book1_1 2 2 2" xfId="7"/>
    <cellStyle name="部门 4" xfId="8"/>
    <cellStyle name="常规 2 2 4" xfId="9"/>
    <cellStyle name="输入" xfId="10" builtinId="20"/>
    <cellStyle name="强调文字颜色 2 3 2" xfId="11"/>
    <cellStyle name="Accent5 9" xfId="12"/>
    <cellStyle name="汇总 6" xfId="13"/>
    <cellStyle name="百分比 2 8 2" xfId="14"/>
    <cellStyle name="Accent1 5" xfId="15"/>
    <cellStyle name="args.style" xfId="16"/>
    <cellStyle name="好 3 2 2" xfId="17"/>
    <cellStyle name="_Book1_2 2" xfId="18"/>
    <cellStyle name="常规 3 2 3 2" xfId="19"/>
    <cellStyle name="Accent2 - 20% 2" xfId="20"/>
    <cellStyle name="适中 5 2" xfId="21"/>
    <cellStyle name="常规 3 4 3" xfId="22"/>
    <cellStyle name="Accent2 - 40%" xfId="23"/>
    <cellStyle name="千位分隔[0]" xfId="24" builtinId="6"/>
    <cellStyle name="常规 26 2" xfId="25"/>
    <cellStyle name="40% - 强调文字颜色 3" xfId="26" builtinId="39"/>
    <cellStyle name="差" xfId="27" builtinId="27"/>
    <cellStyle name="常规 7 3" xfId="28"/>
    <cellStyle name="千位分隔" xfId="29" builtinId="3"/>
    <cellStyle name="60% - 强调文字颜色 3" xfId="30" builtinId="40"/>
    <cellStyle name="Accent6 4" xfId="31"/>
    <cellStyle name="日期" xfId="32"/>
    <cellStyle name="60% - 强调文字颜色 6 3 2" xfId="33"/>
    <cellStyle name="Accent2 - 60%" xfId="34"/>
    <cellStyle name="超链接" xfId="35" builtinId="8"/>
    <cellStyle name="好_0605石屏县 2 2" xfId="36"/>
    <cellStyle name="Input [yellow] 4" xfId="37"/>
    <cellStyle name="百分比" xfId="38" builtinId="5"/>
    <cellStyle name="60% - 强调文字颜色 4 2 2 2" xfId="39"/>
    <cellStyle name="好_2007年地州资金往来对账表 3" xfId="40"/>
    <cellStyle name="已访问的超链接" xfId="41" builtinId="9"/>
    <cellStyle name="差_Book1 2" xfId="42"/>
    <cellStyle name="Accent4 5" xfId="43"/>
    <cellStyle name="_ET_STYLE_NoName_00__Sheet3" xfId="44"/>
    <cellStyle name="60% - 强调文字颜色 2 3" xfId="45"/>
    <cellStyle name="注释" xfId="46" builtinId="10"/>
    <cellStyle name="常规 6" xfId="47"/>
    <cellStyle name="60% - 强调文字颜色 2" xfId="48" builtinId="36"/>
    <cellStyle name="Accent5 - 60% 2 2" xfId="49"/>
    <cellStyle name="Accent6 3" xfId="50"/>
    <cellStyle name="标题 4" xfId="51" builtinId="19"/>
    <cellStyle name="Accent3 4 2" xfId="52"/>
    <cellStyle name="百分比 7" xfId="53"/>
    <cellStyle name="解释性文本 2 2" xfId="54"/>
    <cellStyle name="常规 6 5" xfId="55"/>
    <cellStyle name="常规 4 2 2 3" xfId="56"/>
    <cellStyle name="警告文本" xfId="57" builtinId="11"/>
    <cellStyle name="常规 5 2" xfId="58"/>
    <cellStyle name="60% - 强调文字颜色 2 2 2" xfId="59"/>
    <cellStyle name="标题" xfId="60" builtinId="15"/>
    <cellStyle name="Accent1 - 60% 2 2" xfId="61"/>
    <cellStyle name="标题 1 5 2" xfId="62"/>
    <cellStyle name="解释性文本" xfId="63" builtinId="53"/>
    <cellStyle name="标题 1" xfId="64" builtinId="16"/>
    <cellStyle name="百分比 4" xfId="65"/>
    <cellStyle name="常规 5 2 2" xfId="66"/>
    <cellStyle name="差 7" xfId="67"/>
    <cellStyle name="0,0_x000d__x000a_NA_x000d__x000a_" xfId="68"/>
    <cellStyle name="60% - 强调文字颜色 2 2 2 2" xfId="69"/>
    <cellStyle name="标题 2" xfId="70" builtinId="17"/>
    <cellStyle name="百分比 5" xfId="71"/>
    <cellStyle name="Accent4 2 2" xfId="72"/>
    <cellStyle name="60% - 强调文字颜色 1" xfId="73" builtinId="32"/>
    <cellStyle name="Accent6 2" xfId="74"/>
    <cellStyle name="标题 3" xfId="75" builtinId="18"/>
    <cellStyle name="百分比 6" xfId="76"/>
    <cellStyle name="60% - 强调文字颜色 4" xfId="77" builtinId="44"/>
    <cellStyle name="Accent6 5" xfId="78"/>
    <cellStyle name="输出" xfId="79" builtinId="21"/>
    <cellStyle name="计算" xfId="80" builtinId="22"/>
    <cellStyle name="40% - 强调文字颜色 4 2" xfId="81"/>
    <cellStyle name="检查单元格" xfId="82" builtinId="23"/>
    <cellStyle name="20% - 强调文字颜色 6" xfId="83" builtinId="50"/>
    <cellStyle name="常规 8 3" xfId="84"/>
    <cellStyle name="常规 443" xfId="85"/>
    <cellStyle name="常规 2 2 2 5" xfId="86"/>
    <cellStyle name="强调文字颜色 2" xfId="87" builtinId="33"/>
    <cellStyle name="标题 4 5 3" xfId="88"/>
    <cellStyle name="PSHeading 4" xfId="89"/>
    <cellStyle name="链接单元格" xfId="90" builtinId="24"/>
    <cellStyle name="差_0605石屏" xfId="91"/>
    <cellStyle name="汇总" xfId="92" builtinId="25"/>
    <cellStyle name="60% - 强调文字颜色 4 2 3" xfId="93"/>
    <cellStyle name="好" xfId="94" builtinId="26"/>
    <cellStyle name="输出 3 3" xfId="95"/>
    <cellStyle name="适中" xfId="96" builtinId="28"/>
    <cellStyle name="20% - 强调文字颜色 3 3" xfId="97"/>
    <cellStyle name="适中 8" xfId="98"/>
    <cellStyle name="20% - 强调文字颜色 5" xfId="99" builtinId="46"/>
    <cellStyle name="链接单元格 7" xfId="100"/>
    <cellStyle name="常规 8 2" xfId="101"/>
    <cellStyle name="常规 442" xfId="102"/>
    <cellStyle name="常规 2 2 2 4" xfId="103"/>
    <cellStyle name="强调文字颜色 1" xfId="104" builtinId="29"/>
    <cellStyle name="千位分隔 6 2" xfId="105"/>
    <cellStyle name="标题 4 5 2" xfId="106"/>
    <cellStyle name="编号 3 2" xfId="107"/>
    <cellStyle name="20% - 强调文字颜色 1" xfId="108" builtinId="30"/>
    <cellStyle name="链接单元格 3" xfId="109"/>
    <cellStyle name="常规 433" xfId="110"/>
    <cellStyle name="常规 428" xfId="111"/>
    <cellStyle name="40% - 强调文字颜色 1" xfId="112" builtinId="31"/>
    <cellStyle name="标题 5 4" xfId="113"/>
    <cellStyle name="Accent6 - 20% 2 2" xfId="114"/>
    <cellStyle name="汇总 3 3" xfId="115"/>
    <cellStyle name="20% - 强调文字颜色 2" xfId="116" builtinId="34"/>
    <cellStyle name="链接单元格 4" xfId="117"/>
    <cellStyle name="常规 434" xfId="118"/>
    <cellStyle name="常规 429" xfId="119"/>
    <cellStyle name="40% - 强调文字颜色 2" xfId="120" builtinId="35"/>
    <cellStyle name="差_11大理 2 2" xfId="121"/>
    <cellStyle name="强调文字颜色 3" xfId="122" builtinId="37"/>
    <cellStyle name="Accent2 - 40% 2" xfId="123"/>
    <cellStyle name="检查单元格 3 4" xfId="124"/>
    <cellStyle name="好_2008年地州对账表(国库资金）" xfId="125"/>
    <cellStyle name="Accent2 - 40% 3" xfId="126"/>
    <cellStyle name="PSChar" xfId="127"/>
    <cellStyle name="强调文字颜色 4" xfId="128" builtinId="41"/>
    <cellStyle name="20% - 强调文字颜色 4" xfId="129" builtinId="42"/>
    <cellStyle name="链接单元格 6" xfId="130"/>
    <cellStyle name="常规 441" xfId="131"/>
    <cellStyle name="常规 436" xfId="132"/>
    <cellStyle name="40% - 强调文字颜色 4" xfId="133" builtinId="43"/>
    <cellStyle name="强调文字颜色 5" xfId="134" builtinId="45"/>
    <cellStyle name="常规_exceltmp1 2" xfId="135"/>
    <cellStyle name="计算 4" xfId="136"/>
    <cellStyle name="常规 2 5 3 2" xfId="137"/>
    <cellStyle name="60% - 强调文字颜色 5 2 2 2" xfId="138"/>
    <cellStyle name="40% - 强调文字颜色 5" xfId="139" builtinId="47"/>
    <cellStyle name="标题 1 4 2" xfId="140"/>
    <cellStyle name="60% - 强调文字颜色 5" xfId="141" builtinId="48"/>
    <cellStyle name="Accent6 6" xfId="142"/>
    <cellStyle name="强调文字颜色 6" xfId="143" builtinId="49"/>
    <cellStyle name="40% - 强调文字颜色 6" xfId="144" builtinId="51"/>
    <cellStyle name="_弱电系统设备配置报价清单" xfId="145"/>
    <cellStyle name="标题 1 4 3" xfId="146"/>
    <cellStyle name="60% - 强调文字颜色 6" xfId="147" builtinId="52"/>
    <cellStyle name="Accent6 7" xfId="148"/>
    <cellStyle name="_Book1_2 3" xfId="149"/>
    <cellStyle name="常规 2 12 2" xfId="150"/>
    <cellStyle name="Accent2 - 20% 3" xfId="151"/>
    <cellStyle name="适中 5 3" xfId="152"/>
    <cellStyle name="_ET_STYLE_NoName_00__Book1" xfId="153"/>
    <cellStyle name="_ET_STYLE_NoName_00_" xfId="154"/>
    <cellStyle name="_Book1_1" xfId="155"/>
    <cellStyle name="_20100326高清市院遂宁检察院1080P配置清单26日改" xfId="156"/>
    <cellStyle name="_Book1_2 2 2" xfId="157"/>
    <cellStyle name="Accent2 - 20% 2 2" xfId="158"/>
    <cellStyle name="百分比 2 2 4" xfId="159"/>
    <cellStyle name="_Book1_2 2 3" xfId="160"/>
    <cellStyle name="百分比 2 10 2" xfId="161"/>
    <cellStyle name="常规 2 5 4 2" xfId="162"/>
    <cellStyle name="百分比 2 2 5" xfId="163"/>
    <cellStyle name="_Book1_2 2 2 2" xfId="164"/>
    <cellStyle name="百分比 2 2 4 2" xfId="165"/>
    <cellStyle name="_Book1_3 2" xfId="166"/>
    <cellStyle name="超级链接 2 2" xfId="167"/>
    <cellStyle name="常规 2 7 2" xfId="168"/>
    <cellStyle name="_Book1" xfId="169"/>
    <cellStyle name="_Book1_2" xfId="170"/>
    <cellStyle name="常规 3 2 3" xfId="171"/>
    <cellStyle name="Accent2 - 20%" xfId="172"/>
    <cellStyle name="适中 5" xfId="173"/>
    <cellStyle name="差_2008年地州对账表(国库资金） 3" xfId="174"/>
    <cellStyle name="_Book1_2 3 2" xfId="175"/>
    <cellStyle name="常规 2 16" xfId="176"/>
    <cellStyle name="百分比 2 3 4" xfId="177"/>
    <cellStyle name="_Book1_2 4" xfId="178"/>
    <cellStyle name="_Book1_3" xfId="179"/>
    <cellStyle name="超级链接 2" xfId="180"/>
    <cellStyle name="Accent1 4 2" xfId="181"/>
    <cellStyle name="常规 2 3 3 2" xfId="182"/>
    <cellStyle name="_ET_STYLE_NoName_00__Book1_1" xfId="183"/>
    <cellStyle name="Accent5 - 60% 3" xfId="184"/>
    <cellStyle name="常规 2 3 3 2 2" xfId="185"/>
    <cellStyle name="_ET_STYLE_NoName_00__Book1_1 2" xfId="186"/>
    <cellStyle name="_ET_STYLE_NoName_00__Book1_1 2 2" xfId="187"/>
    <cellStyle name="Percent [2]" xfId="188"/>
    <cellStyle name="百分比 2 7 2" xfId="189"/>
    <cellStyle name="_ET_STYLE_NoName_00__Book1_1 2 3" xfId="190"/>
    <cellStyle name="标题 2 2 2 2" xfId="191"/>
    <cellStyle name="_ET_STYLE_NoName_00__Book1_1 3" xfId="192"/>
    <cellStyle name="_ET_STYLE_NoName_00__Book1_1 3 2" xfId="193"/>
    <cellStyle name="超级链接" xfId="194"/>
    <cellStyle name="Accent1 4" xfId="195"/>
    <cellStyle name="_ET_STYLE_NoName_00__Book1_1 4" xfId="196"/>
    <cellStyle name="_关闭破产企业已移交地方管理中小学校退休教师情况明细表(1)" xfId="197"/>
    <cellStyle name="Accent5 4" xfId="198"/>
    <cellStyle name="0,0_x005f_x000d__x005f_x000a_NA_x005f_x000d__x005f_x000a_" xfId="199"/>
    <cellStyle name="警告文本 4 2" xfId="200"/>
    <cellStyle name="20% - 强调文字颜色 1 2" xfId="201"/>
    <cellStyle name="链接单元格 3 2 2" xfId="202"/>
    <cellStyle name="常规 11 4" xfId="203"/>
    <cellStyle name="20% - 强调文字颜色 1 2 2" xfId="204"/>
    <cellStyle name="强调文字颜色 2 2 2 2" xfId="205"/>
    <cellStyle name="20% - 强调文字颜色 1 3" xfId="206"/>
    <cellStyle name="Accent1 - 20% 2" xfId="207"/>
    <cellStyle name="20% - 强调文字颜色 2 2" xfId="208"/>
    <cellStyle name="20% - 强调文字颜色 2 2 2" xfId="209"/>
    <cellStyle name="20% - 强调文字颜色 2 3" xfId="210"/>
    <cellStyle name="60% - 强调文字颜色 3 2 2 2" xfId="211"/>
    <cellStyle name="常规 3 2 5" xfId="212"/>
    <cellStyle name="20% - 强调文字颜色 3 2" xfId="213"/>
    <cellStyle name="适中 7" xfId="214"/>
    <cellStyle name="20% - 强调文字颜色 3 2 2" xfId="215"/>
    <cellStyle name="常规 3 3 5" xfId="216"/>
    <cellStyle name="20% - 强调文字颜色 4 2" xfId="217"/>
    <cellStyle name="Mon閠aire_!!!GO" xfId="218"/>
    <cellStyle name="常规 3 3 5 2" xfId="219"/>
    <cellStyle name="20% - 强调文字颜色 4 2 2" xfId="220"/>
    <cellStyle name="常规 3 3 6" xfId="221"/>
    <cellStyle name="20% - 强调文字颜色 4 3" xfId="222"/>
    <cellStyle name="Accent6 - 60% 2 2" xfId="223"/>
    <cellStyle name="20% - 强调文字颜色 5 2" xfId="224"/>
    <cellStyle name="20% - 强调文字颜色 5 2 2" xfId="225"/>
    <cellStyle name="20% - 强调文字颜色 5 3" xfId="226"/>
    <cellStyle name="20% - 强调文字颜色 6 2" xfId="227"/>
    <cellStyle name="20% - 强调文字颜色 6 2 2" xfId="228"/>
    <cellStyle name="Accent6 - 20% 3" xfId="229"/>
    <cellStyle name="20% - 强调文字颜色 6 3" xfId="230"/>
    <cellStyle name="解释性文本 3 2 2" xfId="231"/>
    <cellStyle name="40% - 强调文字颜色 1 2" xfId="232"/>
    <cellStyle name="常规 4 3 5" xfId="233"/>
    <cellStyle name="40% - 强调文字颜色 1 2 2" xfId="234"/>
    <cellStyle name="常规 9 2" xfId="235"/>
    <cellStyle name="40% - 强调文字颜色 1 3" xfId="236"/>
    <cellStyle name="Accent1" xfId="237"/>
    <cellStyle name="常规 2 3 2 4" xfId="238"/>
    <cellStyle name="40% - 强调文字颜色 2 2" xfId="239"/>
    <cellStyle name="常规 2 3 2 4 2" xfId="240"/>
    <cellStyle name="40% - 强调文字颜色 2 2 2" xfId="241"/>
    <cellStyle name="常规 2 3 2 5" xfId="242"/>
    <cellStyle name="40% - 强调文字颜色 2 3" xfId="243"/>
    <cellStyle name="常规 2 3 3 4" xfId="244"/>
    <cellStyle name="40% - 强调文字颜色 3 2" xfId="245"/>
    <cellStyle name="40% - 强调文字颜色 3 2 2" xfId="246"/>
    <cellStyle name="40% - 强调文字颜色 3 3" xfId="247"/>
    <cellStyle name="千位分隔 5" xfId="248"/>
    <cellStyle name="标题 4 4" xfId="249"/>
    <cellStyle name="40% - 强调文字颜色 4 2 2" xfId="250"/>
    <cellStyle name="40% - 强调文字颜色 4 3" xfId="251"/>
    <cellStyle name="计算 3 3" xfId="252"/>
    <cellStyle name="常规_2007年云南省向人大报送政府收支预算表格式编制过程表 3 2" xfId="253"/>
    <cellStyle name="Accent6 - 20% 2" xfId="254"/>
    <cellStyle name="好 2 3" xfId="255"/>
    <cellStyle name="40% - 强调文字颜色 5 2" xfId="256"/>
    <cellStyle name="40% - 强调文字颜色 5 2 2" xfId="257"/>
    <cellStyle name="60% - 强调文字颜色 4 3" xfId="258"/>
    <cellStyle name="计算 4 2 2" xfId="259"/>
    <cellStyle name="好 2 4" xfId="260"/>
    <cellStyle name="40% - 强调文字颜色 5 3" xfId="261"/>
    <cellStyle name="适中 2 2" xfId="262"/>
    <cellStyle name="百分比 2 9" xfId="263"/>
    <cellStyle name="好 3 3" xfId="264"/>
    <cellStyle name="40% - 强调文字颜色 6 2" xfId="265"/>
    <cellStyle name="标题 2 2 4" xfId="266"/>
    <cellStyle name="40% - 强调文字颜色 6 2 2" xfId="267"/>
    <cellStyle name="Accent2 5" xfId="268"/>
    <cellStyle name="适中 2 2 2" xfId="269"/>
    <cellStyle name="百分比 2 9 2" xfId="270"/>
    <cellStyle name="好 3 4" xfId="271"/>
    <cellStyle name="40% - 强调文字颜色 6 3" xfId="272"/>
    <cellStyle name="60% - 强调文字颜色 1 2" xfId="273"/>
    <cellStyle name="输出 3 4" xfId="274"/>
    <cellStyle name="Accent6 2 2" xfId="275"/>
    <cellStyle name="60% - 强调文字颜色 1 2 2" xfId="276"/>
    <cellStyle name="60% - 强调文字颜色 1 2 2 2" xfId="277"/>
    <cellStyle name="好 7" xfId="278"/>
    <cellStyle name="标题 3 2 4" xfId="279"/>
    <cellStyle name="商品名称 2 2" xfId="280"/>
    <cellStyle name="60% - 强调文字颜色 1 2 3" xfId="281"/>
    <cellStyle name="百分比 2 3 4 2" xfId="282"/>
    <cellStyle name="60% - 强调文字颜色 1 3" xfId="283"/>
    <cellStyle name="60% - 强调文字颜色 1 3 2" xfId="284"/>
    <cellStyle name="千位分隔 2 3" xfId="285"/>
    <cellStyle name="60% - 强调文字颜色 2 2" xfId="286"/>
    <cellStyle name="输出 4 4" xfId="287"/>
    <cellStyle name="常规 5" xfId="288"/>
    <cellStyle name="Accent6 3 2" xfId="289"/>
    <cellStyle name="常规 5 3" xfId="290"/>
    <cellStyle name="60% - 强调文字颜色 2 2 3" xfId="291"/>
    <cellStyle name="Accent6 - 60%" xfId="292"/>
    <cellStyle name="常规 6 2" xfId="293"/>
    <cellStyle name="注释 2" xfId="294"/>
    <cellStyle name="60% - 强调文字颜色 2 3 2" xfId="295"/>
    <cellStyle name="60% - 强调文字颜色 3 2" xfId="296"/>
    <cellStyle name="Accent6 4 2" xfId="297"/>
    <cellStyle name="60% - 强调文字颜色 3 2 2" xfId="298"/>
    <cellStyle name="60% - 强调文字颜色 3 2 3" xfId="299"/>
    <cellStyle name="60% - 强调文字颜色 3 3" xfId="300"/>
    <cellStyle name="Accent5 - 40% 2" xfId="301"/>
    <cellStyle name="60% - 强调文字颜色 3 3 2" xfId="302"/>
    <cellStyle name="汇总 7" xfId="303"/>
    <cellStyle name="Accent5 - 40% 2 2" xfId="304"/>
    <cellStyle name="60% - 强调文字颜色 4 2" xfId="305"/>
    <cellStyle name="Accent6 5 2" xfId="306"/>
    <cellStyle name="60% - 强调文字颜色 4 2 2" xfId="307"/>
    <cellStyle name="常规 20" xfId="308"/>
    <cellStyle name="常规 15" xfId="309"/>
    <cellStyle name="60% - 强调文字颜色 4 3 2" xfId="310"/>
    <cellStyle name="60% - 强调文字颜色 5 2" xfId="311"/>
    <cellStyle name="标题 1 4 2 2" xfId="312"/>
    <cellStyle name="常规_exceltmp1" xfId="313"/>
    <cellStyle name="常规 2 5 3" xfId="314"/>
    <cellStyle name="60% - 强调文字颜色 5 2 2" xfId="315"/>
    <cellStyle name="常规 2 5 4" xfId="316"/>
    <cellStyle name="60% - 强调文字颜色 5 2 3" xfId="317"/>
    <cellStyle name="常规 2 2 2 3 2" xfId="318"/>
    <cellStyle name="百分比 2 10" xfId="319"/>
    <cellStyle name="60% - 强调文字颜色 5 3" xfId="320"/>
    <cellStyle name="常规 2 6 3" xfId="321"/>
    <cellStyle name="60% - 强调文字颜色 5 3 2" xfId="322"/>
    <cellStyle name="RowLevel_0" xfId="323"/>
    <cellStyle name="60% - 强调文字颜色 6 2" xfId="324"/>
    <cellStyle name="60% - 强调文字颜色 6 2 2" xfId="325"/>
    <cellStyle name="强调文字颜色 5 2 3" xfId="326"/>
    <cellStyle name="Header2" xfId="327"/>
    <cellStyle name="60% - 强调文字颜色 6 2 2 2" xfId="328"/>
    <cellStyle name="Header2 2" xfId="329"/>
    <cellStyle name="60% - 强调文字颜色 6 2 3" xfId="330"/>
    <cellStyle name="60% - 强调文字颜色 6 3" xfId="331"/>
    <cellStyle name="6mal" xfId="332"/>
    <cellStyle name="强调文字颜色 2 2 2" xfId="333"/>
    <cellStyle name="Accent1 - 20%" xfId="334"/>
    <cellStyle name="Accent4 9" xfId="335"/>
    <cellStyle name="Accent1 - 20% 2 2" xfId="336"/>
    <cellStyle name="常规 2 3 3 3" xfId="337"/>
    <cellStyle name="Accent5 - 20%" xfId="338"/>
    <cellStyle name="Accent1 - 20% 3" xfId="339"/>
    <cellStyle name="Accent1 - 40%" xfId="340"/>
    <cellStyle name="标题 6 2 2" xfId="341"/>
    <cellStyle name="Accent6 9" xfId="342"/>
    <cellStyle name="Accent1 - 40% 2" xfId="343"/>
    <cellStyle name="Accent1 - 40% 2 2" xfId="344"/>
    <cellStyle name="Accent1 - 40% 3" xfId="345"/>
    <cellStyle name="PSHeading 3 2" xfId="346"/>
    <cellStyle name="Accent1 - 60%" xfId="347"/>
    <cellStyle name="Accent1 - 60% 2" xfId="348"/>
    <cellStyle name="标题 1 5" xfId="349"/>
    <cellStyle name="注释 4 2 2" xfId="350"/>
    <cellStyle name="常规 17 2" xfId="351"/>
    <cellStyle name="Accent1 - 60% 3" xfId="352"/>
    <cellStyle name="标题 1 6" xfId="353"/>
    <cellStyle name="Accent1 2" xfId="354"/>
    <cellStyle name="Date 3" xfId="355"/>
    <cellStyle name="Accent1 2 2" xfId="356"/>
    <cellStyle name="Currency [0]_!!!GO" xfId="357"/>
    <cellStyle name="Accent1 3" xfId="358"/>
    <cellStyle name="Accent1 3 2" xfId="359"/>
    <cellStyle name="常规 2" xfId="360"/>
    <cellStyle name="Accent1 5 2" xfId="361"/>
    <cellStyle name="部门 3 2" xfId="362"/>
    <cellStyle name="常规 2 2 3 2" xfId="363"/>
    <cellStyle name="Accent1 6" xfId="364"/>
    <cellStyle name="sstot" xfId="365"/>
    <cellStyle name="常规 2 2 3 3" xfId="366"/>
    <cellStyle name="Accent1 7" xfId="367"/>
    <cellStyle name="常规 2 2 3 4" xfId="368"/>
    <cellStyle name="差_1110洱源 2" xfId="369"/>
    <cellStyle name="Accent1 8" xfId="370"/>
    <cellStyle name="差_1110洱源 3" xfId="371"/>
    <cellStyle name="Accent1 9" xfId="372"/>
    <cellStyle name="Accent2" xfId="373"/>
    <cellStyle name="常规 9 3" xfId="374"/>
    <cellStyle name="强调文字颜色 5 2 2 2" xfId="375"/>
    <cellStyle name="Header1 2" xfId="376"/>
    <cellStyle name="输入 2 4" xfId="377"/>
    <cellStyle name="Accent2 - 40% 2 2" xfId="378"/>
    <cellStyle name="Accent2 - 60% 2" xfId="379"/>
    <cellStyle name="日期 2" xfId="380"/>
    <cellStyle name="Accent2 - 60% 2 2" xfId="381"/>
    <cellStyle name="日期 2 2" xfId="382"/>
    <cellStyle name="Accent5 - 40% 3" xfId="383"/>
    <cellStyle name="Accent2 - 60% 3" xfId="384"/>
    <cellStyle name="日期 3" xfId="385"/>
    <cellStyle name="Accent2 2" xfId="386"/>
    <cellStyle name="Accent2 2 2" xfId="387"/>
    <cellStyle name="t" xfId="388"/>
    <cellStyle name="强调文字颜色 4 3" xfId="389"/>
    <cellStyle name="Accent2 3" xfId="390"/>
    <cellStyle name="Accent2 3 2" xfId="391"/>
    <cellStyle name="Accent2 4" xfId="392"/>
    <cellStyle name="Accent2 4 2" xfId="393"/>
    <cellStyle name="Accent2 5 2" xfId="394"/>
    <cellStyle name="百分比 2 9 2 2" xfId="395"/>
    <cellStyle name="常规 2 2 4 2" xfId="396"/>
    <cellStyle name="Accent2 6" xfId="397"/>
    <cellStyle name="Date" xfId="398"/>
    <cellStyle name="常规 2 2 11" xfId="399"/>
    <cellStyle name="百分比 2 9 3" xfId="400"/>
    <cellStyle name="Accent2 7" xfId="401"/>
    <cellStyle name="Accent2 8" xfId="402"/>
    <cellStyle name="Accent2 9" xfId="403"/>
    <cellStyle name="Accent3" xfId="404"/>
    <cellStyle name="Accent3 - 20%" xfId="405"/>
    <cellStyle name="Accent5 2" xfId="406"/>
    <cellStyle name="Milliers_!!!GO" xfId="407"/>
    <cellStyle name="Accent3 - 20% 2" xfId="408"/>
    <cellStyle name="Accent5 2 2" xfId="409"/>
    <cellStyle name="常规 2 2 7" xfId="410"/>
    <cellStyle name="百分比 4 3" xfId="411"/>
    <cellStyle name="标题 1 3" xfId="412"/>
    <cellStyle name="Accent3 - 20% 2 2" xfId="413"/>
    <cellStyle name="差_0605石屏 3" xfId="414"/>
    <cellStyle name="汇总 3" xfId="415"/>
    <cellStyle name="Accent5 6" xfId="416"/>
    <cellStyle name="标题 1 3 2" xfId="417"/>
    <cellStyle name="Accent3 - 20% 3" xfId="418"/>
    <cellStyle name="标题 1 4" xfId="419"/>
    <cellStyle name="Accent3 - 40%" xfId="420"/>
    <cellStyle name="Accent4 3 2" xfId="421"/>
    <cellStyle name="Mon閠aire [0]_!!!GO" xfId="422"/>
    <cellStyle name="好_0502通海县" xfId="423"/>
    <cellStyle name="Accent3 - 40% 2" xfId="424"/>
    <cellStyle name="Accent3 - 40% 2 2" xfId="425"/>
    <cellStyle name="TextStyle" xfId="426"/>
    <cellStyle name="Accent3 - 40% 3" xfId="427"/>
    <cellStyle name="常规 15 2 2" xfId="428"/>
    <cellStyle name="百分比 2 6 2" xfId="429"/>
    <cellStyle name="Accent4 - 60%" xfId="430"/>
    <cellStyle name="捠壿 [0.00]_Region Orders (2)" xfId="431"/>
    <cellStyle name="Accent3 - 60%" xfId="432"/>
    <cellStyle name="Accent4 5 2" xfId="433"/>
    <cellStyle name="好_M01-1 3" xfId="434"/>
    <cellStyle name="Accent3 - 60% 2" xfId="435"/>
    <cellStyle name="Accent3 - 60% 2 2" xfId="436"/>
    <cellStyle name="编号" xfId="437"/>
    <cellStyle name="常规 17 2 2" xfId="438"/>
    <cellStyle name="Accent3 - 60% 3" xfId="439"/>
    <cellStyle name="Accent3 2" xfId="440"/>
    <cellStyle name="Accent3 2 2" xfId="441"/>
    <cellStyle name="comma zerodec" xfId="442"/>
    <cellStyle name="Accent3 3" xfId="443"/>
    <cellStyle name="Accent3 3 2" xfId="444"/>
    <cellStyle name="Accent3 4" xfId="445"/>
    <cellStyle name="解释性文本 2" xfId="446"/>
    <cellStyle name="Accent3 5" xfId="447"/>
    <cellStyle name="解释性文本 3" xfId="448"/>
    <cellStyle name="Accent3 5 2" xfId="449"/>
    <cellStyle name="解释性文本 3 2" xfId="450"/>
    <cellStyle name="常规 2 2 5 2" xfId="451"/>
    <cellStyle name="Accent3 6" xfId="452"/>
    <cellStyle name="解释性文本 4" xfId="453"/>
    <cellStyle name="Moneda_96 Risk" xfId="454"/>
    <cellStyle name="解释性文本 5" xfId="455"/>
    <cellStyle name="差 2" xfId="456"/>
    <cellStyle name="Accent3 7" xfId="457"/>
    <cellStyle name="解释性文本 6" xfId="458"/>
    <cellStyle name="差 3" xfId="459"/>
    <cellStyle name="Accent3 8" xfId="460"/>
    <cellStyle name="常规 2 7 3 2" xfId="461"/>
    <cellStyle name="解释性文本 7" xfId="462"/>
    <cellStyle name="差 4" xfId="463"/>
    <cellStyle name="Accent3 9" xfId="464"/>
    <cellStyle name="百分比 2" xfId="465"/>
    <cellStyle name="Accent4" xfId="466"/>
    <cellStyle name="差 4 2 2" xfId="467"/>
    <cellStyle name="Accent4 - 20%" xfId="468"/>
    <cellStyle name="百分比 2 2 2" xfId="469"/>
    <cellStyle name="常规 2 4 2 4" xfId="470"/>
    <cellStyle name="Accent4 - 20% 2" xfId="471"/>
    <cellStyle name="百分比 2 2 2 2" xfId="472"/>
    <cellStyle name="Accent4 - 20% 2 2" xfId="473"/>
    <cellStyle name="百分比 2 2 2 2 2" xfId="474"/>
    <cellStyle name="Accent4 - 20% 3" xfId="475"/>
    <cellStyle name="强调 2 2" xfId="476"/>
    <cellStyle name="百分比 2 2 2 3" xfId="477"/>
    <cellStyle name="Accent4 - 40%" xfId="478"/>
    <cellStyle name="输入 4" xfId="479"/>
    <cellStyle name="百分比 2 4 2" xfId="480"/>
    <cellStyle name="常规 3 3" xfId="481"/>
    <cellStyle name="Accent4 - 40% 2" xfId="482"/>
    <cellStyle name="输入 4 2" xfId="483"/>
    <cellStyle name="Accent6 - 40%" xfId="484"/>
    <cellStyle name="百分比 2 4 2 2" xfId="485"/>
    <cellStyle name="常规 3 3 2" xfId="486"/>
    <cellStyle name="Accent4 - 40% 2 2" xfId="487"/>
    <cellStyle name="输入 4 2 2" xfId="488"/>
    <cellStyle name="商品名称 4" xfId="489"/>
    <cellStyle name="Accent6 - 40% 2" xfId="490"/>
    <cellStyle name="常规 3 4" xfId="491"/>
    <cellStyle name="Accent4 - 40% 3" xfId="492"/>
    <cellStyle name="输入 4 3" xfId="493"/>
    <cellStyle name="Accent4 - 60% 2" xfId="494"/>
    <cellStyle name="标题 7 4" xfId="495"/>
    <cellStyle name="Accent4 - 60% 2 2" xfId="496"/>
    <cellStyle name="Accent4 - 60% 3" xfId="497"/>
    <cellStyle name="PSSpacer" xfId="498"/>
    <cellStyle name="Accent4 2" xfId="499"/>
    <cellStyle name="Accent6" xfId="500"/>
    <cellStyle name="Accent4 3" xfId="501"/>
    <cellStyle name="New Times Roman" xfId="502"/>
    <cellStyle name="Accent4 4" xfId="503"/>
    <cellStyle name="Accent4 4 2" xfId="504"/>
    <cellStyle name="PSHeading 5" xfId="505"/>
    <cellStyle name="借出原因" xfId="506"/>
    <cellStyle name="常规 2 2 6 2" xfId="507"/>
    <cellStyle name="Accent4 6" xfId="508"/>
    <cellStyle name="百分比 4 2 2" xfId="509"/>
    <cellStyle name="标题 1 2 2" xfId="510"/>
    <cellStyle name="Accent4 7" xfId="511"/>
    <cellStyle name="标题 1 2 3" xfId="512"/>
    <cellStyle name="标题 1 2 4" xfId="513"/>
    <cellStyle name="Accent4 8" xfId="514"/>
    <cellStyle name="Accent5" xfId="515"/>
    <cellStyle name="Accent5 - 20% 2" xfId="516"/>
    <cellStyle name="常规 2 3 3 3 2" xfId="517"/>
    <cellStyle name="Accent5 - 20% 2 2" xfId="518"/>
    <cellStyle name="Input [yellow] 2 2 2" xfId="519"/>
    <cellStyle name="Accent5 - 20% 3" xfId="520"/>
    <cellStyle name="Accent5 - 40%" xfId="521"/>
    <cellStyle name="标题 2 3 3" xfId="522"/>
    <cellStyle name="Accent5 - 60%" xfId="523"/>
    <cellStyle name="常规 12" xfId="524"/>
    <cellStyle name="好 4 2" xfId="525"/>
    <cellStyle name="Accent5 - 60% 2" xfId="526"/>
    <cellStyle name="常规 12 2" xfId="527"/>
    <cellStyle name="好 4 2 2" xfId="528"/>
    <cellStyle name="Category" xfId="529"/>
    <cellStyle name="Accent5 3" xfId="530"/>
    <cellStyle name="标题 2 3" xfId="531"/>
    <cellStyle name="Category 2" xfId="532"/>
    <cellStyle name="Accent5 3 2" xfId="533"/>
    <cellStyle name="标题 3 3" xfId="534"/>
    <cellStyle name="Comma [0]_!!!GO" xfId="535"/>
    <cellStyle name="Accent5 4 2" xfId="536"/>
    <cellStyle name="Accent5 5" xfId="537"/>
    <cellStyle name="汇总 2" xfId="538"/>
    <cellStyle name="差_0605石屏 2" xfId="539"/>
    <cellStyle name="Accent5 5 2" xfId="540"/>
    <cellStyle name="汇总 2 2" xfId="541"/>
    <cellStyle name="差_0605石屏 2 2" xfId="542"/>
    <cellStyle name="标题 1 3 3" xfId="543"/>
    <cellStyle name="Accent5 7" xfId="544"/>
    <cellStyle name="汇总 4" xfId="545"/>
    <cellStyle name="标题 1 3 4" xfId="546"/>
    <cellStyle name="百分比 2 3 2 2 2" xfId="547"/>
    <cellStyle name="Accent5 8" xfId="548"/>
    <cellStyle name="汇总 5" xfId="549"/>
    <cellStyle name="Accent6 - 20%" xfId="550"/>
    <cellStyle name="Accent6 - 40% 2 2" xfId="551"/>
    <cellStyle name="标题 3 4 4" xfId="552"/>
    <cellStyle name="ColLevel_0" xfId="553"/>
    <cellStyle name="常规 3 3 3" xfId="554"/>
    <cellStyle name="常规_2007年云南省向人大报送政府收支预算表格式编制过程表" xfId="555"/>
    <cellStyle name="Accent6 - 40% 3" xfId="556"/>
    <cellStyle name="Accent6 - 60% 2" xfId="557"/>
    <cellStyle name="Accent6 - 60% 3" xfId="558"/>
    <cellStyle name="标题 1 4 4" xfId="559"/>
    <cellStyle name="Accent6 8" xfId="560"/>
    <cellStyle name="百分比 2 4 3" xfId="561"/>
    <cellStyle name="Comma_!!!GO" xfId="562"/>
    <cellStyle name="标题 3 3 2" xfId="563"/>
    <cellStyle name="分级显示列_1_Book1" xfId="564"/>
    <cellStyle name="Currency_!!!GO" xfId="565"/>
    <cellStyle name="标题 2 3 4" xfId="566"/>
    <cellStyle name="常规 13" xfId="567"/>
    <cellStyle name="好 4 3" xfId="568"/>
    <cellStyle name="Currency1" xfId="569"/>
    <cellStyle name="Date 2" xfId="570"/>
    <cellStyle name="常规 2 2 11 2" xfId="571"/>
    <cellStyle name="Date 2 2" xfId="572"/>
    <cellStyle name="Dollar (zero dec)" xfId="573"/>
    <cellStyle name="差_0502通海县 3" xfId="574"/>
    <cellStyle name="标题 2 2" xfId="575"/>
    <cellStyle name="百分比 5 2" xfId="576"/>
    <cellStyle name="常规 2 3 6" xfId="577"/>
    <cellStyle name="Grey" xfId="578"/>
    <cellStyle name="常规 5 2 2 2" xfId="579"/>
    <cellStyle name="Header1" xfId="580"/>
    <cellStyle name="强调文字颜色 5 2 2" xfId="581"/>
    <cellStyle name="Header2 2 2" xfId="582"/>
    <cellStyle name="Header2 3" xfId="583"/>
    <cellStyle name="Input [yellow]" xfId="584"/>
    <cellStyle name="千位分隔 2 4" xfId="585"/>
    <cellStyle name="Input [yellow] 2" xfId="586"/>
    <cellStyle name="千位分隔 2 4 2" xfId="587"/>
    <cellStyle name="Input [yellow] 2 2" xfId="588"/>
    <cellStyle name="Input [yellow] 2 3" xfId="589"/>
    <cellStyle name="常规 4 3 4 2" xfId="590"/>
    <cellStyle name="Input [yellow] 3" xfId="591"/>
    <cellStyle name="Input [yellow] 3 2" xfId="592"/>
    <cellStyle name="Input Cells" xfId="593"/>
    <cellStyle name="常规 2 10" xfId="594"/>
    <cellStyle name="强调文字颜色 3 3" xfId="595"/>
    <cellStyle name="Linked Cells" xfId="596"/>
    <cellStyle name="Millares [0]_96 Risk" xfId="597"/>
    <cellStyle name="标题 6 3" xfId="598"/>
    <cellStyle name="Millares_96 Risk" xfId="599"/>
    <cellStyle name="常规 2 2 2 2" xfId="600"/>
    <cellStyle name="部门 2 2" xfId="601"/>
    <cellStyle name="常规 10 41 2" xfId="602"/>
    <cellStyle name="Milliers [0]_!!!GO" xfId="603"/>
    <cellStyle name="千位分隔 2 3 2" xfId="604"/>
    <cellStyle name="Moneda [0]_96 Risk" xfId="605"/>
    <cellStyle name="标题 1 2 2 2" xfId="606"/>
    <cellStyle name="数量 3" xfId="607"/>
    <cellStyle name="Month" xfId="608"/>
    <cellStyle name="数量 3 2" xfId="609"/>
    <cellStyle name="Month 2" xfId="610"/>
    <cellStyle name="百分比 10" xfId="611"/>
    <cellStyle name="PSHeading 2" xfId="612"/>
    <cellStyle name="no dec" xfId="613"/>
    <cellStyle name="PSHeading 2 2" xfId="614"/>
    <cellStyle name="no dec 2" xfId="615"/>
    <cellStyle name="PSHeading 2 2 2" xfId="616"/>
    <cellStyle name="no dec 2 2" xfId="617"/>
    <cellStyle name="常规 450" xfId="618"/>
    <cellStyle name="百分比 3 3 2" xfId="619"/>
    <cellStyle name="PSHeading 2 3" xfId="620"/>
    <cellStyle name="no dec 3" xfId="621"/>
    <cellStyle name="Normal - Style1" xfId="622"/>
    <cellStyle name="百分比 2 5 2" xfId="623"/>
    <cellStyle name="Normal_!!!GO" xfId="624"/>
    <cellStyle name="PSInt" xfId="625"/>
    <cellStyle name="常规 2 4" xfId="626"/>
    <cellStyle name="常规 2 9 3" xfId="627"/>
    <cellStyle name="输入 3 3" xfId="628"/>
    <cellStyle name="per.style" xfId="629"/>
    <cellStyle name="t_HVAC Equipment (3)" xfId="630"/>
    <cellStyle name="常规 2 3 4" xfId="631"/>
    <cellStyle name="Percent [2] 2" xfId="632"/>
    <cellStyle name="常规 94" xfId="633"/>
    <cellStyle name="Percent_!!!GO" xfId="634"/>
    <cellStyle name="解释性文本 2 3" xfId="635"/>
    <cellStyle name="百分比 8" xfId="636"/>
    <cellStyle name="标题 5" xfId="637"/>
    <cellStyle name="Pourcentage_pldt" xfId="638"/>
    <cellStyle name="常规 2 3 2 3 2" xfId="639"/>
    <cellStyle name="强调文字颜色 4 2" xfId="640"/>
    <cellStyle name="PSChar 2" xfId="641"/>
    <cellStyle name="编号 2 2" xfId="642"/>
    <cellStyle name="PSHeading 3 3" xfId="643"/>
    <cellStyle name="PSDate" xfId="644"/>
    <cellStyle name="编号 2 2 2" xfId="645"/>
    <cellStyle name="PSDate 2" xfId="646"/>
    <cellStyle name="PSDec" xfId="647"/>
    <cellStyle name="标题 4 4 2 2" xfId="648"/>
    <cellStyle name="PSDec 2" xfId="649"/>
    <cellStyle name="常规 10" xfId="650"/>
    <cellStyle name="编号 4" xfId="651"/>
    <cellStyle name="常规 16 2" xfId="652"/>
    <cellStyle name="PSHeading" xfId="653"/>
    <cellStyle name="PSHeading 2 2 3" xfId="654"/>
    <cellStyle name="常规 451" xfId="655"/>
    <cellStyle name="PSHeading 2 4" xfId="656"/>
    <cellStyle name="PSHeading 3" xfId="657"/>
    <cellStyle name="PSInt 2" xfId="658"/>
    <cellStyle name="常规 2 4 2" xfId="659"/>
    <cellStyle name="常规 2 9 3 2" xfId="660"/>
    <cellStyle name="PSSpacer 2" xfId="661"/>
    <cellStyle name="常规 2 9" xfId="662"/>
    <cellStyle name="输入 3" xfId="663"/>
    <cellStyle name="sstot 2" xfId="664"/>
    <cellStyle name="Standard_AREAS" xfId="665"/>
    <cellStyle name="强调文字颜色 4 3 2" xfId="666"/>
    <cellStyle name="t 2" xfId="667"/>
    <cellStyle name="t_HVAC Equipment (3) 2" xfId="668"/>
    <cellStyle name="常规 2 3 4 2" xfId="669"/>
    <cellStyle name="百分比 2 11" xfId="670"/>
    <cellStyle name="百分比 2 3 5" xfId="671"/>
    <cellStyle name="千位分隔 2 2" xfId="672"/>
    <cellStyle name="百分比 2 11 2" xfId="673"/>
    <cellStyle name="解释性文本 2 2 2" xfId="674"/>
    <cellStyle name="百分比 7 2" xfId="675"/>
    <cellStyle name="标题 4 2" xfId="676"/>
    <cellStyle name="千位分隔 3" xfId="677"/>
    <cellStyle name="百分比 2 12" xfId="678"/>
    <cellStyle name="标题 10" xfId="679"/>
    <cellStyle name="差 4 2" xfId="680"/>
    <cellStyle name="百分比 2 2" xfId="681"/>
    <cellStyle name="百分比 2 2 3" xfId="682"/>
    <cellStyle name="百分比 2 2 3 2" xfId="683"/>
    <cellStyle name="百分比 2 3" xfId="684"/>
    <cellStyle name="百分比 2 3 2" xfId="685"/>
    <cellStyle name="常规_Sheet3" xfId="686"/>
    <cellStyle name="常规 2 14" xfId="687"/>
    <cellStyle name="百分比 2 3 2 2" xfId="688"/>
    <cellStyle name="常规 2 14 2" xfId="689"/>
    <cellStyle name="百分比 2 3 2 3" xfId="690"/>
    <cellStyle name="百分比 2 3 3" xfId="691"/>
    <cellStyle name="常规 2 15" xfId="692"/>
    <cellStyle name="百分比 2 3 3 2" xfId="693"/>
    <cellStyle name="百分比 2 4" xfId="694"/>
    <cellStyle name="百分比 2 4 3 2" xfId="695"/>
    <cellStyle name="百分比 2 4 4" xfId="696"/>
    <cellStyle name="百分比 2 5" xfId="697"/>
    <cellStyle name="百分比 2 6" xfId="698"/>
    <cellStyle name="常规 15 2" xfId="699"/>
    <cellStyle name="标题 2 2 2" xfId="700"/>
    <cellStyle name="百分比 2 7" xfId="701"/>
    <cellStyle name="常规 15 3" xfId="702"/>
    <cellStyle name="标题 2 2 3" xfId="703"/>
    <cellStyle name="百分比 2 8" xfId="704"/>
    <cellStyle name="百分比 3" xfId="705"/>
    <cellStyle name="百分比 3 2" xfId="706"/>
    <cellStyle name="百分比 3 2 2" xfId="707"/>
    <cellStyle name="百分比 3 3" xfId="708"/>
    <cellStyle name="编号 2" xfId="709"/>
    <cellStyle name="百分比 3 4" xfId="710"/>
    <cellStyle name="标题 1 2" xfId="711"/>
    <cellStyle name="百分比 4 2" xfId="712"/>
    <cellStyle name="常规 2 2 6" xfId="713"/>
    <cellStyle name="标题 3 2" xfId="714"/>
    <cellStyle name="百分比 6 2" xfId="715"/>
    <cellStyle name="百分比 8 2" xfId="716"/>
    <cellStyle name="标题 5 2" xfId="717"/>
    <cellStyle name="解释性文本 2 4" xfId="718"/>
    <cellStyle name="百分比 9" xfId="719"/>
    <cellStyle name="标题 6" xfId="720"/>
    <cellStyle name="百分比 9 2" xfId="721"/>
    <cellStyle name="标题 6 2" xfId="722"/>
    <cellStyle name="捠壿_Region Orders (2)" xfId="723"/>
    <cellStyle name="标题1 4" xfId="724"/>
    <cellStyle name="编号 2 3" xfId="725"/>
    <cellStyle name="编号 3" xfId="726"/>
    <cellStyle name="标题 1 3 2 2" xfId="727"/>
    <cellStyle name="标题 1 5 3" xfId="728"/>
    <cellStyle name="标题 2 4 2" xfId="729"/>
    <cellStyle name="标题 1 7" xfId="730"/>
    <cellStyle name="常规 17 3" xfId="731"/>
    <cellStyle name="标题 2 3 2" xfId="732"/>
    <cellStyle name="常规 11" xfId="733"/>
    <cellStyle name="标题 2 3 2 2" xfId="734"/>
    <cellStyle name="常规 11 2" xfId="735"/>
    <cellStyle name="标题 2 4" xfId="736"/>
    <cellStyle name="标题 2 4 2 2" xfId="737"/>
    <cellStyle name="标题 3 2 2 2" xfId="738"/>
    <cellStyle name="好 5 2" xfId="739"/>
    <cellStyle name="标题 2 4 3" xfId="740"/>
    <cellStyle name="标题 2 4 4" xfId="741"/>
    <cellStyle name="标题 2 5" xfId="742"/>
    <cellStyle name="标题 2 7" xfId="743"/>
    <cellStyle name="常规 18 3" xfId="744"/>
    <cellStyle name="标题 2 5 2" xfId="745"/>
    <cellStyle name="标题 2 5 3" xfId="746"/>
    <cellStyle name="标题 2 6" xfId="747"/>
    <cellStyle name="常规 18 2" xfId="748"/>
    <cellStyle name="常规 5 42" xfId="749"/>
    <cellStyle name="标题 3 2 2" xfId="750"/>
    <cellStyle name="好 5" xfId="751"/>
    <cellStyle name="标题 3 2 3" xfId="752"/>
    <cellStyle name="好 6" xfId="753"/>
    <cellStyle name="标题 3 3 2 2" xfId="754"/>
    <cellStyle name="标题 3 4 3" xfId="755"/>
    <cellStyle name="标题 3 3 3" xfId="756"/>
    <cellStyle name="商品名称 3 2" xfId="757"/>
    <cellStyle name="标题 3 3 4" xfId="758"/>
    <cellStyle name="标题 3 4" xfId="759"/>
    <cellStyle name="标题 3 4 2" xfId="760"/>
    <cellStyle name="标题 3 4 2 2" xfId="761"/>
    <cellStyle name="标题 4 4 3" xfId="762"/>
    <cellStyle name="标题 3 5" xfId="763"/>
    <cellStyle name="标题 3 5 2" xfId="764"/>
    <cellStyle name="常规 9" xfId="765"/>
    <cellStyle name="标题 3 5 3" xfId="766"/>
    <cellStyle name="标题 3 6" xfId="767"/>
    <cellStyle name="常规 19 2" xfId="768"/>
    <cellStyle name="标题 3 7" xfId="769"/>
    <cellStyle name="数量 2 2 2" xfId="770"/>
    <cellStyle name="常规 19 3" xfId="771"/>
    <cellStyle name="标题 4 2 2" xfId="772"/>
    <cellStyle name="千位分隔 3 2" xfId="773"/>
    <cellStyle name="标题 4 2 2 2" xfId="774"/>
    <cellStyle name="千位分隔 3 2 2" xfId="775"/>
    <cellStyle name="标题 4 2 3" xfId="776"/>
    <cellStyle name="千位分隔 3 3" xfId="777"/>
    <cellStyle name="标题 4 2 4" xfId="778"/>
    <cellStyle name="标题 4 3" xfId="779"/>
    <cellStyle name="千位分隔 4" xfId="780"/>
    <cellStyle name="标题 4 3 2" xfId="781"/>
    <cellStyle name="千位分隔 4 2" xfId="782"/>
    <cellStyle name="标题 4 3 2 2" xfId="783"/>
    <cellStyle name="标题 4 3 3" xfId="784"/>
    <cellStyle name="标题 4 3 4" xfId="785"/>
    <cellStyle name="标题 4 4 2" xfId="786"/>
    <cellStyle name="千位分隔 5 2" xfId="787"/>
    <cellStyle name="标题 4 4 4" xfId="788"/>
    <cellStyle name="标题 4 5" xfId="789"/>
    <cellStyle name="千位分隔 6" xfId="790"/>
    <cellStyle name="标题 4 6" xfId="791"/>
    <cellStyle name="千位分隔 7" xfId="792"/>
    <cellStyle name="差_1110洱源" xfId="793"/>
    <cellStyle name="常规 25 2" xfId="794"/>
    <cellStyle name="标题 4 7" xfId="795"/>
    <cellStyle name="千位分隔 8" xfId="796"/>
    <cellStyle name="标题 5 2 2" xfId="797"/>
    <cellStyle name="标题 5 3" xfId="798"/>
    <cellStyle name="标题 6 4" xfId="799"/>
    <cellStyle name="标题 7" xfId="800"/>
    <cellStyle name="标题 7 2" xfId="801"/>
    <cellStyle name="标题 7 2 2" xfId="802"/>
    <cellStyle name="标题 7 3" xfId="803"/>
    <cellStyle name="标题 8" xfId="804"/>
    <cellStyle name="标题 8 2" xfId="805"/>
    <cellStyle name="常规 2 7" xfId="806"/>
    <cellStyle name="标题 8 3" xfId="807"/>
    <cellStyle name="常规 2 8" xfId="808"/>
    <cellStyle name="输入 2" xfId="809"/>
    <cellStyle name="标题 9" xfId="810"/>
    <cellStyle name="标题1" xfId="811"/>
    <cellStyle name="常规 2 2 2 2 2 2" xfId="812"/>
    <cellStyle name="标题1 2" xfId="813"/>
    <cellStyle name="好_0605石屏 3" xfId="814"/>
    <cellStyle name="标题1 2 2" xfId="815"/>
    <cellStyle name="标题1 2 2 2" xfId="816"/>
    <cellStyle name="标题1 2 3" xfId="817"/>
    <cellStyle name="差 5 2" xfId="818"/>
    <cellStyle name="标题1 3" xfId="819"/>
    <cellStyle name="标题1 3 2" xfId="820"/>
    <cellStyle name="表标题" xfId="821"/>
    <cellStyle name="表标题 2" xfId="822"/>
    <cellStyle name="部门" xfId="823"/>
    <cellStyle name="常规 2 2" xfId="824"/>
    <cellStyle name="部门 2" xfId="825"/>
    <cellStyle name="常规 10 41" xfId="826"/>
    <cellStyle name="常规 2 2 2" xfId="827"/>
    <cellStyle name="部门 2 2 2" xfId="828"/>
    <cellStyle name="常规 2 2 2 2 2" xfId="829"/>
    <cellStyle name="部门 2 3" xfId="830"/>
    <cellStyle name="常规 2 2 2 3" xfId="831"/>
    <cellStyle name="部门 3" xfId="832"/>
    <cellStyle name="常规 2 2 3" xfId="833"/>
    <cellStyle name="差 2 2" xfId="834"/>
    <cellStyle name="解释性文本 5 2" xfId="835"/>
    <cellStyle name="差 2 2 2" xfId="836"/>
    <cellStyle name="差 2 3" xfId="837"/>
    <cellStyle name="解释性文本 5 3" xfId="838"/>
    <cellStyle name="差 2 4" xfId="839"/>
    <cellStyle name="差 3 2" xfId="840"/>
    <cellStyle name="警告文本 6" xfId="841"/>
    <cellStyle name="差 3 2 2" xfId="842"/>
    <cellStyle name="差_0605石屏县" xfId="843"/>
    <cellStyle name="差 3 3" xfId="844"/>
    <cellStyle name="差 3 4" xfId="845"/>
    <cellStyle name="差 4 3" xfId="846"/>
    <cellStyle name="差 4 4" xfId="847"/>
    <cellStyle name="差 5" xfId="848"/>
    <cellStyle name="差 5 3" xfId="849"/>
    <cellStyle name="差 6" xfId="850"/>
    <cellStyle name="差_0502通海县 2 2" xfId="851"/>
    <cellStyle name="差 8" xfId="852"/>
    <cellStyle name="常规 5 2 3" xfId="853"/>
    <cellStyle name="差_0502通海县" xfId="854"/>
    <cellStyle name="差_0502通海县 2" xfId="855"/>
    <cellStyle name="差_0605石屏县 2" xfId="856"/>
    <cellStyle name="差_0605石屏县 2 2" xfId="857"/>
    <cellStyle name="差_0605石屏县 3" xfId="858"/>
    <cellStyle name="差_1110洱源 2 2" xfId="859"/>
    <cellStyle name="差_11大理" xfId="860"/>
    <cellStyle name="差_11大理 2" xfId="861"/>
    <cellStyle name="差_11大理 3" xfId="862"/>
    <cellStyle name="常规 2 2 3 2 2" xfId="863"/>
    <cellStyle name="差_2007年地州资金往来对账表" xfId="864"/>
    <cellStyle name="差_2007年地州资金往来对账表 2" xfId="865"/>
    <cellStyle name="差_2007年地州资金往来对账表 2 2" xfId="866"/>
    <cellStyle name="差_2007年地州资金往来对账表 3" xfId="867"/>
    <cellStyle name="差_2008年地州对账表(国库资金）" xfId="868"/>
    <cellStyle name="常规 28" xfId="869"/>
    <cellStyle name="差_2008年地州对账表(国库资金） 2" xfId="870"/>
    <cellStyle name="差_2008年地州对账表(国库资金） 2 2" xfId="871"/>
    <cellStyle name="适中 3" xfId="872"/>
    <cellStyle name="差_Book1" xfId="873"/>
    <cellStyle name="常规 2 3" xfId="874"/>
    <cellStyle name="差_M01-1" xfId="875"/>
    <cellStyle name="常规 2 9 2" xfId="876"/>
    <cellStyle name="输入 3 2" xfId="877"/>
    <cellStyle name="常规 2 3 2" xfId="878"/>
    <cellStyle name="差_M01-1 2" xfId="879"/>
    <cellStyle name="昗弨_Pacific Region P&amp;L" xfId="880"/>
    <cellStyle name="常规 2 9 2 2" xfId="881"/>
    <cellStyle name="输入 3 2 2" xfId="882"/>
    <cellStyle name="差_M01-1 2 2" xfId="883"/>
    <cellStyle name="常规 2 3 2 2" xfId="884"/>
    <cellStyle name="差_M01-1 3" xfId="885"/>
    <cellStyle name="常规 2 3 3" xfId="886"/>
    <cellStyle name="常规 10 2" xfId="887"/>
    <cellStyle name="常规 10 2 2" xfId="888"/>
    <cellStyle name="常规 10 2 2 2" xfId="889"/>
    <cellStyle name="常规 3 3 2 3" xfId="890"/>
    <cellStyle name="常规 10 2 3" xfId="891"/>
    <cellStyle name="汇总 6 2" xfId="892"/>
    <cellStyle name="常规 10 2_报预算局：2016年云南省及省本级1-7月社保基金预算执行情况表（0823）" xfId="893"/>
    <cellStyle name="常规 10 3" xfId="894"/>
    <cellStyle name="常规 11 2 2" xfId="895"/>
    <cellStyle name="常规 11 3" xfId="896"/>
    <cellStyle name="常规 11 3 2" xfId="897"/>
    <cellStyle name="常规 430" xfId="898"/>
    <cellStyle name="常规 13 2" xfId="899"/>
    <cellStyle name="常规 14" xfId="900"/>
    <cellStyle name="好 4 4" xfId="901"/>
    <cellStyle name="常规 14 2" xfId="902"/>
    <cellStyle name="常规 16" xfId="903"/>
    <cellStyle name="常规 21" xfId="904"/>
    <cellStyle name="检查单元格 2 2 2" xfId="905"/>
    <cellStyle name="常规 17" xfId="906"/>
    <cellStyle name="常规 22" xfId="907"/>
    <cellStyle name="注释 4 2" xfId="908"/>
    <cellStyle name="分级显示行_1_Book1" xfId="909"/>
    <cellStyle name="常规 4 2 2 2 2" xfId="910"/>
    <cellStyle name="常规 6 4 2" xfId="911"/>
    <cellStyle name="常规 18" xfId="912"/>
    <cellStyle name="常规 23" xfId="913"/>
    <cellStyle name="注释 4 3" xfId="914"/>
    <cellStyle name="常规 18 2 2" xfId="915"/>
    <cellStyle name="常规 5 42 2" xfId="916"/>
    <cellStyle name="常规 19" xfId="917"/>
    <cellStyle name="常规 24" xfId="918"/>
    <cellStyle name="注释 4 4" xfId="919"/>
    <cellStyle name="常规 19 10" xfId="920"/>
    <cellStyle name="常规 19 2 2" xfId="921"/>
    <cellStyle name="适中 3 3" xfId="922"/>
    <cellStyle name="常规 2 10 2" xfId="923"/>
    <cellStyle name="强调文字颜色 3 3 2" xfId="924"/>
    <cellStyle name="常规 2 11" xfId="925"/>
    <cellStyle name="适中 4 3" xfId="926"/>
    <cellStyle name="常规 2 11 2" xfId="927"/>
    <cellStyle name="常规 2 12" xfId="928"/>
    <cellStyle name="常规 2 13" xfId="929"/>
    <cellStyle name="常规 2 13 2" xfId="930"/>
    <cellStyle name="常规 2 2 2 2 3" xfId="931"/>
    <cellStyle name="常规 2 2 2 4 2" xfId="932"/>
    <cellStyle name="强调文字颜色 1 2" xfId="933"/>
    <cellStyle name="常规 2 2 3 3 2" xfId="934"/>
    <cellStyle name="常规 2 2 5" xfId="935"/>
    <cellStyle name="数量" xfId="936"/>
    <cellStyle name="常规 2 3 2 2 2" xfId="937"/>
    <cellStyle name="数量 2" xfId="938"/>
    <cellStyle name="常规 2 3 2 2 2 2" xfId="939"/>
    <cellStyle name="常规 2 3 2 2 3" xfId="940"/>
    <cellStyle name="常规 2 3 2 3" xfId="941"/>
    <cellStyle name="常规 2 3 5" xfId="942"/>
    <cellStyle name="常规 2 3 5 2" xfId="943"/>
    <cellStyle name="常规 2 4 2 2" xfId="944"/>
    <cellStyle name="常规 2 4 2 2 2" xfId="945"/>
    <cellStyle name="常规 2 4 2 3" xfId="946"/>
    <cellStyle name="输出 2 2 2" xfId="947"/>
    <cellStyle name="常规 2 4 2 3 2" xfId="948"/>
    <cellStyle name="常规 2 4 3" xfId="949"/>
    <cellStyle name="常规 2 4 3 2" xfId="950"/>
    <cellStyle name="常规 2 4 4" xfId="951"/>
    <cellStyle name="常规 2 4 4 2" xfId="952"/>
    <cellStyle name="常规 2 4 5" xfId="953"/>
    <cellStyle name="常规 7 2 2" xfId="954"/>
    <cellStyle name="常规 2 5" xfId="955"/>
    <cellStyle name="常规 2 9 4" xfId="956"/>
    <cellStyle name="好_2008年地州对账表(国库资金） 2" xfId="957"/>
    <cellStyle name="输入 3 4" xfId="958"/>
    <cellStyle name="常规 2 5 2" xfId="959"/>
    <cellStyle name="常规 2 5 2 2" xfId="960"/>
    <cellStyle name="检查单元格 6" xfId="961"/>
    <cellStyle name="常规 2 5 2 2 2" xfId="962"/>
    <cellStyle name="常规 2 5 2 3" xfId="963"/>
    <cellStyle name="检查单元格 7" xfId="964"/>
    <cellStyle name="输出 3 2 2" xfId="965"/>
    <cellStyle name="常规 2 5 5" xfId="966"/>
    <cellStyle name="千位分隔 2" xfId="967"/>
    <cellStyle name="常规 7 3 2" xfId="968"/>
    <cellStyle name="常规 2 6" xfId="969"/>
    <cellStyle name="常规 2 6 2" xfId="970"/>
    <cellStyle name="常规 2 6 2 2" xfId="971"/>
    <cellStyle name="常规 2 6 2 2 2" xfId="972"/>
    <cellStyle name="常规 2 6 3 2" xfId="973"/>
    <cellStyle name="检查单元格 3 2 2" xfId="974"/>
    <cellStyle name="常规 2 6 4" xfId="975"/>
    <cellStyle name="常规 2 6 4 2" xfId="976"/>
    <cellStyle name="常规 2 7 3" xfId="977"/>
    <cellStyle name="常规 2 8 2" xfId="978"/>
    <cellStyle name="输入 2 2" xfId="979"/>
    <cellStyle name="常规 25" xfId="980"/>
    <cellStyle name="常规 30" xfId="981"/>
    <cellStyle name="常规 26" xfId="982"/>
    <cellStyle name="常规 27" xfId="983"/>
    <cellStyle name="常规 29" xfId="984"/>
    <cellStyle name="常规 3" xfId="985"/>
    <cellStyle name="输出 4 2" xfId="986"/>
    <cellStyle name="常规 3 2" xfId="987"/>
    <cellStyle name="输出 4 2 2" xfId="988"/>
    <cellStyle name="适中 4" xfId="989"/>
    <cellStyle name="常规 3 2 2" xfId="990"/>
    <cellStyle name="适中 4 2" xfId="991"/>
    <cellStyle name="常规 3 2 2 2" xfId="992"/>
    <cellStyle name="适中 6" xfId="993"/>
    <cellStyle name="常规 3 2 4" xfId="994"/>
    <cellStyle name="常规 3 2 4 2" xfId="995"/>
    <cellStyle name="常规 3 3 2 2" xfId="996"/>
    <cellStyle name="常规 3 3 2 2 2" xfId="997"/>
    <cellStyle name="常规 3 3 3 2" xfId="998"/>
    <cellStyle name="常规_2007年云南省向人大报送政府收支预算表格式编制过程表 2" xfId="999"/>
    <cellStyle name="常规 3 3 4" xfId="1000"/>
    <cellStyle name="强调 3" xfId="1001"/>
    <cellStyle name="常规 3 3 4 2" xfId="1002"/>
    <cellStyle name="常规 3 4 2" xfId="1003"/>
    <cellStyle name="检查单元格 2 4" xfId="1004"/>
    <cellStyle name="常规 3 4 2 2" xfId="1005"/>
    <cellStyle name="常规 3 5" xfId="1006"/>
    <cellStyle name="常规 3 5 2" xfId="1007"/>
    <cellStyle name="常规 3 6" xfId="1008"/>
    <cellStyle name="常规 3 6 2" xfId="1009"/>
    <cellStyle name="常规 3 7" xfId="1010"/>
    <cellStyle name="常规 3 8" xfId="1011"/>
    <cellStyle name="常规 3_Book1" xfId="1012"/>
    <cellStyle name="常规 4" xfId="1013"/>
    <cellStyle name="输出 4 3" xfId="1014"/>
    <cellStyle name="常规 4 2" xfId="1015"/>
    <cellStyle name="常规 4 2 2" xfId="1016"/>
    <cellStyle name="常规 4 4" xfId="1017"/>
    <cellStyle name="常规 4 2 2 2" xfId="1018"/>
    <cellStyle name="常规 6 4" xfId="1019"/>
    <cellStyle name="常规 4 2 3" xfId="1020"/>
    <cellStyle name="常规 4 5" xfId="1021"/>
    <cellStyle name="常规 4 2 3 2" xfId="1022"/>
    <cellStyle name="常规 7 4" xfId="1023"/>
    <cellStyle name="常规 4 6" xfId="1024"/>
    <cellStyle name="常规 4 2 4" xfId="1025"/>
    <cellStyle name="常规 8 4" xfId="1026"/>
    <cellStyle name="常规 444" xfId="1027"/>
    <cellStyle name="常规 439" xfId="1028"/>
    <cellStyle name="常规 4 6 2" xfId="1029"/>
    <cellStyle name="常规 4 2 4 2" xfId="1030"/>
    <cellStyle name="常规 4 7" xfId="1031"/>
    <cellStyle name="常规 4 2 5" xfId="1032"/>
    <cellStyle name="常规 4 3" xfId="1033"/>
    <cellStyle name="常规 5 4" xfId="1034"/>
    <cellStyle name="常规 4 3 2" xfId="1035"/>
    <cellStyle name="常规 5 4 2" xfId="1036"/>
    <cellStyle name="常规 4 3 2 2" xfId="1037"/>
    <cellStyle name="常规 4 3 2 2 2" xfId="1038"/>
    <cellStyle name="常规 4 3 2 3" xfId="1039"/>
    <cellStyle name="常规 5 5" xfId="1040"/>
    <cellStyle name="常规 4 3 3" xfId="1041"/>
    <cellStyle name="常规 4 3 3 2" xfId="1042"/>
    <cellStyle name="常规 4 3 4" xfId="1043"/>
    <cellStyle name="常规 431" xfId="1044"/>
    <cellStyle name="链接单元格 2" xfId="1045"/>
    <cellStyle name="常规 432" xfId="1046"/>
    <cellStyle name="常规 448" xfId="1047"/>
    <cellStyle name="好_1110洱源 2 2" xfId="1048"/>
    <cellStyle name="常规 449" xfId="1049"/>
    <cellStyle name="常规 452" xfId="1050"/>
    <cellStyle name="常规 5 2 3 2" xfId="1051"/>
    <cellStyle name="常规 5 2 4" xfId="1052"/>
    <cellStyle name="常规 5 3 2" xfId="1053"/>
    <cellStyle name="常规 6 2 2" xfId="1054"/>
    <cellStyle name="常规 6 3" xfId="1055"/>
    <cellStyle name="常规 6 3 2" xfId="1056"/>
    <cellStyle name="常规 6 3 2 2" xfId="1057"/>
    <cellStyle name="常规 6 3 3" xfId="1058"/>
    <cellStyle name="常规 7" xfId="1059"/>
    <cellStyle name="常规 7 2" xfId="1060"/>
    <cellStyle name="常规 8" xfId="1061"/>
    <cellStyle name="注释 7" xfId="1062"/>
    <cellStyle name="常规 9 2 2" xfId="1063"/>
    <cellStyle name="常规 9 2 2 2" xfId="1064"/>
    <cellStyle name="注释 8" xfId="1065"/>
    <cellStyle name="常规 9 2 3" xfId="1066"/>
    <cellStyle name="常规 9 3 2" xfId="1067"/>
    <cellStyle name="常规 9 4" xfId="1068"/>
    <cellStyle name="常规 9 5" xfId="1069"/>
    <cellStyle name="常规 95" xfId="1070"/>
    <cellStyle name="常规_2004年基金预算(二稿)" xfId="1071"/>
    <cellStyle name="计算 2 3" xfId="1072"/>
    <cellStyle name="常规_2007年云南省向人大报送政府收支预算表格式编制过程表 2 2" xfId="1073"/>
    <cellStyle name="数量 4" xfId="1074"/>
    <cellStyle name="常规_2007年云南省向人大报送政府收支预算表格式编制过程表 2 2 2" xfId="1075"/>
    <cellStyle name="计算 2 4" xfId="1076"/>
    <cellStyle name="常规_2007年云南省向人大报送政府收支预算表格式编制过程表 2 3" xfId="1077"/>
    <cellStyle name="常规_2007年云南省向人大报送政府收支预算表格式编制过程表 2 4 2" xfId="1078"/>
    <cellStyle name="超级链接 3" xfId="1079"/>
    <cellStyle name="超链接 2" xfId="1080"/>
    <cellStyle name="超链接 2 2" xfId="1081"/>
    <cellStyle name="超链接 2 2 2" xfId="1082"/>
    <cellStyle name="超链接 3" xfId="1083"/>
    <cellStyle name="超链接 3 2" xfId="1084"/>
    <cellStyle name="超链接 4" xfId="1085"/>
    <cellStyle name="超链接 4 2" xfId="1086"/>
    <cellStyle name="常规_市本级公共财政完成" xfId="1087"/>
    <cellStyle name="好 2" xfId="1088"/>
    <cellStyle name="好 2 2" xfId="1089"/>
    <cellStyle name="好 2 2 2" xfId="1090"/>
    <cellStyle name="好 3" xfId="1091"/>
    <cellStyle name="好 3 2" xfId="1092"/>
    <cellStyle name="好 4" xfId="1093"/>
    <cellStyle name="好 5 3" xfId="1094"/>
    <cellStyle name="好 8" xfId="1095"/>
    <cellStyle name="好_2008年地州对账表(国库资金） 2 2" xfId="1096"/>
    <cellStyle name="商品名称 2 3" xfId="1097"/>
    <cellStyle name="好_0502通海县 2" xfId="1098"/>
    <cellStyle name="好_0502通海县 2 2" xfId="1099"/>
    <cellStyle name="好_0502通海县 3" xfId="1100"/>
    <cellStyle name="好_0605石屏" xfId="1101"/>
    <cellStyle name="好_0605石屏 2" xfId="1102"/>
    <cellStyle name="好_0605石屏 2 2" xfId="1103"/>
    <cellStyle name="好_0605石屏县" xfId="1104"/>
    <cellStyle name="好_0605石屏县 2" xfId="1105"/>
    <cellStyle name="好_0605石屏县 3" xfId="1106"/>
    <cellStyle name="好_1110洱源" xfId="1107"/>
    <cellStyle name="好_1110洱源 2" xfId="1108"/>
    <cellStyle name="解释性文本 4 3" xfId="1109"/>
    <cellStyle name="好_1110洱源 3" xfId="1110"/>
    <cellStyle name="解释性文本 4 4" xfId="1111"/>
    <cellStyle name="好_11大理" xfId="1112"/>
    <cellStyle name="好_11大理 2" xfId="1113"/>
    <cellStyle name="好_11大理 2 2" xfId="1114"/>
    <cellStyle name="好_11大理 3" xfId="1115"/>
    <cellStyle name="好_M01-1 2" xfId="1116"/>
    <cellStyle name="好_2007年地州资金往来对账表" xfId="1117"/>
    <cellStyle name="好_2007年地州资金往来对账表 2" xfId="1118"/>
    <cellStyle name="好_2007年地州资金往来对账表 2 2" xfId="1119"/>
    <cellStyle name="好_2008年地州对账表(国库资金） 3" xfId="1120"/>
    <cellStyle name="好_Book1" xfId="1121"/>
    <cellStyle name="好_Book1 2" xfId="1122"/>
    <cellStyle name="好_M01-1" xfId="1123"/>
    <cellStyle name="好_M01-1 2 2" xfId="1124"/>
    <cellStyle name="后继超级链接" xfId="1125"/>
    <cellStyle name="后继超级链接 2" xfId="1126"/>
    <cellStyle name="后继超级链接 2 2" xfId="1127"/>
    <cellStyle name="后继超级链接 3" xfId="1128"/>
    <cellStyle name="汇总 2 2 2" xfId="1129"/>
    <cellStyle name="汇总 2 2 2 2" xfId="1130"/>
    <cellStyle name="汇总 8" xfId="1131"/>
    <cellStyle name="汇总 2 2 3" xfId="1132"/>
    <cellStyle name="警告文本 2 2 2" xfId="1133"/>
    <cellStyle name="汇总 2 3" xfId="1134"/>
    <cellStyle name="检查单元格 2" xfId="1135"/>
    <cellStyle name="汇总 2 3 2" xfId="1136"/>
    <cellStyle name="检查单元格 2 2" xfId="1137"/>
    <cellStyle name="汇总 2 4" xfId="1138"/>
    <cellStyle name="检查单元格 3" xfId="1139"/>
    <cellStyle name="汇总 2 4 2" xfId="1140"/>
    <cellStyle name="检查单元格 3 2" xfId="1141"/>
    <cellStyle name="汇总 2 5" xfId="1142"/>
    <cellStyle name="检查单元格 4" xfId="1143"/>
    <cellStyle name="汇总 3 2" xfId="1144"/>
    <cellStyle name="汇总 3 2 2" xfId="1145"/>
    <cellStyle name="汇总 3 2 2 2" xfId="1146"/>
    <cellStyle name="汇总 3 2 3" xfId="1147"/>
    <cellStyle name="警告文本 3 2 2" xfId="1148"/>
    <cellStyle name="汇总 3 3 2" xfId="1149"/>
    <cellStyle name="汇总 3 4" xfId="1150"/>
    <cellStyle name="汇总 3 4 2" xfId="1151"/>
    <cellStyle name="汇总 3 5" xfId="1152"/>
    <cellStyle name="汇总 4 2" xfId="1153"/>
    <cellStyle name="汇总 4 2 2" xfId="1154"/>
    <cellStyle name="汇总 4 2 2 2" xfId="1155"/>
    <cellStyle name="汇总 4 2 3" xfId="1156"/>
    <cellStyle name="警告文本 4 2 2" xfId="1157"/>
    <cellStyle name="汇总 4 3" xfId="1158"/>
    <cellStyle name="汇总 4 3 2" xfId="1159"/>
    <cellStyle name="汇总 4 4" xfId="1160"/>
    <cellStyle name="汇总 4 4 2" xfId="1161"/>
    <cellStyle name="汇总 4 5" xfId="1162"/>
    <cellStyle name="汇总 5 2" xfId="1163"/>
    <cellStyle name="汇总 5 2 2" xfId="1164"/>
    <cellStyle name="汇总 5 3" xfId="1165"/>
    <cellStyle name="汇总 5 3 2" xfId="1166"/>
    <cellStyle name="汇总 5 4" xfId="1167"/>
    <cellStyle name="千分位_97-917" xfId="1168"/>
    <cellStyle name="汇总 7 2" xfId="1169"/>
    <cellStyle name="汇总 8 2" xfId="1170"/>
    <cellStyle name="计算 2" xfId="1171"/>
    <cellStyle name="计算 2 2" xfId="1172"/>
    <cellStyle name="计算 2 2 2" xfId="1173"/>
    <cellStyle name="计算 3" xfId="1174"/>
    <cellStyle name="计算 3 2" xfId="1175"/>
    <cellStyle name="计算 3 2 2" xfId="1176"/>
    <cellStyle name="计算 3 4" xfId="1177"/>
    <cellStyle name="计算 4 2" xfId="1178"/>
    <cellStyle name="计算 4 3" xfId="1179"/>
    <cellStyle name="计算 4 4" xfId="1180"/>
    <cellStyle name="计算 5" xfId="1181"/>
    <cellStyle name="计算 5 2" xfId="1182"/>
    <cellStyle name="计算 5 3" xfId="1183"/>
    <cellStyle name="计算 6" xfId="1184"/>
    <cellStyle name="计算 7" xfId="1185"/>
    <cellStyle name="计算 8" xfId="1186"/>
    <cellStyle name="检查单元格 2 3" xfId="1187"/>
    <cellStyle name="检查单元格 3 3" xfId="1188"/>
    <cellStyle name="检查单元格 4 2" xfId="1189"/>
    <cellStyle name="检查单元格 4 2 2" xfId="1190"/>
    <cellStyle name="检查单元格 4 3" xfId="1191"/>
    <cellStyle name="检查单元格 4 4" xfId="1192"/>
    <cellStyle name="检查单元格 5" xfId="1193"/>
    <cellStyle name="检查单元格 5 2" xfId="1194"/>
    <cellStyle name="检查单元格 5 3" xfId="1195"/>
    <cellStyle name="检查单元格 8" xfId="1196"/>
    <cellStyle name="解释性文本 3 3" xfId="1197"/>
    <cellStyle name="解释性文本 3 4" xfId="1198"/>
    <cellStyle name="解释性文本 4 2" xfId="1199"/>
    <cellStyle name="解释性文本 4 2 2" xfId="1200"/>
    <cellStyle name="借出原因 2" xfId="1201"/>
    <cellStyle name="借出原因 2 2" xfId="1202"/>
    <cellStyle name="借出原因 2 2 2" xfId="1203"/>
    <cellStyle name="借出原因 2 3" xfId="1204"/>
    <cellStyle name="借出原因 3" xfId="1205"/>
    <cellStyle name="借出原因 3 2" xfId="1206"/>
    <cellStyle name="借出原因 4" xfId="1207"/>
    <cellStyle name="警告文本 2" xfId="1208"/>
    <cellStyle name="警告文本 2 2" xfId="1209"/>
    <cellStyle name="警告文本 2 3" xfId="1210"/>
    <cellStyle name="警告文本 2 4" xfId="1211"/>
    <cellStyle name="警告文本 3" xfId="1212"/>
    <cellStyle name="警告文本 3 2" xfId="1213"/>
    <cellStyle name="警告文本 3 3" xfId="1214"/>
    <cellStyle name="警告文本 3 4" xfId="1215"/>
    <cellStyle name="警告文本 4" xfId="1216"/>
    <cellStyle name="警告文本 4 3" xfId="1217"/>
    <cellStyle name="警告文本 4 4" xfId="1218"/>
    <cellStyle name="警告文本 5" xfId="1219"/>
    <cellStyle name="警告文本 5 2" xfId="1220"/>
    <cellStyle name="警告文本 5 3" xfId="1221"/>
    <cellStyle name="警告文本 7" xfId="1222"/>
    <cellStyle name="链接单元格 2 2" xfId="1223"/>
    <cellStyle name="链接单元格 2 2 2" xfId="1224"/>
    <cellStyle name="链接单元格 2 3" xfId="1225"/>
    <cellStyle name="链接单元格 2 4" xfId="1226"/>
    <cellStyle name="链接单元格 3 2" xfId="1227"/>
    <cellStyle name="链接单元格 3 3" xfId="1228"/>
    <cellStyle name="链接单元格 3 4" xfId="1229"/>
    <cellStyle name="链接单元格 4 2" xfId="1230"/>
    <cellStyle name="链接单元格 4 2 2" xfId="1231"/>
    <cellStyle name="链接单元格 4 3" xfId="1232"/>
    <cellStyle name="链接单元格 4 4" xfId="1233"/>
    <cellStyle name="链接单元格 5 2" xfId="1234"/>
    <cellStyle name="链接单元格 5 3" xfId="1235"/>
    <cellStyle name="普通_97-917" xfId="1236"/>
    <cellStyle name="千分位[0]_laroux" xfId="1237"/>
    <cellStyle name="输入 8" xfId="1238"/>
    <cellStyle name="千位分隔 11" xfId="1239"/>
    <cellStyle name="常规_表样--2016年1至7月云南省及省本级地方财政收支执行情况（国资预算）全省数据与国库一致send预算局826" xfId="1240"/>
    <cellStyle name="千位[0]_ 方正PC" xfId="1241"/>
    <cellStyle name="千位_ 方正PC" xfId="1242"/>
    <cellStyle name="千位分隔 11 2" xfId="1243"/>
    <cellStyle name="千位分隔 2 2 2" xfId="1244"/>
    <cellStyle name="千位分隔 4 6" xfId="1245"/>
    <cellStyle name="千位分隔 4 6 2" xfId="1246"/>
    <cellStyle name="千位分隔 7 2" xfId="1247"/>
    <cellStyle name="千位分隔 8 2" xfId="1248"/>
    <cellStyle name="千位分隔 9" xfId="1249"/>
    <cellStyle name="强调文字颜色 4 2 2 2" xfId="1250"/>
    <cellStyle name="强调 1" xfId="1251"/>
    <cellStyle name="强调 1 2" xfId="1252"/>
    <cellStyle name="强调 2" xfId="1253"/>
    <cellStyle name="强调 3 2" xfId="1254"/>
    <cellStyle name="强调文字颜色 1 2 2" xfId="1255"/>
    <cellStyle name="强调文字颜色 1 2 2 2" xfId="1256"/>
    <cellStyle name="强调文字颜色 1 2 3" xfId="1257"/>
    <cellStyle name="强调文字颜色 1 3" xfId="1258"/>
    <cellStyle name="强调文字颜色 6 2 2 2" xfId="1259"/>
    <cellStyle name="强调文字颜色 1 3 2" xfId="1260"/>
    <cellStyle name="强调文字颜色 2 2" xfId="1261"/>
    <cellStyle name="强调文字颜色 2 2 3" xfId="1262"/>
    <cellStyle name="强调文字颜色 2 3" xfId="1263"/>
    <cellStyle name="强调文字颜色 3 2" xfId="1264"/>
    <cellStyle name="强调文字颜色 3 2 2" xfId="1265"/>
    <cellStyle name="适中 2 3" xfId="1266"/>
    <cellStyle name="强调文字颜色 3 2 2 2" xfId="1267"/>
    <cellStyle name="强调文字颜色 3 2 3" xfId="1268"/>
    <cellStyle name="适中 2 4" xfId="1269"/>
    <cellStyle name="强调文字颜色 4 2 2" xfId="1270"/>
    <cellStyle name="强调文字颜色 4 2 3" xfId="1271"/>
    <cellStyle name="强调文字颜色 5 2" xfId="1272"/>
    <cellStyle name="强调文字颜色 5 3" xfId="1273"/>
    <cellStyle name="强调文字颜色 5 3 2" xfId="1274"/>
    <cellStyle name="强调文字颜色 6 2" xfId="1275"/>
    <cellStyle name="强调文字颜色 6 2 2" xfId="1276"/>
    <cellStyle name="强调文字颜色 6 2 3" xfId="1277"/>
    <cellStyle name="强调文字颜色 6 3" xfId="1278"/>
    <cellStyle name="强调文字颜色 6 3 2" xfId="1279"/>
    <cellStyle name="日期 2 2 2" xfId="1280"/>
    <cellStyle name="日期 2 3" xfId="1281"/>
    <cellStyle name="日期 3 2" xfId="1282"/>
    <cellStyle name="日期 4" xfId="1283"/>
    <cellStyle name="商品名称" xfId="1284"/>
    <cellStyle name="商品名称 2" xfId="1285"/>
    <cellStyle name="商品名称 2 2 2" xfId="1286"/>
    <cellStyle name="商品名称 3" xfId="1287"/>
    <cellStyle name="适中 2" xfId="1288"/>
    <cellStyle name="适中 3 2" xfId="1289"/>
    <cellStyle name="适中 3 2 2" xfId="1290"/>
    <cellStyle name="适中 3 4" xfId="1291"/>
    <cellStyle name="适中 4 2 2" xfId="1292"/>
    <cellStyle name="适中 4 4" xfId="1293"/>
    <cellStyle name="输出 2" xfId="1294"/>
    <cellStyle name="输出 2 2" xfId="1295"/>
    <cellStyle name="输出 2 3" xfId="1296"/>
    <cellStyle name="输出 2 4" xfId="1297"/>
    <cellStyle name="输出 3" xfId="1298"/>
    <cellStyle name="输出 3 2" xfId="1299"/>
    <cellStyle name="输出 4" xfId="1300"/>
    <cellStyle name="输出 5" xfId="1301"/>
    <cellStyle name="输出 5 2" xfId="1302"/>
    <cellStyle name="寘嬫愗傝_Region Orders (2)" xfId="1303"/>
    <cellStyle name="输出 5 3" xfId="1304"/>
    <cellStyle name="输出 6" xfId="1305"/>
    <cellStyle name="输出 7" xfId="1306"/>
    <cellStyle name="输出 8" xfId="1307"/>
    <cellStyle name="输入 2 2 2" xfId="1308"/>
    <cellStyle name="输入 2 3" xfId="1309"/>
    <cellStyle name="输入 4 4" xfId="1310"/>
    <cellStyle name="输入 5" xfId="1311"/>
    <cellStyle name="输入 5 2" xfId="1312"/>
    <cellStyle name="输入 5 3" xfId="1313"/>
    <cellStyle name="输入 6" xfId="1314"/>
    <cellStyle name="输入 7" xfId="1315"/>
    <cellStyle name="数量 2 2" xfId="1316"/>
    <cellStyle name="数量 2 3" xfId="1317"/>
    <cellStyle name="未定义" xfId="1318"/>
    <cellStyle name="样式 1" xfId="1319"/>
    <cellStyle name="寘嬫愗傝 [0.00]_Region Orders (2)" xfId="1320"/>
    <cellStyle name="注释 2 2" xfId="1321"/>
    <cellStyle name="注释 2 2 2" xfId="1322"/>
    <cellStyle name="注释 2 3" xfId="1323"/>
    <cellStyle name="注释 2 4" xfId="1324"/>
    <cellStyle name="注释 3" xfId="1325"/>
    <cellStyle name="注释 3 2" xfId="1326"/>
    <cellStyle name="注释 3 2 2" xfId="1327"/>
    <cellStyle name="注释 3 3" xfId="1328"/>
    <cellStyle name="注释 3 4" xfId="1329"/>
    <cellStyle name="注释 4" xfId="1330"/>
    <cellStyle name="注释 5" xfId="1331"/>
    <cellStyle name="注释 5 2" xfId="1332"/>
    <cellStyle name="注释 5 3" xfId="1333"/>
    <cellStyle name="注释 6" xfId="1334"/>
    <cellStyle name="Normal" xfId="1335"/>
  </cellStyles>
  <dxfs count="9">
    <dxf>
      <font>
        <color indexed="9"/>
      </font>
    </dxf>
    <dxf>
      <font>
        <b val="1"/>
        <i val="0"/>
      </font>
    </dxf>
    <dxf>
      <font>
        <color indexed="10"/>
      </font>
    </dxf>
    <dxf>
      <font>
        <b val="0"/>
        <color indexed="9"/>
      </font>
    </dxf>
    <dxf>
      <font>
        <b val="0"/>
        <i val="0"/>
        <color indexed="9"/>
      </font>
    </dxf>
    <dxf>
      <font>
        <b val="0"/>
        <i val="0"/>
        <color indexed="10"/>
      </font>
    </dxf>
    <dxf>
      <font>
        <color rgb="FF9C0006"/>
      </font>
      <fill>
        <patternFill patternType="solid">
          <bgColor rgb="FFFFC7CE"/>
        </patternFill>
      </fill>
    </dxf>
    <dxf>
      <fill>
        <patternFill patternType="solid">
          <bgColor rgb="FFFFFF00"/>
        </patternFill>
      </fill>
    </dxf>
    <dxf>
      <fill>
        <patternFill patternType="solid">
          <bgColor rgb="FFFF00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044;&#31639;&#31185;\7.&#39044;&#31639;\2026&#24180;\&#39044;&#31639;&#32534;&#21046;\&#33609;&#26696;&#19968;&#33324;&#65288;&#35745;&#31639;&#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 val="内置数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说明"/>
      <sheetName val="目录"/>
      <sheetName val="表一"/>
      <sheetName val="代编"/>
      <sheetName val="表二"/>
      <sheetName val="表三"/>
      <sheetName val="表四"/>
      <sheetName val="结转"/>
      <sheetName val="区本级"/>
    </sheetNames>
    <sheetDataSet>
      <sheetData sheetId="0"/>
      <sheetData sheetId="1"/>
      <sheetData sheetId="2"/>
      <sheetData sheetId="3"/>
      <sheetData sheetId="4"/>
      <sheetData sheetId="5"/>
      <sheetData sheetId="6"/>
      <sheetData sheetId="7">
        <row r="7">
          <cell r="A7">
            <v>1030102</v>
          </cell>
          <cell r="B7" t="str">
            <v>  农网还贷资金收入</v>
          </cell>
          <cell r="C7">
            <v>0</v>
          </cell>
          <cell r="D7">
            <v>0</v>
          </cell>
        </row>
        <row r="8">
          <cell r="A8">
            <v>103010202</v>
          </cell>
          <cell r="B8" t="str">
            <v>    地方农网还贷资金收入</v>
          </cell>
        </row>
        <row r="9">
          <cell r="A9">
            <v>1030112</v>
          </cell>
          <cell r="B9" t="str">
            <v>  海南省高等级公路车辆通行附加费收入</v>
          </cell>
        </row>
        <row r="10">
          <cell r="A10">
            <v>1030129</v>
          </cell>
          <cell r="B10" t="str">
            <v>  国家电影事业发展专项资金收入</v>
          </cell>
        </row>
        <row r="11">
          <cell r="A11">
            <v>1030146</v>
          </cell>
          <cell r="B11" t="str">
            <v>  国有土地收益基金收入</v>
          </cell>
        </row>
        <row r="12">
          <cell r="A12">
            <v>1030147</v>
          </cell>
          <cell r="B12" t="str">
            <v>  农业土地开发资金收入</v>
          </cell>
        </row>
        <row r="13">
          <cell r="A13">
            <v>1030148</v>
          </cell>
          <cell r="B13" t="str">
            <v>  国有土地使用权出让收入</v>
          </cell>
          <cell r="C13">
            <v>22000</v>
          </cell>
          <cell r="D13">
            <v>-614</v>
          </cell>
        </row>
        <row r="14">
          <cell r="A14">
            <v>103014801</v>
          </cell>
          <cell r="B14" t="str">
            <v>    土地出让价款收入</v>
          </cell>
        </row>
        <row r="15">
          <cell r="A15">
            <v>103014802</v>
          </cell>
          <cell r="B15" t="str">
            <v>    补缴的土地价款</v>
          </cell>
        </row>
        <row r="16">
          <cell r="A16">
            <v>103014803</v>
          </cell>
          <cell r="B16" t="str">
            <v>    划拨土地收入</v>
          </cell>
        </row>
        <row r="17">
          <cell r="A17">
            <v>103014898</v>
          </cell>
          <cell r="B17" t="str">
            <v>    缴纳新增建设用地土地有偿使用费</v>
          </cell>
          <cell r="C17">
            <v>22000</v>
          </cell>
          <cell r="D17">
            <v>-614</v>
          </cell>
        </row>
        <row r="18">
          <cell r="A18">
            <v>103014899</v>
          </cell>
          <cell r="B18" t="str">
            <v>    其他土地出让收入</v>
          </cell>
        </row>
        <row r="19">
          <cell r="A19">
            <v>1030150</v>
          </cell>
          <cell r="B19" t="str">
            <v>  大中型水库库区基金收入</v>
          </cell>
        </row>
        <row r="20">
          <cell r="A20">
            <v>1030155</v>
          </cell>
          <cell r="B20" t="str">
            <v>  彩票公益金收入</v>
          </cell>
          <cell r="C20">
            <v>300</v>
          </cell>
          <cell r="D20">
            <v>451</v>
          </cell>
        </row>
        <row r="21">
          <cell r="A21">
            <v>103015501</v>
          </cell>
          <cell r="B21" t="str">
            <v>    福利彩票公益金收入</v>
          </cell>
          <cell r="C21">
            <v>200</v>
          </cell>
          <cell r="D21">
            <v>249</v>
          </cell>
        </row>
        <row r="22">
          <cell r="A22">
            <v>103015502</v>
          </cell>
          <cell r="B22" t="str">
            <v>    体育彩票公益金收入</v>
          </cell>
          <cell r="C22">
            <v>100</v>
          </cell>
          <cell r="D22">
            <v>202</v>
          </cell>
        </row>
        <row r="23">
          <cell r="A23">
            <v>1030156</v>
          </cell>
          <cell r="B23" t="str">
            <v>  城市基础设施配套费收入</v>
          </cell>
        </row>
        <row r="24">
          <cell r="A24">
            <v>1030157</v>
          </cell>
          <cell r="B24" t="str">
            <v>  小型水库移民扶助基金收入</v>
          </cell>
        </row>
        <row r="25">
          <cell r="A25">
            <v>1030158</v>
          </cell>
          <cell r="B25" t="str">
            <v>  国家重大水利工程建设基金收入</v>
          </cell>
        </row>
        <row r="26">
          <cell r="A26">
            <v>103015803</v>
          </cell>
          <cell r="B26" t="str">
            <v>    地方重大水利工程建设资金</v>
          </cell>
          <cell r="C26">
            <v>0</v>
          </cell>
        </row>
        <row r="27">
          <cell r="A27">
            <v>1030159</v>
          </cell>
          <cell r="B27" t="str">
            <v>  车辆通行费</v>
          </cell>
        </row>
        <row r="28">
          <cell r="A28">
            <v>1030178</v>
          </cell>
          <cell r="B28" t="str">
            <v>  污水处理费收入</v>
          </cell>
        </row>
        <row r="29">
          <cell r="A29">
            <v>1030180</v>
          </cell>
          <cell r="B29" t="str">
            <v>  彩票发行机构和彩票销售机构的业务费用</v>
          </cell>
          <cell r="C29">
            <v>0</v>
          </cell>
          <cell r="D29">
            <v>0</v>
          </cell>
        </row>
        <row r="30">
          <cell r="A30">
            <v>103018003</v>
          </cell>
          <cell r="B30" t="str">
            <v>    福利彩票销售机构的业务费用</v>
          </cell>
        </row>
        <row r="31">
          <cell r="A31">
            <v>103018004</v>
          </cell>
          <cell r="B31" t="str">
            <v>    体育彩票销售机构的业务费用</v>
          </cell>
        </row>
        <row r="32">
          <cell r="A32">
            <v>103018005</v>
          </cell>
          <cell r="B32" t="str">
            <v>    彩票兑奖周转金</v>
          </cell>
        </row>
        <row r="33">
          <cell r="A33">
            <v>103018006</v>
          </cell>
          <cell r="B33" t="str">
            <v>    彩票发行销售风险基金</v>
          </cell>
        </row>
        <row r="34">
          <cell r="A34">
            <v>103018007</v>
          </cell>
          <cell r="B34" t="str">
            <v>    彩票市场调控资金收入</v>
          </cell>
        </row>
        <row r="35">
          <cell r="A35">
            <v>1030182</v>
          </cell>
          <cell r="B35" t="str">
            <v>  耕地保护考核奖惩基金收入</v>
          </cell>
        </row>
        <row r="36">
          <cell r="A36">
            <v>1030183</v>
          </cell>
          <cell r="B36" t="str">
            <v>  超长期特别国债财务基金收入</v>
          </cell>
        </row>
        <row r="37">
          <cell r="A37">
            <v>1030199</v>
          </cell>
          <cell r="B37" t="str">
            <v>  其他政府性基金收入</v>
          </cell>
        </row>
        <row r="38">
          <cell r="A38">
            <v>10310</v>
          </cell>
          <cell r="B38" t="str">
            <v>  专项债务对应项目专项收入</v>
          </cell>
          <cell r="C38">
            <v>40516</v>
          </cell>
          <cell r="D38">
            <v>38910</v>
          </cell>
        </row>
        <row r="39">
          <cell r="A39">
            <v>1031003</v>
          </cell>
          <cell r="B39" t="str">
            <v>    海南省高等级公路车辆通行附加费专项债务对应项目专项收入</v>
          </cell>
        </row>
        <row r="40">
          <cell r="A40">
            <v>1031005</v>
          </cell>
          <cell r="B40" t="str">
            <v>    国家电影事业发展专项资金专项债务对应项目专项收入</v>
          </cell>
        </row>
        <row r="41">
          <cell r="A41">
            <v>1031006</v>
          </cell>
          <cell r="B41" t="str">
            <v>    国有土地使用权出让金专项债务对应项目专项收入</v>
          </cell>
          <cell r="C41">
            <v>1340</v>
          </cell>
          <cell r="D41">
            <v>1340</v>
          </cell>
        </row>
        <row r="42">
          <cell r="A42">
            <v>103100601</v>
          </cell>
          <cell r="B42" t="str">
            <v>      土地储备专项债券对应项目专项收入</v>
          </cell>
        </row>
        <row r="43">
          <cell r="A43">
            <v>103100602</v>
          </cell>
          <cell r="B43" t="str">
            <v>      棚户区改造专项债券对应项目专项收入</v>
          </cell>
          <cell r="C43">
            <v>1340</v>
          </cell>
          <cell r="D43">
            <v>1340</v>
          </cell>
        </row>
        <row r="44">
          <cell r="A44">
            <v>103100699</v>
          </cell>
          <cell r="B44" t="str">
            <v>      其他国有土地使用权出让金专项债务对应项目专项收入</v>
          </cell>
        </row>
        <row r="45">
          <cell r="A45">
            <v>1031008</v>
          </cell>
          <cell r="B45" t="str">
            <v>    农业土地开发资金专项债务对应项目专项收入</v>
          </cell>
        </row>
        <row r="46">
          <cell r="A46">
            <v>1031009</v>
          </cell>
          <cell r="B46" t="str">
            <v>    大中型水库库区基金专项债务对应项目专项收入</v>
          </cell>
        </row>
        <row r="47">
          <cell r="A47">
            <v>1031010</v>
          </cell>
          <cell r="B47" t="str">
            <v>    城市基础设施配套费专项债务对应项目专项收入</v>
          </cell>
        </row>
        <row r="48">
          <cell r="A48">
            <v>1031011</v>
          </cell>
          <cell r="B48" t="str">
            <v>    小型水库移民扶助基金专项债务对应项目专项收入</v>
          </cell>
        </row>
        <row r="49">
          <cell r="A49">
            <v>1031012</v>
          </cell>
          <cell r="B49" t="str">
            <v>    国家重大水利工程建设基金专项债务对应项目专项收入</v>
          </cell>
        </row>
        <row r="50">
          <cell r="A50">
            <v>1031013</v>
          </cell>
          <cell r="B50" t="str">
            <v>    车辆通行费专项债务对应项目专项收入</v>
          </cell>
          <cell r="C50">
            <v>0</v>
          </cell>
          <cell r="D50">
            <v>0</v>
          </cell>
        </row>
        <row r="51">
          <cell r="A51">
            <v>103101301</v>
          </cell>
          <cell r="B51" t="str">
            <v>      政府收费公路专项债务对应项目专项收入</v>
          </cell>
        </row>
        <row r="52">
          <cell r="A52">
            <v>103101399</v>
          </cell>
          <cell r="B52" t="str">
            <v>      其他车辆通行费专项债务对应项目专项收入</v>
          </cell>
        </row>
        <row r="53">
          <cell r="A53">
            <v>1031014</v>
          </cell>
          <cell r="B53" t="str">
            <v>    污水处理费专项债务对应项目专项收入</v>
          </cell>
        </row>
        <row r="54">
          <cell r="A54">
            <v>1031099</v>
          </cell>
          <cell r="B54" t="str">
            <v>    其他政府性基金专项债务对应项目专项收入</v>
          </cell>
          <cell r="C54">
            <v>39176</v>
          </cell>
          <cell r="D54">
            <v>37570</v>
          </cell>
        </row>
        <row r="55">
          <cell r="A55">
            <v>103109998</v>
          </cell>
          <cell r="B55" t="str">
            <v>      其他地方自行试点项目收益专项债券对应项目专项收入</v>
          </cell>
          <cell r="C55">
            <v>39176</v>
          </cell>
          <cell r="D55">
            <v>37570</v>
          </cell>
        </row>
        <row r="56">
          <cell r="A56">
            <v>103109999</v>
          </cell>
          <cell r="B56" t="str">
            <v>      其他政府性基金专项债务对应项目专项收入</v>
          </cell>
        </row>
        <row r="338">
          <cell r="B338" t="str">
            <v>收入合计</v>
          </cell>
          <cell r="C338">
            <v>62816</v>
          </cell>
          <cell r="D338">
            <v>38747</v>
          </cell>
        </row>
        <row r="339">
          <cell r="A339">
            <v>110</v>
          </cell>
          <cell r="B339" t="str">
            <v>  转移性收入</v>
          </cell>
          <cell r="C339">
            <v>21997.114938</v>
          </cell>
          <cell r="D339">
            <v>37644</v>
          </cell>
        </row>
        <row r="340">
          <cell r="A340">
            <v>11004</v>
          </cell>
          <cell r="B340" t="str">
            <v>    政府性基金补助收入</v>
          </cell>
          <cell r="C340">
            <v>2982</v>
          </cell>
          <cell r="D340">
            <v>18174</v>
          </cell>
        </row>
        <row r="341">
          <cell r="A341">
            <v>1100404</v>
          </cell>
          <cell r="B341" t="str">
            <v>      科学技术</v>
          </cell>
        </row>
        <row r="341">
          <cell r="D341" t="str">
            <v> </v>
          </cell>
        </row>
        <row r="342">
          <cell r="A342">
            <v>1100405</v>
          </cell>
          <cell r="B342" t="str">
            <v>      文化旅游体育与传媒</v>
          </cell>
        </row>
        <row r="342">
          <cell r="D342">
            <v>61</v>
          </cell>
        </row>
        <row r="343">
          <cell r="A343">
            <v>1100406</v>
          </cell>
          <cell r="B343" t="str">
            <v>      社会保障和就业</v>
          </cell>
        </row>
        <row r="343">
          <cell r="D343" t="str">
            <v> </v>
          </cell>
        </row>
        <row r="344">
          <cell r="A344">
            <v>1100407</v>
          </cell>
          <cell r="B344" t="str">
            <v>      节能环保</v>
          </cell>
        </row>
        <row r="344">
          <cell r="D344" t="str">
            <v> </v>
          </cell>
        </row>
        <row r="345">
          <cell r="A345">
            <v>1100408</v>
          </cell>
          <cell r="B345" t="str">
            <v>      城乡社区</v>
          </cell>
        </row>
        <row r="345">
          <cell r="D345">
            <v>4106</v>
          </cell>
        </row>
        <row r="346">
          <cell r="A346">
            <v>1100409</v>
          </cell>
          <cell r="B346" t="str">
            <v>      农林水</v>
          </cell>
        </row>
        <row r="346">
          <cell r="D346">
            <v>520</v>
          </cell>
        </row>
        <row r="347">
          <cell r="A347">
            <v>1100410</v>
          </cell>
          <cell r="B347" t="str">
            <v>      交通运输</v>
          </cell>
        </row>
        <row r="347">
          <cell r="D347">
            <v>33</v>
          </cell>
        </row>
        <row r="348">
          <cell r="A348">
            <v>1100411</v>
          </cell>
          <cell r="B348" t="str">
            <v>      资源勘探工业信息等</v>
          </cell>
        </row>
        <row r="348">
          <cell r="D348" t="str">
            <v> </v>
          </cell>
        </row>
        <row r="349">
          <cell r="A349">
            <v>1100412</v>
          </cell>
          <cell r="B349" t="str">
            <v>      自然资源海洋气象等</v>
          </cell>
        </row>
        <row r="349">
          <cell r="D349" t="str">
            <v> </v>
          </cell>
        </row>
        <row r="350">
          <cell r="A350">
            <v>1100413</v>
          </cell>
          <cell r="B350" t="str">
            <v>      超长期特别国债转移支付收入</v>
          </cell>
        </row>
        <row r="350">
          <cell r="D350">
            <v>12331</v>
          </cell>
        </row>
        <row r="351">
          <cell r="A351">
            <v>1100499</v>
          </cell>
          <cell r="B351" t="str">
            <v>      其他收入</v>
          </cell>
          <cell r="C351">
            <v>2982</v>
          </cell>
          <cell r="D351">
            <v>1123</v>
          </cell>
        </row>
        <row r="352">
          <cell r="A352">
            <v>1100603</v>
          </cell>
          <cell r="B352" t="str">
            <v>    政府性基金上解收入</v>
          </cell>
          <cell r="C352">
            <v>0</v>
          </cell>
          <cell r="D352">
            <v>0</v>
          </cell>
        </row>
        <row r="353">
          <cell r="A353">
            <v>110060301</v>
          </cell>
          <cell r="B353" t="str">
            <v>      抗疫特别国债还本上解收入</v>
          </cell>
        </row>
        <row r="353">
          <cell r="D353" t="str">
            <v> </v>
          </cell>
        </row>
        <row r="354">
          <cell r="A354">
            <v>110060302</v>
          </cell>
          <cell r="B354" t="str">
            <v>      超长期特别国债还本上解收入</v>
          </cell>
        </row>
        <row r="354">
          <cell r="D354" t="str">
            <v> </v>
          </cell>
        </row>
        <row r="355">
          <cell r="A355">
            <v>110060399</v>
          </cell>
          <cell r="B355" t="str">
            <v>      其他政府性基金上解收入</v>
          </cell>
        </row>
        <row r="355">
          <cell r="D355" t="str">
            <v> </v>
          </cell>
        </row>
        <row r="356">
          <cell r="A356">
            <v>11008</v>
          </cell>
          <cell r="B356" t="str">
            <v>    上年结余收入</v>
          </cell>
          <cell r="C356">
            <v>19015.114938</v>
          </cell>
          <cell r="D356">
            <v>19015</v>
          </cell>
        </row>
        <row r="357">
          <cell r="A357">
            <v>1100802</v>
          </cell>
          <cell r="B357" t="str">
            <v>      政府性基金预算上年结余收入</v>
          </cell>
          <cell r="C357">
            <v>19015.114938</v>
          </cell>
          <cell r="D357">
            <v>19015</v>
          </cell>
        </row>
        <row r="358">
          <cell r="A358">
            <v>1100902</v>
          </cell>
          <cell r="B358" t="str">
            <v>    调入政府性基金预算资金</v>
          </cell>
          <cell r="C358">
            <v>0</v>
          </cell>
          <cell r="D358">
            <v>455</v>
          </cell>
        </row>
        <row r="359">
          <cell r="A359">
            <v>110090202</v>
          </cell>
          <cell r="B359" t="str">
            <v>      从一般公共预算调入用于补充超长期特别国债偿债备付金的资金</v>
          </cell>
        </row>
        <row r="359">
          <cell r="D359" t="str">
            <v> </v>
          </cell>
        </row>
        <row r="360">
          <cell r="A360">
            <v>110090203</v>
          </cell>
          <cell r="B360" t="str">
            <v>      从国有资本经营预算调入用于补充超长期特别国债偿债备付金的资金</v>
          </cell>
        </row>
        <row r="360">
          <cell r="D360" t="str">
            <v> </v>
          </cell>
        </row>
        <row r="361">
          <cell r="A361">
            <v>110090204</v>
          </cell>
          <cell r="B361" t="str">
            <v>      从一般公共预算调入用于偿还超长期特别国债本金的资金</v>
          </cell>
        </row>
        <row r="361">
          <cell r="D361" t="str">
            <v> </v>
          </cell>
        </row>
        <row r="362">
          <cell r="A362">
            <v>110090205</v>
          </cell>
          <cell r="B362" t="str">
            <v>      从国有资本经营预算调入用于偿还超长期特别国债本金的资金</v>
          </cell>
        </row>
        <row r="362">
          <cell r="D362" t="str">
            <v> </v>
          </cell>
        </row>
        <row r="363">
          <cell r="A363">
            <v>110090206</v>
          </cell>
          <cell r="B363" t="str">
            <v>      从一般公共预算调入用于偿还抗疫特别国债本金的资金</v>
          </cell>
        </row>
        <row r="363">
          <cell r="D363" t="str">
            <v> </v>
          </cell>
        </row>
        <row r="364">
          <cell r="A364">
            <v>110090207</v>
          </cell>
          <cell r="B364" t="str">
            <v>      从国有资本经营预算调入用于偿还抗疫特别国债本金的资金</v>
          </cell>
        </row>
        <row r="364">
          <cell r="D364" t="str">
            <v> </v>
          </cell>
        </row>
        <row r="365">
          <cell r="A365">
            <v>110090299</v>
          </cell>
          <cell r="B365" t="str">
            <v>      其他调入政府性基金预算资金</v>
          </cell>
        </row>
        <row r="365">
          <cell r="D365">
            <v>455</v>
          </cell>
        </row>
        <row r="366">
          <cell r="A366">
            <v>11022</v>
          </cell>
          <cell r="B366" t="str">
            <v>    动用偿债备付金</v>
          </cell>
          <cell r="C366">
            <v>0</v>
          </cell>
          <cell r="D366" t="str">
            <v> </v>
          </cell>
        </row>
        <row r="367">
          <cell r="A367">
            <v>1102201</v>
          </cell>
          <cell r="B367" t="str">
            <v>      动用超长期特别国债偿债备付金</v>
          </cell>
        </row>
        <row r="367">
          <cell r="D367" t="str">
            <v> </v>
          </cell>
        </row>
        <row r="368">
          <cell r="A368">
            <v>105</v>
          </cell>
          <cell r="B368" t="str">
            <v>  债务收入</v>
          </cell>
          <cell r="C368">
            <v>0</v>
          </cell>
          <cell r="D368">
            <v>16390</v>
          </cell>
        </row>
        <row r="369">
          <cell r="A369">
            <v>1050402</v>
          </cell>
          <cell r="B369" t="str">
            <v>    地方政府专项债务收入</v>
          </cell>
        </row>
        <row r="369">
          <cell r="D369" t="str">
            <v> </v>
          </cell>
        </row>
        <row r="370">
          <cell r="A370">
            <v>110110299</v>
          </cell>
          <cell r="B370" t="str">
            <v>    地方政府专项债务转贷收入</v>
          </cell>
        </row>
        <row r="370">
          <cell r="D370">
            <v>16390</v>
          </cell>
        </row>
        <row r="373">
          <cell r="B373" t="str">
            <v>收入总计</v>
          </cell>
          <cell r="C373">
            <v>84813.114938</v>
          </cell>
          <cell r="D373">
            <v>92781</v>
          </cell>
        </row>
      </sheetData>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tabSelected="1" workbookViewId="0">
      <selection activeCell="G2" sqref="G2"/>
    </sheetView>
  </sheetViews>
  <sheetFormatPr defaultColWidth="8.88888888888889" defaultRowHeight="14.4" outlineLevelCol="2"/>
  <cols>
    <col min="1" max="1" width="6.23148148148148" customWidth="1"/>
    <col min="2" max="2" width="70.2314814814815" customWidth="1"/>
    <col min="3" max="3" width="10.5555555555556" customWidth="1"/>
  </cols>
  <sheetData>
    <row r="1" ht="43.95" customHeight="1" spans="1:3">
      <c r="A1" s="482" t="s">
        <v>0</v>
      </c>
      <c r="B1" s="482"/>
      <c r="C1" s="482"/>
    </row>
    <row r="2" ht="37.95" customHeight="1" spans="1:3">
      <c r="A2" s="483" t="s">
        <v>1</v>
      </c>
      <c r="B2" s="483" t="s">
        <v>2</v>
      </c>
      <c r="C2" s="483" t="s">
        <v>3</v>
      </c>
    </row>
    <row r="3" ht="37.95" customHeight="1" spans="1:3">
      <c r="A3" s="483" t="s">
        <v>4</v>
      </c>
      <c r="B3" s="484" t="s">
        <v>5</v>
      </c>
      <c r="C3" s="483"/>
    </row>
    <row r="4" ht="37.95" customHeight="1" spans="1:3">
      <c r="A4" s="483" t="s">
        <v>6</v>
      </c>
      <c r="B4" s="484" t="s">
        <v>7</v>
      </c>
      <c r="C4" s="483"/>
    </row>
    <row r="5" ht="37.95" customHeight="1" spans="1:3">
      <c r="A5" s="483" t="s">
        <v>8</v>
      </c>
      <c r="B5" s="485" t="s">
        <v>9</v>
      </c>
      <c r="C5" s="486"/>
    </row>
    <row r="6" ht="37.95" customHeight="1" spans="1:3">
      <c r="A6" s="483"/>
      <c r="B6" s="487" t="s">
        <v>10</v>
      </c>
      <c r="C6" s="486"/>
    </row>
    <row r="7" ht="37.95" customHeight="1" spans="1:3">
      <c r="A7" s="483"/>
      <c r="B7" s="487" t="s">
        <v>11</v>
      </c>
      <c r="C7" s="486"/>
    </row>
    <row r="8" ht="37.95" customHeight="1" spans="1:3">
      <c r="A8" s="483"/>
      <c r="B8" s="487" t="s">
        <v>12</v>
      </c>
      <c r="C8" s="486"/>
    </row>
    <row r="9" ht="37.95" customHeight="1" spans="1:3">
      <c r="A9" s="483"/>
      <c r="B9" s="488" t="s">
        <v>13</v>
      </c>
      <c r="C9" s="486"/>
    </row>
    <row r="10" ht="37.95" customHeight="1" spans="1:3">
      <c r="A10" s="483"/>
      <c r="B10" s="488" t="s">
        <v>14</v>
      </c>
      <c r="C10" s="486"/>
    </row>
    <row r="11" ht="37.95" customHeight="1" spans="1:3">
      <c r="A11" s="483"/>
      <c r="B11" s="488" t="s">
        <v>15</v>
      </c>
      <c r="C11" s="486"/>
    </row>
    <row r="12" ht="37.95" customHeight="1" spans="1:3">
      <c r="A12" s="483"/>
      <c r="B12" s="487" t="s">
        <v>16</v>
      </c>
      <c r="C12" s="486"/>
    </row>
    <row r="13" ht="37.95" customHeight="1" spans="1:3">
      <c r="A13" s="483" t="s">
        <v>17</v>
      </c>
      <c r="B13" s="489" t="s">
        <v>18</v>
      </c>
      <c r="C13" s="486"/>
    </row>
    <row r="14" ht="37.95" customHeight="1" spans="1:3">
      <c r="A14" s="483"/>
      <c r="B14" s="489" t="s">
        <v>19</v>
      </c>
      <c r="C14" s="486"/>
    </row>
    <row r="15" ht="37.95" customHeight="1" spans="1:3">
      <c r="A15" s="483"/>
      <c r="B15" s="489" t="s">
        <v>20</v>
      </c>
      <c r="C15" s="486"/>
    </row>
    <row r="16" ht="37.95" customHeight="1" spans="1:3">
      <c r="A16" s="483"/>
      <c r="B16" s="487" t="s">
        <v>21</v>
      </c>
      <c r="C16" s="486"/>
    </row>
    <row r="17" ht="37.95" customHeight="1" spans="1:3">
      <c r="A17" s="483"/>
      <c r="B17" s="487" t="s">
        <v>22</v>
      </c>
      <c r="C17" s="486"/>
    </row>
    <row r="18" ht="37.95" customHeight="1" spans="1:3">
      <c r="A18" s="483" t="s">
        <v>23</v>
      </c>
      <c r="B18" s="489" t="s">
        <v>24</v>
      </c>
      <c r="C18" s="486"/>
    </row>
    <row r="19" ht="37.95" customHeight="1" spans="1:3">
      <c r="A19" s="483"/>
      <c r="B19" s="489" t="s">
        <v>25</v>
      </c>
      <c r="C19" s="486"/>
    </row>
    <row r="20" ht="37.95" customHeight="1" spans="1:3">
      <c r="A20" s="483"/>
      <c r="B20" s="487" t="s">
        <v>26</v>
      </c>
      <c r="C20" s="486"/>
    </row>
    <row r="21" ht="37.95" customHeight="1" spans="1:3">
      <c r="A21" s="483"/>
      <c r="B21" s="487" t="s">
        <v>27</v>
      </c>
      <c r="C21" s="486"/>
    </row>
    <row r="22" ht="37.95" customHeight="1" spans="1:3">
      <c r="A22" s="483"/>
      <c r="B22" s="487" t="s">
        <v>28</v>
      </c>
      <c r="C22" s="486"/>
    </row>
    <row r="23" ht="37.95" customHeight="1" spans="1:3">
      <c r="A23" s="483"/>
      <c r="B23" s="487" t="s">
        <v>29</v>
      </c>
      <c r="C23" s="486"/>
    </row>
    <row r="24" ht="37.95" customHeight="1" spans="1:3">
      <c r="A24" s="483" t="s">
        <v>30</v>
      </c>
      <c r="B24" s="489" t="s">
        <v>31</v>
      </c>
      <c r="C24" s="486"/>
    </row>
    <row r="25" ht="37.95" customHeight="1" spans="1:3">
      <c r="A25" s="483"/>
      <c r="B25" s="489" t="s">
        <v>32</v>
      </c>
      <c r="C25" s="486"/>
    </row>
    <row r="26" ht="37.95" customHeight="1" spans="1:3">
      <c r="A26" s="483"/>
      <c r="B26" s="489" t="s">
        <v>33</v>
      </c>
      <c r="C26" s="486"/>
    </row>
    <row r="27" ht="37.95" customHeight="1" spans="1:3">
      <c r="A27" s="483"/>
      <c r="B27" s="489" t="s">
        <v>34</v>
      </c>
      <c r="C27" s="486"/>
    </row>
    <row r="28" ht="37.95" customHeight="1" spans="1:3">
      <c r="A28" s="483" t="s">
        <v>35</v>
      </c>
      <c r="B28" s="489" t="s">
        <v>36</v>
      </c>
      <c r="C28" s="486"/>
    </row>
    <row r="29" ht="37.95" customHeight="1" spans="1:3">
      <c r="A29" s="483"/>
      <c r="B29" s="489" t="s">
        <v>37</v>
      </c>
      <c r="C29" s="486"/>
    </row>
    <row r="30" ht="37.95" customHeight="1" spans="1:3">
      <c r="A30" s="483"/>
      <c r="B30" s="486" t="s">
        <v>38</v>
      </c>
      <c r="C30" s="486"/>
    </row>
    <row r="31" ht="37.95" customHeight="1" spans="1:3">
      <c r="A31" s="483"/>
      <c r="B31" s="486" t="s">
        <v>39</v>
      </c>
      <c r="C31" s="486"/>
    </row>
    <row r="32" ht="37.95" customHeight="1" spans="1:3">
      <c r="A32" s="483"/>
      <c r="B32" s="486" t="s">
        <v>40</v>
      </c>
      <c r="C32" s="486"/>
    </row>
    <row r="33" ht="37.95" customHeight="1" spans="1:3">
      <c r="A33" s="483"/>
      <c r="B33" s="490" t="s">
        <v>41</v>
      </c>
      <c r="C33" s="486"/>
    </row>
    <row r="34" ht="37.95" customHeight="1" spans="1:3">
      <c r="A34" s="483"/>
      <c r="B34" s="490" t="s">
        <v>42</v>
      </c>
      <c r="C34" s="486"/>
    </row>
    <row r="35" ht="37.95" customHeight="1" spans="1:3">
      <c r="A35" s="483"/>
      <c r="B35" s="491" t="s">
        <v>43</v>
      </c>
      <c r="C35" s="486"/>
    </row>
    <row r="36" ht="37.95" customHeight="1" spans="1:3">
      <c r="A36" s="483" t="s">
        <v>44</v>
      </c>
      <c r="B36" s="491" t="s">
        <v>45</v>
      </c>
      <c r="C36" s="486"/>
    </row>
    <row r="37" ht="37.95" customHeight="1" spans="1:3">
      <c r="A37" s="483"/>
      <c r="B37" s="486" t="s">
        <v>46</v>
      </c>
      <c r="C37" s="486"/>
    </row>
  </sheetData>
  <mergeCells count="1">
    <mergeCell ref="A1:C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00B0F0"/>
  </sheetPr>
  <dimension ref="A1:E51"/>
  <sheetViews>
    <sheetView showGridLines="0" showZeros="0" view="pageBreakPreview" zoomScale="70" zoomScaleNormal="115" topLeftCell="B1" workbookViewId="0">
      <selection activeCell="D33" sqref="D33"/>
    </sheetView>
  </sheetViews>
  <sheetFormatPr defaultColWidth="9" defaultRowHeight="15.6" outlineLevelCol="4"/>
  <cols>
    <col min="1" max="1" width="20.6296296296296" style="162" hidden="1" customWidth="1"/>
    <col min="2" max="2" width="50.75" style="162" customWidth="1"/>
    <col min="3" max="4" width="20.6296296296296" style="162" customWidth="1"/>
    <col min="5" max="5" width="20.6296296296296" style="315" customWidth="1"/>
    <col min="6" max="16356" width="9" style="162"/>
    <col min="16357" max="16357" width="45.6296296296296" style="162"/>
    <col min="16358" max="16384" width="9" style="162"/>
  </cols>
  <sheetData>
    <row r="1" s="339" customFormat="1" ht="40.5" customHeight="1" spans="1:5">
      <c r="A1" s="340" t="s">
        <v>1274</v>
      </c>
      <c r="B1" s="340"/>
      <c r="C1" s="340"/>
      <c r="D1" s="340"/>
      <c r="E1" s="340"/>
    </row>
    <row r="2" s="313" customFormat="1" ht="20.1" customHeight="1" spans="1:5">
      <c r="A2" s="316"/>
      <c r="B2" s="317"/>
      <c r="C2" s="318"/>
      <c r="D2" s="317"/>
      <c r="E2" s="319" t="s">
        <v>48</v>
      </c>
    </row>
    <row r="3" s="314" customFormat="1" ht="45" customHeight="1" spans="1:5">
      <c r="A3" s="320" t="s">
        <v>49</v>
      </c>
      <c r="B3" s="321" t="s">
        <v>50</v>
      </c>
      <c r="C3" s="187" t="s">
        <v>51</v>
      </c>
      <c r="D3" s="187" t="s">
        <v>52</v>
      </c>
      <c r="E3" s="187" t="s">
        <v>53</v>
      </c>
    </row>
    <row r="4" s="314" customFormat="1" ht="36" customHeight="1" spans="1:5">
      <c r="A4" s="347">
        <v>1030102</v>
      </c>
      <c r="B4" s="290" t="s">
        <v>1275</v>
      </c>
      <c r="C4" s="323">
        <v>0</v>
      </c>
      <c r="D4" s="323">
        <v>0</v>
      </c>
      <c r="E4" s="192" t="str">
        <f t="shared" ref="E4:E38" si="0">IFERROR(IF(C4&gt;0,D4/C4-1,IF(C4&lt;0,-(D4/C4-1),"")),0)</f>
        <v/>
      </c>
    </row>
    <row r="5" ht="36" customHeight="1" spans="1:5">
      <c r="A5" s="347">
        <v>1030112</v>
      </c>
      <c r="B5" s="290" t="s">
        <v>1276</v>
      </c>
      <c r="C5" s="323">
        <v>0</v>
      </c>
      <c r="D5" s="323">
        <v>0</v>
      </c>
      <c r="E5" s="192" t="str">
        <f t="shared" si="0"/>
        <v/>
      </c>
    </row>
    <row r="6" ht="36" customHeight="1" spans="1:5">
      <c r="A6" s="347">
        <v>1030115</v>
      </c>
      <c r="B6" s="290" t="s">
        <v>1277</v>
      </c>
      <c r="C6" s="323">
        <v>0</v>
      </c>
      <c r="D6" s="323">
        <v>0</v>
      </c>
      <c r="E6" s="192" t="str">
        <f t="shared" si="0"/>
        <v/>
      </c>
    </row>
    <row r="7" ht="36" customHeight="1" spans="1:5">
      <c r="A7" s="347">
        <v>1030129</v>
      </c>
      <c r="B7" s="290" t="s">
        <v>1278</v>
      </c>
      <c r="C7" s="323">
        <v>0</v>
      </c>
      <c r="D7" s="323">
        <v>0</v>
      </c>
      <c r="E7" s="192" t="str">
        <f t="shared" si="0"/>
        <v/>
      </c>
    </row>
    <row r="8" ht="36" customHeight="1" spans="1:5">
      <c r="A8" s="347">
        <v>1030146</v>
      </c>
      <c r="B8" s="290" t="s">
        <v>1279</v>
      </c>
      <c r="C8" s="323">
        <v>0</v>
      </c>
      <c r="D8" s="323">
        <v>0</v>
      </c>
      <c r="E8" s="192" t="str">
        <f t="shared" si="0"/>
        <v/>
      </c>
    </row>
    <row r="9" ht="36" customHeight="1" spans="1:5">
      <c r="A9" s="347">
        <v>1030147</v>
      </c>
      <c r="B9" s="290" t="s">
        <v>1280</v>
      </c>
      <c r="C9" s="323">
        <v>0</v>
      </c>
      <c r="D9" s="323">
        <v>0</v>
      </c>
      <c r="E9" s="192" t="str">
        <f t="shared" si="0"/>
        <v/>
      </c>
    </row>
    <row r="10" ht="36" customHeight="1" spans="1:5">
      <c r="A10" s="347">
        <v>1030148</v>
      </c>
      <c r="B10" s="290" t="s">
        <v>1281</v>
      </c>
      <c r="C10" s="323">
        <v>-614</v>
      </c>
      <c r="D10" s="323">
        <v>0</v>
      </c>
      <c r="E10" s="192">
        <f t="shared" si="0"/>
        <v>1</v>
      </c>
    </row>
    <row r="11" ht="36" customHeight="1" spans="1:5">
      <c r="A11" s="347">
        <v>103014801</v>
      </c>
      <c r="B11" s="293" t="s">
        <v>1282</v>
      </c>
      <c r="C11" s="323">
        <v>0</v>
      </c>
      <c r="D11" s="323">
        <v>0</v>
      </c>
      <c r="E11" s="192" t="str">
        <f t="shared" si="0"/>
        <v/>
      </c>
    </row>
    <row r="12" ht="36" customHeight="1" spans="1:5">
      <c r="A12" s="347">
        <v>103014802</v>
      </c>
      <c r="B12" s="293" t="s">
        <v>1283</v>
      </c>
      <c r="C12" s="323">
        <v>0</v>
      </c>
      <c r="D12" s="323">
        <v>0</v>
      </c>
      <c r="E12" s="192" t="str">
        <f t="shared" si="0"/>
        <v/>
      </c>
    </row>
    <row r="13" ht="36" customHeight="1" spans="1:5">
      <c r="A13" s="347">
        <v>103014803</v>
      </c>
      <c r="B13" s="293" t="s">
        <v>1284</v>
      </c>
      <c r="C13" s="323">
        <v>0</v>
      </c>
      <c r="D13" s="323">
        <v>0</v>
      </c>
      <c r="E13" s="192" t="str">
        <f t="shared" si="0"/>
        <v/>
      </c>
    </row>
    <row r="14" ht="36" customHeight="1" spans="1:5">
      <c r="A14" s="347">
        <v>103014898</v>
      </c>
      <c r="B14" s="293" t="s">
        <v>1285</v>
      </c>
      <c r="C14" s="323">
        <v>-614</v>
      </c>
      <c r="D14" s="323">
        <v>0</v>
      </c>
      <c r="E14" s="192">
        <f t="shared" si="0"/>
        <v>1</v>
      </c>
    </row>
    <row r="15" ht="36" customHeight="1" spans="1:5">
      <c r="A15" s="347">
        <v>103014899</v>
      </c>
      <c r="B15" s="293" t="s">
        <v>1286</v>
      </c>
      <c r="C15" s="323">
        <v>0</v>
      </c>
      <c r="D15" s="323">
        <v>0</v>
      </c>
      <c r="E15" s="192" t="str">
        <f t="shared" si="0"/>
        <v/>
      </c>
    </row>
    <row r="16" ht="36" customHeight="1" spans="1:5">
      <c r="A16" s="348">
        <v>1030150</v>
      </c>
      <c r="B16" s="172" t="s">
        <v>1287</v>
      </c>
      <c r="C16" s="323">
        <v>0</v>
      </c>
      <c r="D16" s="323">
        <v>0</v>
      </c>
      <c r="E16" s="192" t="str">
        <f t="shared" si="0"/>
        <v/>
      </c>
    </row>
    <row r="17" ht="36" customHeight="1" spans="1:5">
      <c r="A17" s="348">
        <v>1030155</v>
      </c>
      <c r="B17" s="172" t="s">
        <v>1288</v>
      </c>
      <c r="C17" s="323">
        <v>451</v>
      </c>
      <c r="D17" s="323">
        <v>300</v>
      </c>
      <c r="E17" s="192">
        <f t="shared" si="0"/>
        <v>-0.335</v>
      </c>
    </row>
    <row r="18" ht="36" customHeight="1" spans="1:5">
      <c r="A18" s="348">
        <v>103015501</v>
      </c>
      <c r="B18" s="193" t="s">
        <v>1289</v>
      </c>
      <c r="C18" s="323">
        <v>249</v>
      </c>
      <c r="D18" s="323">
        <v>200</v>
      </c>
      <c r="E18" s="192">
        <f t="shared" si="0"/>
        <v>-0.197</v>
      </c>
    </row>
    <row r="19" ht="36" customHeight="1" spans="1:5">
      <c r="A19" s="348">
        <v>103015502</v>
      </c>
      <c r="B19" s="193" t="s">
        <v>1290</v>
      </c>
      <c r="C19" s="323">
        <v>202</v>
      </c>
      <c r="D19" s="323">
        <v>100</v>
      </c>
      <c r="E19" s="192">
        <f t="shared" si="0"/>
        <v>-0.505</v>
      </c>
    </row>
    <row r="20" ht="36" customHeight="1" spans="1:5">
      <c r="A20" s="348">
        <v>1030156</v>
      </c>
      <c r="B20" s="172" t="s">
        <v>1291</v>
      </c>
      <c r="C20" s="323">
        <v>0</v>
      </c>
      <c r="D20" s="323">
        <v>0</v>
      </c>
      <c r="E20" s="192" t="str">
        <f t="shared" si="0"/>
        <v/>
      </c>
    </row>
    <row r="21" ht="36" customHeight="1" spans="1:5">
      <c r="A21" s="348">
        <v>1030157</v>
      </c>
      <c r="B21" s="172" t="s">
        <v>1292</v>
      </c>
      <c r="C21" s="323">
        <v>0</v>
      </c>
      <c r="D21" s="323">
        <v>0</v>
      </c>
      <c r="E21" s="192" t="str">
        <f t="shared" si="0"/>
        <v/>
      </c>
    </row>
    <row r="22" ht="36" customHeight="1" spans="1:5">
      <c r="A22" s="348">
        <v>1030158</v>
      </c>
      <c r="B22" s="172" t="s">
        <v>1293</v>
      </c>
      <c r="C22" s="323">
        <v>0</v>
      </c>
      <c r="D22" s="323">
        <v>0</v>
      </c>
      <c r="E22" s="192" t="str">
        <f t="shared" si="0"/>
        <v/>
      </c>
    </row>
    <row r="23" ht="36" customHeight="1" spans="1:5">
      <c r="A23" s="347">
        <v>1030159</v>
      </c>
      <c r="B23" s="290" t="s">
        <v>1294</v>
      </c>
      <c r="C23" s="323">
        <v>0</v>
      </c>
      <c r="D23" s="323">
        <v>0</v>
      </c>
      <c r="E23" s="192" t="str">
        <f t="shared" si="0"/>
        <v/>
      </c>
    </row>
    <row r="24" ht="36" customHeight="1" spans="1:5">
      <c r="A24" s="347">
        <v>1030178</v>
      </c>
      <c r="B24" s="290" t="s">
        <v>1295</v>
      </c>
      <c r="C24" s="323">
        <v>0</v>
      </c>
      <c r="D24" s="323">
        <v>0</v>
      </c>
      <c r="E24" s="192" t="str">
        <f t="shared" si="0"/>
        <v/>
      </c>
    </row>
    <row r="25" ht="36" customHeight="1" spans="1:5">
      <c r="A25" s="347">
        <v>1030180</v>
      </c>
      <c r="B25" s="290" t="s">
        <v>1296</v>
      </c>
      <c r="C25" s="323">
        <v>0</v>
      </c>
      <c r="D25" s="323">
        <v>0</v>
      </c>
      <c r="E25" s="192" t="str">
        <f t="shared" si="0"/>
        <v/>
      </c>
    </row>
    <row r="26" ht="36" customHeight="1" spans="1:5">
      <c r="A26" s="347">
        <v>1030199</v>
      </c>
      <c r="B26" s="290" t="s">
        <v>1297</v>
      </c>
      <c r="C26" s="323">
        <v>0</v>
      </c>
      <c r="D26" s="323">
        <v>0</v>
      </c>
      <c r="E26" s="192" t="str">
        <f t="shared" si="0"/>
        <v/>
      </c>
    </row>
    <row r="27" ht="36" customHeight="1" spans="1:5">
      <c r="A27" s="347">
        <v>10310</v>
      </c>
      <c r="B27" s="290" t="s">
        <v>1298</v>
      </c>
      <c r="C27" s="323">
        <v>38910</v>
      </c>
      <c r="D27" s="323">
        <v>64700</v>
      </c>
      <c r="E27" s="192">
        <f t="shared" si="0"/>
        <v>0.663</v>
      </c>
    </row>
    <row r="28" ht="36" customHeight="1" spans="1:5">
      <c r="A28" s="322"/>
      <c r="B28" s="293"/>
      <c r="C28" s="323">
        <f>IFERROR(VLOOKUP(A28,[3]表四!$A$7:$D$373,4,0),0)</f>
        <v>0</v>
      </c>
      <c r="D28" s="326"/>
      <c r="E28" s="192" t="str">
        <f t="shared" si="0"/>
        <v/>
      </c>
    </row>
    <row r="29" ht="36" customHeight="1" spans="1:5">
      <c r="A29" s="328"/>
      <c r="B29" s="302" t="s">
        <v>1299</v>
      </c>
      <c r="C29" s="323">
        <f>C10+C17+C27</f>
        <v>38747</v>
      </c>
      <c r="D29" s="323">
        <f>D10+D17+D27</f>
        <v>65000</v>
      </c>
      <c r="E29" s="192">
        <f t="shared" si="0"/>
        <v>0.678</v>
      </c>
    </row>
    <row r="30" ht="36" customHeight="1" spans="1:5">
      <c r="A30" s="329">
        <v>105</v>
      </c>
      <c r="B30" s="330" t="s">
        <v>1300</v>
      </c>
      <c r="C30" s="323">
        <v>16390</v>
      </c>
      <c r="D30" s="323"/>
      <c r="E30" s="192">
        <f t="shared" si="0"/>
        <v>-1</v>
      </c>
    </row>
    <row r="31" ht="36" customHeight="1" spans="1:5">
      <c r="A31" s="349">
        <v>110</v>
      </c>
      <c r="B31" s="350" t="s">
        <v>106</v>
      </c>
      <c r="C31" s="342">
        <f>C32+C35+C36+C37</f>
        <v>37644</v>
      </c>
      <c r="D31" s="342">
        <f>D32+D35+D36+D37</f>
        <v>12774</v>
      </c>
      <c r="E31" s="192">
        <f t="shared" si="0"/>
        <v>-0.661</v>
      </c>
    </row>
    <row r="32" ht="36" customHeight="1" spans="1:5">
      <c r="A32" s="349">
        <v>11004</v>
      </c>
      <c r="B32" s="350" t="s">
        <v>1301</v>
      </c>
      <c r="C32" s="342">
        <f>C33+C34</f>
        <v>18174</v>
      </c>
      <c r="D32" s="342">
        <f>D33+D34</f>
        <v>2000</v>
      </c>
      <c r="E32" s="192">
        <f t="shared" si="0"/>
        <v>-0.89</v>
      </c>
    </row>
    <row r="33" ht="36" customHeight="1" spans="1:5">
      <c r="A33" s="351">
        <v>1100402</v>
      </c>
      <c r="B33" s="352" t="s">
        <v>1302</v>
      </c>
      <c r="C33" s="323">
        <v>18174</v>
      </c>
      <c r="D33" s="323">
        <v>2000</v>
      </c>
      <c r="E33" s="192">
        <f t="shared" si="0"/>
        <v>-0.89</v>
      </c>
    </row>
    <row r="34" ht="36" customHeight="1" spans="1:5">
      <c r="A34" s="351">
        <v>1100403</v>
      </c>
      <c r="B34" s="352" t="s">
        <v>1303</v>
      </c>
      <c r="C34" s="323"/>
      <c r="D34" s="323"/>
      <c r="E34" s="192" t="str">
        <f t="shared" si="0"/>
        <v/>
      </c>
    </row>
    <row r="35" ht="36" customHeight="1" spans="1:5">
      <c r="A35" s="351">
        <v>11008</v>
      </c>
      <c r="B35" s="352" t="s">
        <v>109</v>
      </c>
      <c r="C35" s="323">
        <v>19015</v>
      </c>
      <c r="D35" s="323">
        <v>10774</v>
      </c>
      <c r="E35" s="192">
        <f t="shared" si="0"/>
        <v>-0.433</v>
      </c>
    </row>
    <row r="36" ht="36" customHeight="1" spans="1:5">
      <c r="A36" s="351">
        <v>11009</v>
      </c>
      <c r="B36" s="352" t="s">
        <v>110</v>
      </c>
      <c r="C36" s="323">
        <v>455</v>
      </c>
      <c r="D36" s="323"/>
      <c r="E36" s="192">
        <f t="shared" si="0"/>
        <v>-1</v>
      </c>
    </row>
    <row r="37" ht="36" customHeight="1" spans="1:5">
      <c r="A37" s="351">
        <v>11010</v>
      </c>
      <c r="B37" s="352" t="s">
        <v>111</v>
      </c>
      <c r="C37" s="323"/>
      <c r="D37" s="323"/>
      <c r="E37" s="192" t="str">
        <f t="shared" si="0"/>
        <v/>
      </c>
    </row>
    <row r="38" ht="36" customHeight="1" spans="1:5">
      <c r="A38" s="337"/>
      <c r="B38" s="338" t="s">
        <v>113</v>
      </c>
      <c r="C38" s="342">
        <f>C29+C30+C31</f>
        <v>92781</v>
      </c>
      <c r="D38" s="342">
        <f>D29+D30+D31</f>
        <v>77774</v>
      </c>
      <c r="E38" s="192">
        <f t="shared" si="0"/>
        <v>-0.162</v>
      </c>
    </row>
    <row r="39" spans="3:4">
      <c r="C39" s="353"/>
      <c r="D39" s="353"/>
    </row>
    <row r="41" spans="3:4">
      <c r="C41" s="353"/>
      <c r="D41" s="353"/>
    </row>
    <row r="43" spans="3:4">
      <c r="C43" s="353"/>
      <c r="D43" s="353"/>
    </row>
    <row r="44" spans="3:4">
      <c r="C44" s="353"/>
      <c r="D44" s="353"/>
    </row>
    <row r="46" spans="3:4">
      <c r="C46" s="353"/>
      <c r="D46" s="353"/>
    </row>
    <row r="47" spans="3:4">
      <c r="C47" s="353"/>
      <c r="D47" s="353"/>
    </row>
    <row r="48" spans="3:4">
      <c r="C48" s="353"/>
      <c r="D48" s="353"/>
    </row>
    <row r="49" spans="3:4">
      <c r="C49" s="353"/>
      <c r="D49" s="353"/>
    </row>
    <row r="51" spans="3:4">
      <c r="C51" s="353"/>
      <c r="D51" s="353"/>
    </row>
  </sheetData>
  <autoFilter ref="A3:E38">
    <extLst/>
  </autoFilter>
  <mergeCells count="1">
    <mergeCell ref="A1:E1"/>
  </mergeCells>
  <conditionalFormatting sqref="B30">
    <cfRule type="expression" dxfId="1" priority="15" stopIfTrue="1">
      <formula>"len($A:$A)=3"</formula>
    </cfRule>
  </conditionalFormatting>
  <conditionalFormatting sqref="C31">
    <cfRule type="expression" dxfId="1" priority="4" stopIfTrue="1">
      <formula>"len($A:$A)=3"</formula>
    </cfRule>
  </conditionalFormatting>
  <conditionalFormatting sqref="D31">
    <cfRule type="expression" dxfId="1" priority="2" stopIfTrue="1">
      <formula>"len($A:$A)=3"</formula>
    </cfRule>
  </conditionalFormatting>
  <conditionalFormatting sqref="B32">
    <cfRule type="expression" dxfId="1" priority="6" stopIfTrue="1">
      <formula>"len($A:$A)=3"</formula>
    </cfRule>
  </conditionalFormatting>
  <conditionalFormatting sqref="C32">
    <cfRule type="expression" dxfId="1" priority="3" stopIfTrue="1">
      <formula>"len($A:$A)=3"</formula>
    </cfRule>
  </conditionalFormatting>
  <conditionalFormatting sqref="D32">
    <cfRule type="expression" dxfId="1" priority="1" stopIfTrue="1">
      <formula>"len($A:$A)=3"</formula>
    </cfRule>
  </conditionalFormatting>
  <conditionalFormatting sqref="B34">
    <cfRule type="expression" dxfId="1" priority="5" stopIfTrue="1">
      <formula>"len($A:$A)=3"</formula>
    </cfRule>
  </conditionalFormatting>
  <conditionalFormatting sqref="B31 B33">
    <cfRule type="expression" dxfId="1"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00B0F0"/>
  </sheetPr>
  <dimension ref="A1:XFB38"/>
  <sheetViews>
    <sheetView showGridLines="0" showZeros="0" view="pageBreakPreview" zoomScale="90" zoomScaleNormal="115" workbookViewId="0">
      <pane xSplit="1" ySplit="3" topLeftCell="B16" activePane="bottomRight" state="frozen"/>
      <selection/>
      <selection pane="topRight"/>
      <selection pane="bottomLeft"/>
      <selection pane="bottomRight" activeCell="D25" sqref="D25"/>
    </sheetView>
  </sheetViews>
  <sheetFormatPr defaultColWidth="9" defaultRowHeight="15.6"/>
  <cols>
    <col min="1" max="1" width="21.5" style="278" hidden="1" customWidth="1"/>
    <col min="2" max="2" width="50.75" style="278" customWidth="1"/>
    <col min="3" max="4" width="20.6296296296296" style="278" customWidth="1"/>
    <col min="5" max="5" width="20.6296296296296" style="282" customWidth="1"/>
    <col min="6" max="16384" width="9" style="278"/>
  </cols>
  <sheetData>
    <row r="1" s="339" customFormat="1" ht="45" customHeight="1" spans="1:16382">
      <c r="A1" s="340"/>
      <c r="B1" s="283" t="s">
        <v>1304</v>
      </c>
      <c r="C1" s="283"/>
      <c r="D1" s="283"/>
      <c r="E1" s="283"/>
      <c r="XFA1" s="278"/>
      <c r="XFB1" s="278"/>
    </row>
    <row r="2" s="279" customFormat="1" ht="20.1" customHeight="1" spans="2:5">
      <c r="B2" s="284"/>
      <c r="C2" s="284"/>
      <c r="D2" s="284"/>
      <c r="E2" s="285" t="s">
        <v>48</v>
      </c>
    </row>
    <row r="3" s="280" customFormat="1" ht="45" customHeight="1" spans="1:5">
      <c r="A3" s="286" t="s">
        <v>49</v>
      </c>
      <c r="B3" s="287" t="s">
        <v>50</v>
      </c>
      <c r="C3" s="288" t="s">
        <v>51</v>
      </c>
      <c r="D3" s="288" t="s">
        <v>52</v>
      </c>
      <c r="E3" s="288" t="s">
        <v>53</v>
      </c>
    </row>
    <row r="4" ht="38" customHeight="1" spans="1:5">
      <c r="A4" s="289">
        <v>207</v>
      </c>
      <c r="B4" s="290" t="s">
        <v>1305</v>
      </c>
      <c r="C4" s="291">
        <v>61</v>
      </c>
      <c r="D4" s="323">
        <v>0</v>
      </c>
      <c r="E4" s="192">
        <f t="shared" ref="E4:E25" si="0">IFERROR(IF(C4&gt;0,D4/C4-1,IF(C4&lt;0,-(D4/C4-1),"")),)</f>
        <v>-1</v>
      </c>
    </row>
    <row r="5" ht="38" customHeight="1" spans="1:5">
      <c r="A5" s="289">
        <v>208</v>
      </c>
      <c r="B5" s="290" t="s">
        <v>1306</v>
      </c>
      <c r="C5" s="291">
        <v>0</v>
      </c>
      <c r="D5" s="323">
        <v>0</v>
      </c>
      <c r="E5" s="192" t="str">
        <f t="shared" si="0"/>
        <v/>
      </c>
    </row>
    <row r="6" ht="38" customHeight="1" spans="1:5">
      <c r="A6" s="289">
        <v>211</v>
      </c>
      <c r="B6" s="290" t="s">
        <v>1307</v>
      </c>
      <c r="C6" s="291">
        <v>2874</v>
      </c>
      <c r="D6" s="323">
        <v>486</v>
      </c>
      <c r="E6" s="192">
        <f t="shared" si="0"/>
        <v>-0.831</v>
      </c>
    </row>
    <row r="7" ht="38" customHeight="1" spans="1:5">
      <c r="A7" s="289">
        <v>212</v>
      </c>
      <c r="B7" s="290" t="s">
        <v>1308</v>
      </c>
      <c r="C7" s="291">
        <v>5510</v>
      </c>
      <c r="D7" s="323">
        <v>593</v>
      </c>
      <c r="E7" s="192">
        <f t="shared" si="0"/>
        <v>-0.892</v>
      </c>
    </row>
    <row r="8" s="278" customFormat="1" ht="38" customHeight="1" spans="1:5">
      <c r="A8" s="289">
        <v>213</v>
      </c>
      <c r="B8" s="290" t="s">
        <v>1309</v>
      </c>
      <c r="C8" s="291">
        <v>350</v>
      </c>
      <c r="D8" s="323">
        <v>232</v>
      </c>
      <c r="E8" s="192">
        <f t="shared" si="0"/>
        <v>-0.337</v>
      </c>
    </row>
    <row r="9" s="278" customFormat="1" ht="38" customHeight="1" spans="1:5">
      <c r="A9" s="289">
        <v>214</v>
      </c>
      <c r="B9" s="290" t="s">
        <v>1310</v>
      </c>
      <c r="C9" s="291">
        <v>33</v>
      </c>
      <c r="D9" s="323">
        <v>0</v>
      </c>
      <c r="E9" s="192">
        <f t="shared" si="0"/>
        <v>-1</v>
      </c>
    </row>
    <row r="10" s="278" customFormat="1" ht="38" customHeight="1" spans="1:5">
      <c r="A10" s="289">
        <v>215</v>
      </c>
      <c r="B10" s="290" t="s">
        <v>1311</v>
      </c>
      <c r="C10" s="291">
        <v>0</v>
      </c>
      <c r="D10" s="323">
        <v>0</v>
      </c>
      <c r="E10" s="192" t="str">
        <f t="shared" si="0"/>
        <v/>
      </c>
    </row>
    <row r="11" s="278" customFormat="1" ht="38" customHeight="1" spans="1:5">
      <c r="A11" s="289">
        <v>221</v>
      </c>
      <c r="B11" s="290" t="s">
        <v>1312</v>
      </c>
      <c r="C11" s="291">
        <v>615</v>
      </c>
      <c r="D11" s="323">
        <v>825</v>
      </c>
      <c r="E11" s="192">
        <f t="shared" si="0"/>
        <v>0.341</v>
      </c>
    </row>
    <row r="12" s="278" customFormat="1" ht="38" customHeight="1" spans="1:5">
      <c r="A12" s="289">
        <v>229</v>
      </c>
      <c r="B12" s="290" t="s">
        <v>1313</v>
      </c>
      <c r="C12" s="291">
        <v>20193</v>
      </c>
      <c r="D12" s="323">
        <v>10225</v>
      </c>
      <c r="E12" s="192">
        <f t="shared" si="0"/>
        <v>-0.494</v>
      </c>
    </row>
    <row r="13" s="278" customFormat="1" ht="38" customHeight="1" spans="1:5">
      <c r="A13" s="289">
        <v>232</v>
      </c>
      <c r="B13" s="290" t="s">
        <v>1314</v>
      </c>
      <c r="C13" s="291">
        <v>39092</v>
      </c>
      <c r="D13" s="323">
        <v>43230</v>
      </c>
      <c r="E13" s="192">
        <f t="shared" si="0"/>
        <v>0.106</v>
      </c>
    </row>
    <row r="14" ht="38" customHeight="1" spans="1:5">
      <c r="A14" s="289">
        <v>233</v>
      </c>
      <c r="B14" s="290" t="s">
        <v>1315</v>
      </c>
      <c r="C14" s="291">
        <v>279</v>
      </c>
      <c r="D14" s="323">
        <v>182</v>
      </c>
      <c r="E14" s="192">
        <f t="shared" si="0"/>
        <v>-0.348</v>
      </c>
    </row>
    <row r="15" ht="38" customHeight="1" spans="1:5">
      <c r="A15" s="298">
        <v>234</v>
      </c>
      <c r="B15" s="290" t="s">
        <v>1316</v>
      </c>
      <c r="C15" s="291">
        <v>0</v>
      </c>
      <c r="D15" s="323">
        <v>0</v>
      </c>
      <c r="E15" s="192" t="str">
        <f t="shared" si="0"/>
        <v/>
      </c>
    </row>
    <row r="16" ht="38" customHeight="1" spans="1:5">
      <c r="A16" s="299"/>
      <c r="B16" s="293"/>
      <c r="C16" s="323"/>
      <c r="D16" s="323"/>
      <c r="E16" s="192" t="str">
        <f t="shared" si="0"/>
        <v/>
      </c>
    </row>
    <row r="17" ht="38" customHeight="1" spans="1:5">
      <c r="A17" s="299"/>
      <c r="B17" s="302" t="s">
        <v>1317</v>
      </c>
      <c r="C17" s="323">
        <f>C4+C5+C6+C7+C8+C9+C10+C11+C12+C13+C14+C15</f>
        <v>69007</v>
      </c>
      <c r="D17" s="323">
        <f>D4+D5+D6+D7+D8+D9+D10+D11+D12+D13+D14+D15</f>
        <v>55773</v>
      </c>
      <c r="E17" s="192">
        <f t="shared" si="0"/>
        <v>-0.192</v>
      </c>
    </row>
    <row r="18" ht="38" customHeight="1" spans="1:5">
      <c r="A18" s="341" t="s">
        <v>1318</v>
      </c>
      <c r="B18" s="304" t="s">
        <v>165</v>
      </c>
      <c r="C18" s="342">
        <f>C19+C22+C23</f>
        <v>10774</v>
      </c>
      <c r="D18" s="342">
        <f>D19+D22+D23</f>
        <v>0</v>
      </c>
      <c r="E18" s="192">
        <f t="shared" si="0"/>
        <v>-1</v>
      </c>
    </row>
    <row r="19" ht="38" customHeight="1" spans="1:5">
      <c r="A19" s="341" t="s">
        <v>1319</v>
      </c>
      <c r="B19" s="304" t="s">
        <v>1320</v>
      </c>
      <c r="C19" s="323"/>
      <c r="D19" s="323"/>
      <c r="E19" s="192" t="str">
        <f t="shared" si="0"/>
        <v/>
      </c>
    </row>
    <row r="20" ht="38" customHeight="1" spans="1:5">
      <c r="A20" s="343" t="s">
        <v>1321</v>
      </c>
      <c r="B20" s="305" t="s">
        <v>1322</v>
      </c>
      <c r="C20" s="323"/>
      <c r="D20" s="323"/>
      <c r="E20" s="192" t="str">
        <f t="shared" si="0"/>
        <v/>
      </c>
    </row>
    <row r="21" ht="38" customHeight="1" spans="1:5">
      <c r="A21" s="343" t="s">
        <v>1323</v>
      </c>
      <c r="B21" s="305" t="s">
        <v>1324</v>
      </c>
      <c r="C21" s="323"/>
      <c r="D21" s="323"/>
      <c r="E21" s="192" t="str">
        <f t="shared" si="0"/>
        <v/>
      </c>
    </row>
    <row r="22" ht="38" customHeight="1" spans="1:5">
      <c r="A22" s="343" t="s">
        <v>1325</v>
      </c>
      <c r="B22" s="305" t="s">
        <v>1326</v>
      </c>
      <c r="C22" s="323"/>
      <c r="D22" s="323"/>
      <c r="E22" s="192" t="str">
        <f t="shared" si="0"/>
        <v/>
      </c>
    </row>
    <row r="23" ht="38" customHeight="1" spans="1:5">
      <c r="A23" s="343" t="s">
        <v>1327</v>
      </c>
      <c r="B23" s="305" t="s">
        <v>1328</v>
      </c>
      <c r="C23" s="323">
        <v>10774</v>
      </c>
      <c r="D23" s="323"/>
      <c r="E23" s="192">
        <f t="shared" si="0"/>
        <v>-1</v>
      </c>
    </row>
    <row r="24" ht="38" customHeight="1" spans="1:5">
      <c r="A24" s="343" t="s">
        <v>1329</v>
      </c>
      <c r="B24" s="308" t="s">
        <v>1330</v>
      </c>
      <c r="C24" s="342">
        <v>13000</v>
      </c>
      <c r="D24" s="344">
        <v>22001</v>
      </c>
      <c r="E24" s="192">
        <f t="shared" si="0"/>
        <v>0.692</v>
      </c>
    </row>
    <row r="25" ht="38" customHeight="1" spans="1:5">
      <c r="A25" s="345"/>
      <c r="B25" s="302" t="s">
        <v>1331</v>
      </c>
      <c r="C25" s="342">
        <f>C17+C18+C24</f>
        <v>92781</v>
      </c>
      <c r="D25" s="342">
        <f>D17+D18+D24</f>
        <v>77774</v>
      </c>
      <c r="E25" s="192">
        <f t="shared" si="0"/>
        <v>-0.162</v>
      </c>
    </row>
    <row r="26" spans="3:3">
      <c r="C26" s="346"/>
    </row>
    <row r="28" spans="3:3">
      <c r="C28" s="346"/>
    </row>
    <row r="30" spans="3:3">
      <c r="C30" s="346"/>
    </row>
    <row r="31" spans="3:3">
      <c r="C31" s="346"/>
    </row>
    <row r="33" spans="3:3">
      <c r="C33" s="346"/>
    </row>
    <row r="34" spans="3:3">
      <c r="C34" s="346"/>
    </row>
    <row r="35" spans="3:3">
      <c r="C35" s="346"/>
    </row>
    <row r="36" spans="3:3">
      <c r="C36" s="346"/>
    </row>
    <row r="38" spans="3:3">
      <c r="C38" s="346"/>
    </row>
  </sheetData>
  <autoFilter ref="A3:XFD25">
    <extLst/>
  </autoFilter>
  <mergeCells count="1">
    <mergeCell ref="B1:E1"/>
  </mergeCells>
  <conditionalFormatting sqref="B24">
    <cfRule type="expression" dxfId="1" priority="3" stopIfTrue="1">
      <formula>"len($A:$A)=3"</formula>
    </cfRule>
  </conditionalFormatting>
  <conditionalFormatting sqref="C24">
    <cfRule type="expression" dxfId="1" priority="2" stopIfTrue="1">
      <formula>"len($A:$A)=3"</formula>
    </cfRule>
  </conditionalFormatting>
  <conditionalFormatting sqref="D24">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F0"/>
  </sheetPr>
  <dimension ref="A1:E37"/>
  <sheetViews>
    <sheetView showGridLines="0" showZeros="0" view="pageBreakPreview" zoomScale="85" zoomScaleNormal="115" workbookViewId="0">
      <pane ySplit="3" topLeftCell="A4" activePane="bottomLeft" state="frozen"/>
      <selection/>
      <selection pane="bottomLeft" activeCell="C37" sqref="C37"/>
    </sheetView>
  </sheetViews>
  <sheetFormatPr defaultColWidth="9" defaultRowHeight="15.6" outlineLevelCol="4"/>
  <cols>
    <col min="1" max="1" width="15" style="162" hidden="1" customWidth="1"/>
    <col min="2" max="2" width="50.75" style="162" customWidth="1"/>
    <col min="3" max="4" width="20.6296296296296" style="162" customWidth="1"/>
    <col min="5" max="5" width="20.6296296296296" style="315" customWidth="1"/>
    <col min="6" max="16384" width="9" style="162"/>
  </cols>
  <sheetData>
    <row r="1" ht="45" customHeight="1" spans="1:5">
      <c r="A1" s="164"/>
      <c r="B1" s="283" t="s">
        <v>1332</v>
      </c>
      <c r="C1" s="283"/>
      <c r="D1" s="283"/>
      <c r="E1" s="283"/>
    </row>
    <row r="2" s="313" customFormat="1" ht="20.1" customHeight="1" spans="1:5">
      <c r="A2" s="316"/>
      <c r="B2" s="317"/>
      <c r="C2" s="318"/>
      <c r="D2" s="317"/>
      <c r="E2" s="319" t="s">
        <v>48</v>
      </c>
    </row>
    <row r="3" s="314" customFormat="1" ht="45" customHeight="1" spans="1:5">
      <c r="A3" s="320" t="s">
        <v>49</v>
      </c>
      <c r="B3" s="321" t="s">
        <v>50</v>
      </c>
      <c r="C3" s="187" t="s">
        <v>51</v>
      </c>
      <c r="D3" s="187" t="s">
        <v>52</v>
      </c>
      <c r="E3" s="187" t="s">
        <v>53</v>
      </c>
    </row>
    <row r="4" s="314" customFormat="1" ht="36" customHeight="1" spans="1:5">
      <c r="A4" s="322" t="s">
        <v>1333</v>
      </c>
      <c r="B4" s="290" t="s">
        <v>1275</v>
      </c>
      <c r="C4" s="323">
        <v>0</v>
      </c>
      <c r="D4" s="323">
        <v>0</v>
      </c>
      <c r="E4" s="192" t="str">
        <f t="shared" ref="E4:E37" si="0">IFERROR(IF(C4&gt;0,D4/C4-1,IF(C4&lt;0,-(D4/C4-1),"")),)</f>
        <v/>
      </c>
    </row>
    <row r="5" ht="36" customHeight="1" spans="1:5">
      <c r="A5" s="322" t="s">
        <v>1334</v>
      </c>
      <c r="B5" s="290" t="s">
        <v>1276</v>
      </c>
      <c r="C5" s="323">
        <v>0</v>
      </c>
      <c r="D5" s="323">
        <v>0</v>
      </c>
      <c r="E5" s="192" t="str">
        <f t="shared" si="0"/>
        <v/>
      </c>
    </row>
    <row r="6" ht="36" customHeight="1" spans="1:5">
      <c r="A6" s="322" t="s">
        <v>1335</v>
      </c>
      <c r="B6" s="290" t="s">
        <v>1277</v>
      </c>
      <c r="C6" s="323">
        <v>0</v>
      </c>
      <c r="D6" s="323">
        <v>0</v>
      </c>
      <c r="E6" s="192" t="str">
        <f t="shared" si="0"/>
        <v/>
      </c>
    </row>
    <row r="7" ht="36" customHeight="1" spans="1:5">
      <c r="A7" s="322" t="s">
        <v>1336</v>
      </c>
      <c r="B7" s="290" t="s">
        <v>1278</v>
      </c>
      <c r="C7" s="323">
        <v>0</v>
      </c>
      <c r="D7" s="323">
        <v>0</v>
      </c>
      <c r="E7" s="192" t="str">
        <f t="shared" si="0"/>
        <v/>
      </c>
    </row>
    <row r="8" ht="36" customHeight="1" spans="1:5">
      <c r="A8" s="322" t="s">
        <v>1337</v>
      </c>
      <c r="B8" s="290" t="s">
        <v>1279</v>
      </c>
      <c r="C8" s="323">
        <v>0</v>
      </c>
      <c r="D8" s="323">
        <v>0</v>
      </c>
      <c r="E8" s="192" t="str">
        <f t="shared" si="0"/>
        <v/>
      </c>
    </row>
    <row r="9" ht="36" customHeight="1" spans="1:5">
      <c r="A9" s="322" t="s">
        <v>1338</v>
      </c>
      <c r="B9" s="290" t="s">
        <v>1280</v>
      </c>
      <c r="C9" s="323">
        <v>0</v>
      </c>
      <c r="D9" s="323">
        <v>0</v>
      </c>
      <c r="E9" s="192" t="str">
        <f t="shared" si="0"/>
        <v/>
      </c>
    </row>
    <row r="10" ht="36" customHeight="1" spans="1:5">
      <c r="A10" s="322" t="s">
        <v>1339</v>
      </c>
      <c r="B10" s="290" t="s">
        <v>1281</v>
      </c>
      <c r="C10" s="323">
        <v>-614</v>
      </c>
      <c r="D10" s="323">
        <v>0</v>
      </c>
      <c r="E10" s="192">
        <f t="shared" si="0"/>
        <v>1</v>
      </c>
    </row>
    <row r="11" ht="36" customHeight="1" spans="1:5">
      <c r="A11" s="322" t="s">
        <v>1340</v>
      </c>
      <c r="B11" s="324" t="s">
        <v>1282</v>
      </c>
      <c r="C11" s="323">
        <v>0</v>
      </c>
      <c r="D11" s="325">
        <v>0</v>
      </c>
      <c r="E11" s="192" t="str">
        <f t="shared" si="0"/>
        <v/>
      </c>
    </row>
    <row r="12" ht="36" customHeight="1" spans="1:5">
      <c r="A12" s="322" t="s">
        <v>1341</v>
      </c>
      <c r="B12" s="324" t="s">
        <v>1283</v>
      </c>
      <c r="C12" s="323">
        <v>0</v>
      </c>
      <c r="D12" s="325">
        <v>0</v>
      </c>
      <c r="E12" s="192" t="str">
        <f t="shared" si="0"/>
        <v/>
      </c>
    </row>
    <row r="13" ht="36" customHeight="1" spans="1:5">
      <c r="A13" s="322" t="s">
        <v>1342</v>
      </c>
      <c r="B13" s="324" t="s">
        <v>1284</v>
      </c>
      <c r="C13" s="323">
        <v>0</v>
      </c>
      <c r="D13" s="325">
        <v>0</v>
      </c>
      <c r="E13" s="192" t="str">
        <f t="shared" si="0"/>
        <v/>
      </c>
    </row>
    <row r="14" ht="36" customHeight="1" spans="1:5">
      <c r="A14" s="322" t="s">
        <v>1343</v>
      </c>
      <c r="B14" s="324" t="s">
        <v>1285</v>
      </c>
      <c r="C14" s="323">
        <v>-614</v>
      </c>
      <c r="D14" s="325">
        <v>0</v>
      </c>
      <c r="E14" s="192">
        <f t="shared" si="0"/>
        <v>1</v>
      </c>
    </row>
    <row r="15" ht="36" customHeight="1" spans="1:5">
      <c r="A15" s="322" t="s">
        <v>1344</v>
      </c>
      <c r="B15" s="293" t="s">
        <v>1286</v>
      </c>
      <c r="C15" s="323">
        <v>0</v>
      </c>
      <c r="D15" s="326">
        <v>0</v>
      </c>
      <c r="E15" s="192" t="str">
        <f t="shared" si="0"/>
        <v/>
      </c>
    </row>
    <row r="16" ht="36" customHeight="1" spans="1:5">
      <c r="A16" s="327" t="s">
        <v>1345</v>
      </c>
      <c r="B16" s="172" t="s">
        <v>1287</v>
      </c>
      <c r="C16" s="323">
        <v>0</v>
      </c>
      <c r="D16" s="323">
        <v>0</v>
      </c>
      <c r="E16" s="192" t="str">
        <f t="shared" si="0"/>
        <v/>
      </c>
    </row>
    <row r="17" ht="36" customHeight="1" spans="1:5">
      <c r="A17" s="327" t="s">
        <v>1346</v>
      </c>
      <c r="B17" s="172" t="s">
        <v>1288</v>
      </c>
      <c r="C17" s="323">
        <v>451</v>
      </c>
      <c r="D17" s="323">
        <v>300</v>
      </c>
      <c r="E17" s="192">
        <f t="shared" si="0"/>
        <v>-0.335</v>
      </c>
    </row>
    <row r="18" ht="36" customHeight="1" spans="1:5">
      <c r="A18" s="327" t="s">
        <v>1347</v>
      </c>
      <c r="B18" s="193" t="s">
        <v>1289</v>
      </c>
      <c r="C18" s="323">
        <v>249</v>
      </c>
      <c r="D18" s="326">
        <v>200</v>
      </c>
      <c r="E18" s="192">
        <f t="shared" si="0"/>
        <v>-0.197</v>
      </c>
    </row>
    <row r="19" ht="36" customHeight="1" spans="1:5">
      <c r="A19" s="327" t="s">
        <v>1348</v>
      </c>
      <c r="B19" s="193" t="s">
        <v>1290</v>
      </c>
      <c r="C19" s="323">
        <v>202</v>
      </c>
      <c r="D19" s="326">
        <v>100</v>
      </c>
      <c r="E19" s="192">
        <f t="shared" si="0"/>
        <v>-0.505</v>
      </c>
    </row>
    <row r="20" ht="36" customHeight="1" spans="1:5">
      <c r="A20" s="327" t="s">
        <v>1349</v>
      </c>
      <c r="B20" s="172" t="s">
        <v>1291</v>
      </c>
      <c r="C20" s="323">
        <v>0</v>
      </c>
      <c r="D20" s="323">
        <v>0</v>
      </c>
      <c r="E20" s="192" t="str">
        <f t="shared" si="0"/>
        <v/>
      </c>
    </row>
    <row r="21" ht="36" customHeight="1" spans="1:5">
      <c r="A21" s="327" t="s">
        <v>1350</v>
      </c>
      <c r="B21" s="172" t="s">
        <v>1292</v>
      </c>
      <c r="C21" s="323">
        <v>0</v>
      </c>
      <c r="D21" s="323">
        <v>0</v>
      </c>
      <c r="E21" s="192" t="str">
        <f t="shared" si="0"/>
        <v/>
      </c>
    </row>
    <row r="22" ht="36" customHeight="1" spans="1:5">
      <c r="A22" s="327" t="s">
        <v>1351</v>
      </c>
      <c r="B22" s="172" t="s">
        <v>1293</v>
      </c>
      <c r="C22" s="323">
        <v>0</v>
      </c>
      <c r="D22" s="323">
        <v>0</v>
      </c>
      <c r="E22" s="192" t="str">
        <f t="shared" si="0"/>
        <v/>
      </c>
    </row>
    <row r="23" ht="36" customHeight="1" spans="1:5">
      <c r="A23" s="322" t="s">
        <v>1352</v>
      </c>
      <c r="B23" s="290" t="s">
        <v>1294</v>
      </c>
      <c r="C23" s="323">
        <v>0</v>
      </c>
      <c r="D23" s="323">
        <v>0</v>
      </c>
      <c r="E23" s="192" t="str">
        <f t="shared" si="0"/>
        <v/>
      </c>
    </row>
    <row r="24" ht="36" customHeight="1" spans="1:5">
      <c r="A24" s="322" t="s">
        <v>1353</v>
      </c>
      <c r="B24" s="290" t="s">
        <v>1295</v>
      </c>
      <c r="C24" s="323">
        <v>0</v>
      </c>
      <c r="D24" s="323">
        <v>0</v>
      </c>
      <c r="E24" s="192" t="str">
        <f t="shared" si="0"/>
        <v/>
      </c>
    </row>
    <row r="25" ht="36" customHeight="1" spans="1:5">
      <c r="A25" s="322" t="s">
        <v>1354</v>
      </c>
      <c r="B25" s="290" t="s">
        <v>1296</v>
      </c>
      <c r="C25" s="323">
        <v>0</v>
      </c>
      <c r="D25" s="323">
        <v>0</v>
      </c>
      <c r="E25" s="192" t="str">
        <f t="shared" si="0"/>
        <v/>
      </c>
    </row>
    <row r="26" ht="36" customHeight="1" spans="1:5">
      <c r="A26" s="322" t="s">
        <v>1355</v>
      </c>
      <c r="B26" s="290" t="s">
        <v>1297</v>
      </c>
      <c r="C26" s="323">
        <v>0</v>
      </c>
      <c r="D26" s="323">
        <v>0</v>
      </c>
      <c r="E26" s="192" t="str">
        <f t="shared" si="0"/>
        <v/>
      </c>
    </row>
    <row r="27" ht="36" customHeight="1" spans="1:5">
      <c r="A27" s="322" t="s">
        <v>1356</v>
      </c>
      <c r="B27" s="290" t="s">
        <v>1298</v>
      </c>
      <c r="C27" s="323">
        <v>38910</v>
      </c>
      <c r="D27" s="323">
        <v>64700</v>
      </c>
      <c r="E27" s="192">
        <f t="shared" si="0"/>
        <v>0.663</v>
      </c>
    </row>
    <row r="28" ht="36" customHeight="1" spans="1:5">
      <c r="A28" s="322"/>
      <c r="B28" s="293"/>
      <c r="C28" s="326"/>
      <c r="D28" s="326"/>
      <c r="E28" s="192" t="str">
        <f t="shared" si="0"/>
        <v/>
      </c>
    </row>
    <row r="29" ht="36" customHeight="1" spans="1:5">
      <c r="A29" s="328"/>
      <c r="B29" s="302" t="s">
        <v>1357</v>
      </c>
      <c r="C29" s="323">
        <f>C10+C17+C27</f>
        <v>38747</v>
      </c>
      <c r="D29" s="323">
        <f>D10+D17+D27</f>
        <v>65000</v>
      </c>
      <c r="E29" s="192">
        <f t="shared" si="0"/>
        <v>0.678</v>
      </c>
    </row>
    <row r="30" ht="36" customHeight="1" spans="1:5">
      <c r="A30" s="329">
        <v>105</v>
      </c>
      <c r="B30" s="330" t="s">
        <v>1300</v>
      </c>
      <c r="C30" s="93"/>
      <c r="D30" s="93"/>
      <c r="E30" s="192" t="str">
        <f t="shared" si="0"/>
        <v/>
      </c>
    </row>
    <row r="31" ht="36" customHeight="1" spans="1:5">
      <c r="A31" s="329">
        <v>110</v>
      </c>
      <c r="B31" s="330" t="s">
        <v>106</v>
      </c>
      <c r="C31" s="93"/>
      <c r="D31" s="93"/>
      <c r="E31" s="192" t="str">
        <f t="shared" si="0"/>
        <v/>
      </c>
    </row>
    <row r="32" ht="36" customHeight="1" spans="1:5">
      <c r="A32" s="331">
        <v>11004</v>
      </c>
      <c r="B32" s="332" t="s">
        <v>1358</v>
      </c>
      <c r="C32" s="95"/>
      <c r="D32" s="95"/>
      <c r="E32" s="192" t="str">
        <f t="shared" si="0"/>
        <v/>
      </c>
    </row>
    <row r="33" ht="36" customHeight="1" spans="1:5">
      <c r="A33" s="331">
        <v>1100401</v>
      </c>
      <c r="B33" s="332" t="s">
        <v>1302</v>
      </c>
      <c r="C33" s="95"/>
      <c r="D33" s="95"/>
      <c r="E33" s="192" t="str">
        <f t="shared" si="0"/>
        <v/>
      </c>
    </row>
    <row r="34" ht="36" customHeight="1" spans="1:5">
      <c r="A34" s="331">
        <v>1100402</v>
      </c>
      <c r="B34" s="332" t="s">
        <v>1359</v>
      </c>
      <c r="C34" s="124"/>
      <c r="D34" s="95"/>
      <c r="E34" s="192" t="str">
        <f t="shared" si="0"/>
        <v/>
      </c>
    </row>
    <row r="35" ht="36" customHeight="1" spans="1:5">
      <c r="A35" s="331">
        <v>11008</v>
      </c>
      <c r="B35" s="332" t="s">
        <v>109</v>
      </c>
      <c r="C35" s="95"/>
      <c r="D35" s="333"/>
      <c r="E35" s="192" t="str">
        <f t="shared" si="0"/>
        <v/>
      </c>
    </row>
    <row r="36" ht="36" customHeight="1" spans="1:5">
      <c r="A36" s="334">
        <v>11009</v>
      </c>
      <c r="B36" s="335" t="s">
        <v>110</v>
      </c>
      <c r="C36" s="336"/>
      <c r="D36" s="336"/>
      <c r="E36" s="192" t="str">
        <f t="shared" si="0"/>
        <v/>
      </c>
    </row>
    <row r="37" ht="36" customHeight="1" spans="1:5">
      <c r="A37" s="337"/>
      <c r="B37" s="338" t="s">
        <v>113</v>
      </c>
      <c r="C37" s="93">
        <v>38747</v>
      </c>
      <c r="D37" s="93">
        <v>65000</v>
      </c>
      <c r="E37" s="192">
        <f t="shared" si="0"/>
        <v>0.678</v>
      </c>
    </row>
  </sheetData>
  <autoFilter ref="A3:E37">
    <extLst/>
  </autoFilter>
  <mergeCells count="1">
    <mergeCell ref="B1:E1"/>
  </mergeCells>
  <conditionalFormatting sqref="B30">
    <cfRule type="expression" dxfId="1" priority="8" stopIfTrue="1">
      <formula>"len($A:$A)=3"</formula>
    </cfRule>
  </conditionalFormatting>
  <conditionalFormatting sqref="B31:B34">
    <cfRule type="expression" dxfId="1" priority="4" stopIfTrue="1">
      <formula>"len($A:$A)=3"</formula>
    </cfRule>
  </conditionalFormatting>
  <conditionalFormatting sqref="C30 C31:C34 D31:D32">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3">
    <tabColor rgb="FF00B0F0"/>
  </sheetPr>
  <dimension ref="A1:E289"/>
  <sheetViews>
    <sheetView showGridLines="0" showZeros="0" view="pageBreakPreview" zoomScaleNormal="115" workbookViewId="0">
      <pane ySplit="3" topLeftCell="A280" activePane="bottomLeft" state="frozen"/>
      <selection/>
      <selection pane="bottomLeft" activeCell="D286" sqref="D286"/>
    </sheetView>
  </sheetViews>
  <sheetFormatPr defaultColWidth="9" defaultRowHeight="15.6" outlineLevelCol="4"/>
  <cols>
    <col min="1" max="1" width="13.5" style="278" customWidth="1"/>
    <col min="2" max="2" width="50.75" style="278" customWidth="1"/>
    <col min="3" max="4" width="20.6296296296296" style="278" customWidth="1"/>
    <col min="5" max="5" width="20.6296296296296" style="282" customWidth="1"/>
    <col min="6" max="16384" width="9" style="278"/>
  </cols>
  <sheetData>
    <row r="1" s="278" customFormat="1" ht="45" customHeight="1" spans="2:5">
      <c r="B1" s="283" t="s">
        <v>1360</v>
      </c>
      <c r="C1" s="283"/>
      <c r="D1" s="283"/>
      <c r="E1" s="283"/>
    </row>
    <row r="2" s="279" customFormat="1" ht="20.1" customHeight="1" spans="2:5">
      <c r="B2" s="284"/>
      <c r="C2" s="284"/>
      <c r="D2" s="284"/>
      <c r="E2" s="285" t="s">
        <v>48</v>
      </c>
    </row>
    <row r="3" s="280" customFormat="1" ht="45" customHeight="1" spans="1:5">
      <c r="A3" s="286" t="s">
        <v>49</v>
      </c>
      <c r="B3" s="287" t="s">
        <v>50</v>
      </c>
      <c r="C3" s="187" t="s">
        <v>51</v>
      </c>
      <c r="D3" s="288" t="s">
        <v>52</v>
      </c>
      <c r="E3" s="288" t="s">
        <v>53</v>
      </c>
    </row>
    <row r="4" s="278" customFormat="1" ht="36" customHeight="1" spans="1:5">
      <c r="A4" s="289">
        <v>207</v>
      </c>
      <c r="B4" s="290" t="s">
        <v>1305</v>
      </c>
      <c r="C4" s="291">
        <v>61</v>
      </c>
      <c r="D4" s="291">
        <v>0</v>
      </c>
      <c r="E4" s="192">
        <f t="shared" ref="E4:E67" si="0">IFERROR(IF(C4&gt;0,D4/C4-1,IF(C4&lt;0,-(D4/C4-1),"")),)</f>
        <v>-1</v>
      </c>
    </row>
    <row r="5" s="278" customFormat="1" ht="36" customHeight="1" spans="1:5">
      <c r="A5" s="289">
        <v>20707</v>
      </c>
      <c r="B5" s="290" t="s">
        <v>1361</v>
      </c>
      <c r="C5" s="291">
        <v>61</v>
      </c>
      <c r="D5" s="291">
        <v>0</v>
      </c>
      <c r="E5" s="192">
        <f t="shared" si="0"/>
        <v>-1</v>
      </c>
    </row>
    <row r="6" s="278" customFormat="1" ht="36" customHeight="1" spans="1:5">
      <c r="A6" s="292">
        <v>2070701</v>
      </c>
      <c r="B6" s="293" t="s">
        <v>1362</v>
      </c>
      <c r="C6" s="291">
        <v>61</v>
      </c>
      <c r="D6" s="291">
        <v>0</v>
      </c>
      <c r="E6" s="192">
        <f t="shared" si="0"/>
        <v>-1</v>
      </c>
    </row>
    <row r="7" s="278" customFormat="1" ht="36" customHeight="1" spans="1:5">
      <c r="A7" s="292">
        <v>2070702</v>
      </c>
      <c r="B7" s="293" t="s">
        <v>1363</v>
      </c>
      <c r="C7" s="291" t="s">
        <v>184</v>
      </c>
      <c r="D7" s="291">
        <v>0</v>
      </c>
      <c r="E7" s="192">
        <f t="shared" si="0"/>
        <v>0</v>
      </c>
    </row>
    <row r="8" s="278" customFormat="1" ht="36" customHeight="1" spans="1:5">
      <c r="A8" s="292">
        <v>2070703</v>
      </c>
      <c r="B8" s="293" t="s">
        <v>1364</v>
      </c>
      <c r="C8" s="291" t="s">
        <v>184</v>
      </c>
      <c r="D8" s="291">
        <v>0</v>
      </c>
      <c r="E8" s="192">
        <f t="shared" si="0"/>
        <v>0</v>
      </c>
    </row>
    <row r="9" s="278" customFormat="1" ht="36" customHeight="1" spans="1:5">
      <c r="A9" s="292">
        <v>2070704</v>
      </c>
      <c r="B9" s="293" t="s">
        <v>1365</v>
      </c>
      <c r="C9" s="291" t="s">
        <v>184</v>
      </c>
      <c r="D9" s="291">
        <v>0</v>
      </c>
      <c r="E9" s="192">
        <f t="shared" si="0"/>
        <v>0</v>
      </c>
    </row>
    <row r="10" s="278" customFormat="1" ht="36" customHeight="1" spans="1:5">
      <c r="A10" s="292">
        <v>2070799</v>
      </c>
      <c r="B10" s="293" t="s">
        <v>1366</v>
      </c>
      <c r="C10" s="291" t="s">
        <v>184</v>
      </c>
      <c r="D10" s="291">
        <v>0</v>
      </c>
      <c r="E10" s="192">
        <f t="shared" si="0"/>
        <v>0</v>
      </c>
    </row>
    <row r="11" s="278" customFormat="1" ht="36" customHeight="1" spans="1:5">
      <c r="A11" s="289">
        <v>20709</v>
      </c>
      <c r="B11" s="290" t="s">
        <v>1367</v>
      </c>
      <c r="C11" s="291">
        <v>0</v>
      </c>
      <c r="D11" s="291">
        <v>0</v>
      </c>
      <c r="E11" s="192" t="str">
        <f t="shared" si="0"/>
        <v/>
      </c>
    </row>
    <row r="12" s="278" customFormat="1" ht="36" customHeight="1" spans="1:5">
      <c r="A12" s="292">
        <v>2070901</v>
      </c>
      <c r="B12" s="293" t="s">
        <v>1368</v>
      </c>
      <c r="C12" s="291" t="s">
        <v>184</v>
      </c>
      <c r="D12" s="291">
        <v>0</v>
      </c>
      <c r="E12" s="192">
        <f t="shared" si="0"/>
        <v>0</v>
      </c>
    </row>
    <row r="13" s="278" customFormat="1" ht="36" customHeight="1" spans="1:5">
      <c r="A13" s="292">
        <v>2070902</v>
      </c>
      <c r="B13" s="293" t="s">
        <v>1369</v>
      </c>
      <c r="C13" s="291" t="s">
        <v>184</v>
      </c>
      <c r="D13" s="291">
        <v>0</v>
      </c>
      <c r="E13" s="192">
        <f t="shared" si="0"/>
        <v>0</v>
      </c>
    </row>
    <row r="14" s="278" customFormat="1" ht="36" customHeight="1" spans="1:5">
      <c r="A14" s="292">
        <v>2070903</v>
      </c>
      <c r="B14" s="293" t="s">
        <v>1370</v>
      </c>
      <c r="C14" s="291" t="s">
        <v>184</v>
      </c>
      <c r="D14" s="291">
        <v>0</v>
      </c>
      <c r="E14" s="192">
        <f t="shared" si="0"/>
        <v>0</v>
      </c>
    </row>
    <row r="15" s="278" customFormat="1" ht="36" customHeight="1" spans="1:5">
      <c r="A15" s="292">
        <v>2070904</v>
      </c>
      <c r="B15" s="293" t="s">
        <v>1371</v>
      </c>
      <c r="C15" s="291" t="s">
        <v>184</v>
      </c>
      <c r="D15" s="291">
        <v>0</v>
      </c>
      <c r="E15" s="192">
        <f t="shared" si="0"/>
        <v>0</v>
      </c>
    </row>
    <row r="16" s="278" customFormat="1" ht="36" customHeight="1" spans="1:5">
      <c r="A16" s="292">
        <v>2070999</v>
      </c>
      <c r="B16" s="293" t="s">
        <v>1372</v>
      </c>
      <c r="C16" s="291" t="s">
        <v>184</v>
      </c>
      <c r="D16" s="291">
        <v>0</v>
      </c>
      <c r="E16" s="192">
        <f t="shared" si="0"/>
        <v>0</v>
      </c>
    </row>
    <row r="17" s="278" customFormat="1" ht="36" customHeight="1" spans="1:5">
      <c r="A17" s="289">
        <v>20710</v>
      </c>
      <c r="B17" s="290" t="s">
        <v>1373</v>
      </c>
      <c r="C17" s="291">
        <v>0</v>
      </c>
      <c r="D17" s="291">
        <v>0</v>
      </c>
      <c r="E17" s="192" t="str">
        <f t="shared" si="0"/>
        <v/>
      </c>
    </row>
    <row r="18" s="278" customFormat="1" ht="36" customHeight="1" spans="1:5">
      <c r="A18" s="292">
        <v>2071001</v>
      </c>
      <c r="B18" s="293" t="s">
        <v>1374</v>
      </c>
      <c r="C18" s="291" t="s">
        <v>184</v>
      </c>
      <c r="D18" s="291">
        <v>0</v>
      </c>
      <c r="E18" s="192">
        <f t="shared" si="0"/>
        <v>0</v>
      </c>
    </row>
    <row r="19" s="278" customFormat="1" ht="36" customHeight="1" spans="1:5">
      <c r="A19" s="292">
        <v>2071099</v>
      </c>
      <c r="B19" s="293" t="s">
        <v>1375</v>
      </c>
      <c r="C19" s="291" t="s">
        <v>184</v>
      </c>
      <c r="D19" s="291">
        <v>0</v>
      </c>
      <c r="E19" s="192">
        <f t="shared" si="0"/>
        <v>0</v>
      </c>
    </row>
    <row r="20" s="278" customFormat="1" ht="36" customHeight="1" spans="1:5">
      <c r="A20" s="289">
        <v>208</v>
      </c>
      <c r="B20" s="290" t="s">
        <v>1306</v>
      </c>
      <c r="C20" s="291">
        <v>0</v>
      </c>
      <c r="D20" s="291">
        <v>0</v>
      </c>
      <c r="E20" s="192" t="str">
        <f t="shared" si="0"/>
        <v/>
      </c>
    </row>
    <row r="21" s="278" customFormat="1" ht="36" customHeight="1" spans="1:5">
      <c r="A21" s="289">
        <v>20822</v>
      </c>
      <c r="B21" s="290" t="s">
        <v>1376</v>
      </c>
      <c r="C21" s="291">
        <v>0</v>
      </c>
      <c r="D21" s="291">
        <v>0</v>
      </c>
      <c r="E21" s="192" t="str">
        <f t="shared" si="0"/>
        <v/>
      </c>
    </row>
    <row r="22" s="278" customFormat="1" ht="36" customHeight="1" spans="1:5">
      <c r="A22" s="292">
        <v>2082201</v>
      </c>
      <c r="B22" s="293" t="s">
        <v>1377</v>
      </c>
      <c r="C22" s="291">
        <v>0</v>
      </c>
      <c r="D22" s="291">
        <v>0</v>
      </c>
      <c r="E22" s="192" t="str">
        <f t="shared" si="0"/>
        <v/>
      </c>
    </row>
    <row r="23" s="278" customFormat="1" ht="36" customHeight="1" spans="1:5">
      <c r="A23" s="292">
        <v>2082202</v>
      </c>
      <c r="B23" s="293" t="s">
        <v>1378</v>
      </c>
      <c r="C23" s="291">
        <v>0</v>
      </c>
      <c r="D23" s="291">
        <v>0</v>
      </c>
      <c r="E23" s="192" t="str">
        <f t="shared" si="0"/>
        <v/>
      </c>
    </row>
    <row r="24" s="278" customFormat="1" ht="36" customHeight="1" spans="1:5">
      <c r="A24" s="292">
        <v>2082299</v>
      </c>
      <c r="B24" s="293" t="s">
        <v>1379</v>
      </c>
      <c r="C24" s="291">
        <v>0</v>
      </c>
      <c r="D24" s="291">
        <v>0</v>
      </c>
      <c r="E24" s="192" t="str">
        <f t="shared" si="0"/>
        <v/>
      </c>
    </row>
    <row r="25" s="278" customFormat="1" ht="36" customHeight="1" spans="1:5">
      <c r="A25" s="289">
        <v>20823</v>
      </c>
      <c r="B25" s="290" t="s">
        <v>1380</v>
      </c>
      <c r="C25" s="291">
        <v>0</v>
      </c>
      <c r="D25" s="291">
        <v>0</v>
      </c>
      <c r="E25" s="192" t="str">
        <f t="shared" si="0"/>
        <v/>
      </c>
    </row>
    <row r="26" s="278" customFormat="1" ht="36" customHeight="1" spans="1:5">
      <c r="A26" s="292">
        <v>2082301</v>
      </c>
      <c r="B26" s="293" t="s">
        <v>1377</v>
      </c>
      <c r="C26" s="291">
        <v>0</v>
      </c>
      <c r="D26" s="291">
        <v>0</v>
      </c>
      <c r="E26" s="192" t="str">
        <f t="shared" si="0"/>
        <v/>
      </c>
    </row>
    <row r="27" s="278" customFormat="1" ht="36" customHeight="1" spans="1:5">
      <c r="A27" s="292">
        <v>2082302</v>
      </c>
      <c r="B27" s="293" t="s">
        <v>1378</v>
      </c>
      <c r="C27" s="291">
        <v>0</v>
      </c>
      <c r="D27" s="291">
        <v>0</v>
      </c>
      <c r="E27" s="192" t="str">
        <f t="shared" si="0"/>
        <v/>
      </c>
    </row>
    <row r="28" s="278" customFormat="1" ht="36" customHeight="1" spans="1:5">
      <c r="A28" s="292">
        <v>2082399</v>
      </c>
      <c r="B28" s="293" t="s">
        <v>1381</v>
      </c>
      <c r="C28" s="291">
        <v>0</v>
      </c>
      <c r="D28" s="291">
        <v>0</v>
      </c>
      <c r="E28" s="192" t="str">
        <f t="shared" si="0"/>
        <v/>
      </c>
    </row>
    <row r="29" s="281" customFormat="1" ht="36" customHeight="1" spans="1:5">
      <c r="A29" s="289">
        <v>20829</v>
      </c>
      <c r="B29" s="290" t="s">
        <v>1382</v>
      </c>
      <c r="C29" s="291">
        <v>0</v>
      </c>
      <c r="D29" s="291">
        <v>0</v>
      </c>
      <c r="E29" s="192" t="str">
        <f t="shared" si="0"/>
        <v/>
      </c>
    </row>
    <row r="30" s="278" customFormat="1" ht="36" customHeight="1" spans="1:5">
      <c r="A30" s="292">
        <v>2082901</v>
      </c>
      <c r="B30" s="293" t="s">
        <v>1378</v>
      </c>
      <c r="C30" s="291">
        <v>0</v>
      </c>
      <c r="D30" s="291">
        <v>0</v>
      </c>
      <c r="E30" s="192" t="str">
        <f t="shared" si="0"/>
        <v/>
      </c>
    </row>
    <row r="31" s="278" customFormat="1" ht="36" customHeight="1" spans="1:5">
      <c r="A31" s="292">
        <v>2082999</v>
      </c>
      <c r="B31" s="293" t="s">
        <v>1383</v>
      </c>
      <c r="C31" s="291">
        <v>0</v>
      </c>
      <c r="D31" s="291">
        <v>0</v>
      </c>
      <c r="E31" s="192" t="str">
        <f t="shared" si="0"/>
        <v/>
      </c>
    </row>
    <row r="32" s="278" customFormat="1" ht="36" customHeight="1" spans="1:5">
      <c r="A32" s="289">
        <v>211</v>
      </c>
      <c r="B32" s="290" t="s">
        <v>1307</v>
      </c>
      <c r="C32" s="291">
        <v>2874</v>
      </c>
      <c r="D32" s="291">
        <v>486</v>
      </c>
      <c r="E32" s="192">
        <f t="shared" si="0"/>
        <v>-0.831</v>
      </c>
    </row>
    <row r="33" s="278" customFormat="1" ht="36" customHeight="1" spans="1:5">
      <c r="A33" s="289">
        <v>21160</v>
      </c>
      <c r="B33" s="290" t="s">
        <v>1384</v>
      </c>
      <c r="C33" s="291">
        <v>0</v>
      </c>
      <c r="D33" s="291">
        <v>0</v>
      </c>
      <c r="E33" s="192" t="str">
        <f t="shared" si="0"/>
        <v/>
      </c>
    </row>
    <row r="34" s="278" customFormat="1" ht="36" customHeight="1" spans="1:5">
      <c r="A34" s="294">
        <v>2116001</v>
      </c>
      <c r="B34" s="293" t="s">
        <v>1385</v>
      </c>
      <c r="C34" s="291" t="s">
        <v>184</v>
      </c>
      <c r="D34" s="291">
        <v>0</v>
      </c>
      <c r="E34" s="192">
        <f t="shared" si="0"/>
        <v>0</v>
      </c>
    </row>
    <row r="35" s="278" customFormat="1" ht="36" customHeight="1" spans="1:5">
      <c r="A35" s="294">
        <v>2116002</v>
      </c>
      <c r="B35" s="293" t="s">
        <v>1386</v>
      </c>
      <c r="C35" s="291" t="s">
        <v>184</v>
      </c>
      <c r="D35" s="291">
        <v>0</v>
      </c>
      <c r="E35" s="192">
        <f t="shared" si="0"/>
        <v>0</v>
      </c>
    </row>
    <row r="36" s="278" customFormat="1" ht="36" customHeight="1" spans="1:5">
      <c r="A36" s="294">
        <v>2116003</v>
      </c>
      <c r="B36" s="293" t="s">
        <v>1387</v>
      </c>
      <c r="C36" s="291" t="s">
        <v>184</v>
      </c>
      <c r="D36" s="291">
        <v>0</v>
      </c>
      <c r="E36" s="192">
        <f t="shared" si="0"/>
        <v>0</v>
      </c>
    </row>
    <row r="37" s="281" customFormat="1" ht="36" customHeight="1" spans="1:5">
      <c r="A37" s="294">
        <v>2116099</v>
      </c>
      <c r="B37" s="293" t="s">
        <v>1388</v>
      </c>
      <c r="C37" s="291" t="s">
        <v>184</v>
      </c>
      <c r="D37" s="291">
        <v>0</v>
      </c>
      <c r="E37" s="192">
        <f t="shared" si="0"/>
        <v>0</v>
      </c>
    </row>
    <row r="38" s="278" customFormat="1" ht="36" customHeight="1" spans="1:5">
      <c r="A38" s="295">
        <v>21161</v>
      </c>
      <c r="B38" s="290" t="s">
        <v>1389</v>
      </c>
      <c r="C38" s="291">
        <v>0</v>
      </c>
      <c r="D38" s="291">
        <v>0</v>
      </c>
      <c r="E38" s="192" t="str">
        <f t="shared" si="0"/>
        <v/>
      </c>
    </row>
    <row r="39" s="278" customFormat="1" ht="36" customHeight="1" spans="1:5">
      <c r="A39" s="294">
        <v>2116101</v>
      </c>
      <c r="B39" s="293" t="s">
        <v>1390</v>
      </c>
      <c r="C39" s="291">
        <v>0</v>
      </c>
      <c r="D39" s="291">
        <v>0</v>
      </c>
      <c r="E39" s="192" t="str">
        <f t="shared" si="0"/>
        <v/>
      </c>
    </row>
    <row r="40" s="278" customFormat="1" ht="36" customHeight="1" spans="1:5">
      <c r="A40" s="294">
        <v>2116102</v>
      </c>
      <c r="B40" s="293" t="s">
        <v>1391</v>
      </c>
      <c r="C40" s="291">
        <v>0</v>
      </c>
      <c r="D40" s="291">
        <v>0</v>
      </c>
      <c r="E40" s="192" t="str">
        <f t="shared" si="0"/>
        <v/>
      </c>
    </row>
    <row r="41" s="278" customFormat="1" ht="36" customHeight="1" spans="1:5">
      <c r="A41" s="294">
        <v>2116103</v>
      </c>
      <c r="B41" s="293" t="s">
        <v>1392</v>
      </c>
      <c r="C41" s="291">
        <v>0</v>
      </c>
      <c r="D41" s="291">
        <v>0</v>
      </c>
      <c r="E41" s="192" t="str">
        <f t="shared" si="0"/>
        <v/>
      </c>
    </row>
    <row r="42" s="278" customFormat="1" ht="36" customHeight="1" spans="1:5">
      <c r="A42" s="294">
        <v>2116104</v>
      </c>
      <c r="B42" s="293" t="s">
        <v>1393</v>
      </c>
      <c r="C42" s="291">
        <v>0</v>
      </c>
      <c r="D42" s="291">
        <v>0</v>
      </c>
      <c r="E42" s="192" t="str">
        <f t="shared" si="0"/>
        <v/>
      </c>
    </row>
    <row r="43" s="278" customFormat="1" ht="36" customHeight="1" spans="1:5">
      <c r="A43" s="294">
        <v>21198</v>
      </c>
      <c r="B43" s="290" t="s">
        <v>1394</v>
      </c>
      <c r="C43" s="291">
        <v>2874</v>
      </c>
      <c r="D43" s="291">
        <v>486</v>
      </c>
      <c r="E43" s="192">
        <f t="shared" si="0"/>
        <v>-0.831</v>
      </c>
    </row>
    <row r="44" s="278" customFormat="1" ht="36" customHeight="1" spans="1:5">
      <c r="A44" s="294">
        <v>2119801</v>
      </c>
      <c r="B44" s="293" t="s">
        <v>1395</v>
      </c>
      <c r="C44" s="291">
        <v>924</v>
      </c>
      <c r="D44" s="291">
        <v>486</v>
      </c>
      <c r="E44" s="192">
        <f t="shared" si="0"/>
        <v>-0.474</v>
      </c>
    </row>
    <row r="45" s="278" customFormat="1" ht="36" customHeight="1" spans="1:5">
      <c r="A45" s="294">
        <v>2119802</v>
      </c>
      <c r="B45" s="293" t="s">
        <v>1396</v>
      </c>
      <c r="C45" s="291">
        <v>1950</v>
      </c>
      <c r="D45" s="291">
        <v>0</v>
      </c>
      <c r="E45" s="192">
        <f t="shared" si="0"/>
        <v>-1</v>
      </c>
    </row>
    <row r="46" s="278" customFormat="1" ht="36" customHeight="1" spans="1:5">
      <c r="A46" s="289">
        <v>212</v>
      </c>
      <c r="B46" s="290" t="s">
        <v>1308</v>
      </c>
      <c r="C46" s="291">
        <v>5510</v>
      </c>
      <c r="D46" s="291">
        <v>593</v>
      </c>
      <c r="E46" s="192">
        <f t="shared" si="0"/>
        <v>-0.892</v>
      </c>
    </row>
    <row r="47" s="278" customFormat="1" ht="36" customHeight="1" spans="1:5">
      <c r="A47" s="289">
        <v>21208</v>
      </c>
      <c r="B47" s="290" t="s">
        <v>1397</v>
      </c>
      <c r="C47" s="291">
        <v>3465</v>
      </c>
      <c r="D47" s="291">
        <v>5</v>
      </c>
      <c r="E47" s="192">
        <f t="shared" si="0"/>
        <v>-0.999</v>
      </c>
    </row>
    <row r="48" s="278" customFormat="1" ht="36" customHeight="1" spans="1:5">
      <c r="A48" s="292">
        <v>2120801</v>
      </c>
      <c r="B48" s="293" t="s">
        <v>1398</v>
      </c>
      <c r="C48" s="291" t="s">
        <v>184</v>
      </c>
      <c r="D48" s="291">
        <v>0</v>
      </c>
      <c r="E48" s="192">
        <f t="shared" si="0"/>
        <v>0</v>
      </c>
    </row>
    <row r="49" s="278" customFormat="1" ht="36" customHeight="1" spans="1:5">
      <c r="A49" s="292">
        <v>2120802</v>
      </c>
      <c r="B49" s="293" t="s">
        <v>1399</v>
      </c>
      <c r="C49" s="291" t="s">
        <v>184</v>
      </c>
      <c r="D49" s="291">
        <v>0</v>
      </c>
      <c r="E49" s="192">
        <f t="shared" si="0"/>
        <v>0</v>
      </c>
    </row>
    <row r="50" s="278" customFormat="1" ht="36" customHeight="1" spans="1:5">
      <c r="A50" s="292">
        <v>2120803</v>
      </c>
      <c r="B50" s="293" t="s">
        <v>1400</v>
      </c>
      <c r="C50" s="291">
        <v>0</v>
      </c>
      <c r="D50" s="291">
        <v>0</v>
      </c>
      <c r="E50" s="192" t="str">
        <f t="shared" si="0"/>
        <v/>
      </c>
    </row>
    <row r="51" s="278" customFormat="1" ht="36" customHeight="1" spans="1:5">
      <c r="A51" s="292">
        <v>2120804</v>
      </c>
      <c r="B51" s="293" t="s">
        <v>1401</v>
      </c>
      <c r="C51" s="291" t="s">
        <v>184</v>
      </c>
      <c r="D51" s="291">
        <v>0</v>
      </c>
      <c r="E51" s="192">
        <f t="shared" si="0"/>
        <v>0</v>
      </c>
    </row>
    <row r="52" s="278" customFormat="1" ht="36" customHeight="1" spans="1:5">
      <c r="A52" s="292">
        <v>2120805</v>
      </c>
      <c r="B52" s="293" t="s">
        <v>1402</v>
      </c>
      <c r="C52" s="291" t="s">
        <v>184</v>
      </c>
      <c r="D52" s="291">
        <v>0</v>
      </c>
      <c r="E52" s="192">
        <f t="shared" si="0"/>
        <v>0</v>
      </c>
    </row>
    <row r="53" s="278" customFormat="1" ht="36" customHeight="1" spans="1:5">
      <c r="A53" s="292">
        <v>2120806</v>
      </c>
      <c r="B53" s="293" t="s">
        <v>1403</v>
      </c>
      <c r="C53" s="291" t="s">
        <v>184</v>
      </c>
      <c r="D53" s="291">
        <v>0</v>
      </c>
      <c r="E53" s="192">
        <f t="shared" si="0"/>
        <v>0</v>
      </c>
    </row>
    <row r="54" s="278" customFormat="1" ht="36" customHeight="1" spans="1:5">
      <c r="A54" s="292">
        <v>2120807</v>
      </c>
      <c r="B54" s="293" t="s">
        <v>1404</v>
      </c>
      <c r="C54" s="291" t="s">
        <v>184</v>
      </c>
      <c r="D54" s="291">
        <v>0</v>
      </c>
      <c r="E54" s="192">
        <f t="shared" si="0"/>
        <v>0</v>
      </c>
    </row>
    <row r="55" s="278" customFormat="1" ht="36" customHeight="1" spans="1:5">
      <c r="A55" s="292">
        <v>2120809</v>
      </c>
      <c r="B55" s="293" t="s">
        <v>1405</v>
      </c>
      <c r="C55" s="291" t="s">
        <v>184</v>
      </c>
      <c r="D55" s="291">
        <v>0</v>
      </c>
      <c r="E55" s="192">
        <f t="shared" si="0"/>
        <v>0</v>
      </c>
    </row>
    <row r="56" s="278" customFormat="1" ht="36" customHeight="1" spans="1:5">
      <c r="A56" s="292">
        <v>2120810</v>
      </c>
      <c r="B56" s="293" t="s">
        <v>1406</v>
      </c>
      <c r="C56" s="291" t="s">
        <v>184</v>
      </c>
      <c r="D56" s="291">
        <v>0</v>
      </c>
      <c r="E56" s="192">
        <f t="shared" si="0"/>
        <v>0</v>
      </c>
    </row>
    <row r="57" s="278" customFormat="1" ht="36" customHeight="1" spans="1:5">
      <c r="A57" s="292">
        <v>2120811</v>
      </c>
      <c r="B57" s="293" t="s">
        <v>1407</v>
      </c>
      <c r="C57" s="291" t="s">
        <v>184</v>
      </c>
      <c r="D57" s="291">
        <v>0</v>
      </c>
      <c r="E57" s="192">
        <f t="shared" si="0"/>
        <v>0</v>
      </c>
    </row>
    <row r="58" s="278" customFormat="1" ht="36" customHeight="1" spans="1:5">
      <c r="A58" s="292">
        <v>2120813</v>
      </c>
      <c r="B58" s="293" t="s">
        <v>1408</v>
      </c>
      <c r="C58" s="291" t="s">
        <v>184</v>
      </c>
      <c r="D58" s="291">
        <v>0</v>
      </c>
      <c r="E58" s="192">
        <f t="shared" si="0"/>
        <v>0</v>
      </c>
    </row>
    <row r="59" s="278" customFormat="1" ht="36" customHeight="1" spans="1:5">
      <c r="A59" s="292">
        <v>2120816</v>
      </c>
      <c r="B59" s="293" t="s">
        <v>1409</v>
      </c>
      <c r="C59" s="291">
        <v>3465</v>
      </c>
      <c r="D59" s="291">
        <v>5</v>
      </c>
      <c r="E59" s="192">
        <f t="shared" si="0"/>
        <v>-0.999</v>
      </c>
    </row>
    <row r="60" s="278" customFormat="1" ht="36" customHeight="1" spans="1:5">
      <c r="A60" s="292">
        <v>2120899</v>
      </c>
      <c r="B60" s="293" t="s">
        <v>1410</v>
      </c>
      <c r="C60" s="291" t="s">
        <v>184</v>
      </c>
      <c r="D60" s="291">
        <v>0</v>
      </c>
      <c r="E60" s="192">
        <f t="shared" si="0"/>
        <v>0</v>
      </c>
    </row>
    <row r="61" s="278" customFormat="1" ht="36" customHeight="1" spans="1:5">
      <c r="A61" s="289">
        <v>21210</v>
      </c>
      <c r="B61" s="290" t="s">
        <v>1411</v>
      </c>
      <c r="C61" s="291">
        <v>0</v>
      </c>
      <c r="D61" s="291">
        <v>0</v>
      </c>
      <c r="E61" s="192" t="str">
        <f t="shared" si="0"/>
        <v/>
      </c>
    </row>
    <row r="62" s="278" customFormat="1" ht="36" customHeight="1" spans="1:5">
      <c r="A62" s="292">
        <v>2121001</v>
      </c>
      <c r="B62" s="293" t="s">
        <v>1398</v>
      </c>
      <c r="C62" s="291" t="s">
        <v>184</v>
      </c>
      <c r="D62" s="291">
        <v>0</v>
      </c>
      <c r="E62" s="192">
        <f t="shared" si="0"/>
        <v>0</v>
      </c>
    </row>
    <row r="63" s="278" customFormat="1" ht="36" customHeight="1" spans="1:5">
      <c r="A63" s="292">
        <v>2121002</v>
      </c>
      <c r="B63" s="293" t="s">
        <v>1399</v>
      </c>
      <c r="C63" s="291" t="s">
        <v>184</v>
      </c>
      <c r="D63" s="291">
        <v>0</v>
      </c>
      <c r="E63" s="192">
        <f t="shared" si="0"/>
        <v>0</v>
      </c>
    </row>
    <row r="64" s="278" customFormat="1" ht="36" customHeight="1" spans="1:5">
      <c r="A64" s="292">
        <v>2121099</v>
      </c>
      <c r="B64" s="293" t="s">
        <v>1412</v>
      </c>
      <c r="C64" s="291" t="s">
        <v>184</v>
      </c>
      <c r="D64" s="291">
        <v>0</v>
      </c>
      <c r="E64" s="192">
        <f t="shared" si="0"/>
        <v>0</v>
      </c>
    </row>
    <row r="65" s="278" customFormat="1" ht="36" customHeight="1" spans="1:5">
      <c r="A65" s="289">
        <v>21211</v>
      </c>
      <c r="B65" s="290" t="s">
        <v>1413</v>
      </c>
      <c r="C65" s="291" t="s">
        <v>184</v>
      </c>
      <c r="D65" s="291">
        <v>0</v>
      </c>
      <c r="E65" s="192">
        <f t="shared" si="0"/>
        <v>0</v>
      </c>
    </row>
    <row r="66" s="278" customFormat="1" ht="36" customHeight="1" spans="1:5">
      <c r="A66" s="289">
        <v>21213</v>
      </c>
      <c r="B66" s="290" t="s">
        <v>1414</v>
      </c>
      <c r="C66" s="291">
        <v>0</v>
      </c>
      <c r="D66" s="291">
        <v>588</v>
      </c>
      <c r="E66" s="192" t="str">
        <f t="shared" si="0"/>
        <v/>
      </c>
    </row>
    <row r="67" s="278" customFormat="1" ht="36" customHeight="1" spans="1:5">
      <c r="A67" s="292">
        <v>2121301</v>
      </c>
      <c r="B67" s="293" t="s">
        <v>1415</v>
      </c>
      <c r="C67" s="291" t="s">
        <v>184</v>
      </c>
      <c r="D67" s="291">
        <v>0</v>
      </c>
      <c r="E67" s="192">
        <f t="shared" si="0"/>
        <v>0</v>
      </c>
    </row>
    <row r="68" s="278" customFormat="1" ht="36" customHeight="1" spans="1:5">
      <c r="A68" s="292">
        <v>2121302</v>
      </c>
      <c r="B68" s="293" t="s">
        <v>1416</v>
      </c>
      <c r="C68" s="291" t="s">
        <v>184</v>
      </c>
      <c r="D68" s="291">
        <v>588</v>
      </c>
      <c r="E68" s="192">
        <f t="shared" ref="E68:E131" si="1">IFERROR(IF(C68&gt;0,D68/C68-1,IF(C68&lt;0,-(D68/C68-1),"")),)</f>
        <v>0</v>
      </c>
    </row>
    <row r="69" s="278" customFormat="1" ht="36" customHeight="1" spans="1:5">
      <c r="A69" s="292">
        <v>2121303</v>
      </c>
      <c r="B69" s="293" t="s">
        <v>1417</v>
      </c>
      <c r="C69" s="291" t="s">
        <v>184</v>
      </c>
      <c r="D69" s="291">
        <v>0</v>
      </c>
      <c r="E69" s="192">
        <f t="shared" si="1"/>
        <v>0</v>
      </c>
    </row>
    <row r="70" s="278" customFormat="1" ht="36" customHeight="1" spans="1:5">
      <c r="A70" s="292">
        <v>2121304</v>
      </c>
      <c r="B70" s="293" t="s">
        <v>1418</v>
      </c>
      <c r="C70" s="291" t="s">
        <v>184</v>
      </c>
      <c r="D70" s="291">
        <v>0</v>
      </c>
      <c r="E70" s="192">
        <f t="shared" si="1"/>
        <v>0</v>
      </c>
    </row>
    <row r="71" s="278" customFormat="1" ht="36" customHeight="1" spans="1:5">
      <c r="A71" s="292">
        <v>2121399</v>
      </c>
      <c r="B71" s="293" t="s">
        <v>1419</v>
      </c>
      <c r="C71" s="291" t="s">
        <v>184</v>
      </c>
      <c r="D71" s="291">
        <v>0</v>
      </c>
      <c r="E71" s="192">
        <f t="shared" si="1"/>
        <v>0</v>
      </c>
    </row>
    <row r="72" s="278" customFormat="1" ht="36" customHeight="1" spans="1:5">
      <c r="A72" s="289">
        <v>21214</v>
      </c>
      <c r="B72" s="290" t="s">
        <v>1420</v>
      </c>
      <c r="C72" s="291">
        <v>0</v>
      </c>
      <c r="D72" s="291">
        <v>0</v>
      </c>
      <c r="E72" s="192" t="str">
        <f t="shared" si="1"/>
        <v/>
      </c>
    </row>
    <row r="73" s="278" customFormat="1" ht="36" customHeight="1" spans="1:5">
      <c r="A73" s="292">
        <v>2121401</v>
      </c>
      <c r="B73" s="293" t="s">
        <v>1421</v>
      </c>
      <c r="C73" s="291" t="s">
        <v>184</v>
      </c>
      <c r="D73" s="291">
        <v>0</v>
      </c>
      <c r="E73" s="192">
        <f t="shared" si="1"/>
        <v>0</v>
      </c>
    </row>
    <row r="74" s="278" customFormat="1" ht="36" customHeight="1" spans="1:5">
      <c r="A74" s="292">
        <v>2121402</v>
      </c>
      <c r="B74" s="293" t="s">
        <v>1422</v>
      </c>
      <c r="C74" s="291" t="s">
        <v>184</v>
      </c>
      <c r="D74" s="291">
        <v>0</v>
      </c>
      <c r="E74" s="192">
        <f t="shared" si="1"/>
        <v>0</v>
      </c>
    </row>
    <row r="75" s="278" customFormat="1" ht="36" customHeight="1" spans="1:5">
      <c r="A75" s="292">
        <v>2121499</v>
      </c>
      <c r="B75" s="293" t="s">
        <v>1423</v>
      </c>
      <c r="C75" s="291" t="s">
        <v>184</v>
      </c>
      <c r="D75" s="291">
        <v>0</v>
      </c>
      <c r="E75" s="192">
        <f t="shared" si="1"/>
        <v>0</v>
      </c>
    </row>
    <row r="76" s="278" customFormat="1" ht="36" customHeight="1" spans="1:5">
      <c r="A76" s="289">
        <v>21215</v>
      </c>
      <c r="B76" s="290" t="s">
        <v>1424</v>
      </c>
      <c r="C76" s="291">
        <v>0</v>
      </c>
      <c r="D76" s="291">
        <v>0</v>
      </c>
      <c r="E76" s="192" t="str">
        <f t="shared" si="1"/>
        <v/>
      </c>
    </row>
    <row r="77" s="278" customFormat="1" ht="36" customHeight="1" spans="1:5">
      <c r="A77" s="292">
        <v>2121501</v>
      </c>
      <c r="B77" s="293" t="s">
        <v>1398</v>
      </c>
      <c r="C77" s="291" t="s">
        <v>184</v>
      </c>
      <c r="D77" s="291">
        <v>0</v>
      </c>
      <c r="E77" s="192">
        <f t="shared" si="1"/>
        <v>0</v>
      </c>
    </row>
    <row r="78" s="278" customFormat="1" ht="36" customHeight="1" spans="1:5">
      <c r="A78" s="292">
        <v>2121502</v>
      </c>
      <c r="B78" s="293" t="s">
        <v>1399</v>
      </c>
      <c r="C78" s="291" t="s">
        <v>184</v>
      </c>
      <c r="D78" s="291">
        <v>0</v>
      </c>
      <c r="E78" s="192">
        <f t="shared" si="1"/>
        <v>0</v>
      </c>
    </row>
    <row r="79" s="278" customFormat="1" ht="36" customHeight="1" spans="1:5">
      <c r="A79" s="292">
        <v>2121599</v>
      </c>
      <c r="B79" s="293" t="s">
        <v>1425</v>
      </c>
      <c r="C79" s="291" t="s">
        <v>184</v>
      </c>
      <c r="D79" s="291">
        <v>0</v>
      </c>
      <c r="E79" s="192">
        <f t="shared" si="1"/>
        <v>0</v>
      </c>
    </row>
    <row r="80" s="278" customFormat="1" ht="36" customHeight="1" spans="1:5">
      <c r="A80" s="289">
        <v>21216</v>
      </c>
      <c r="B80" s="290" t="s">
        <v>1426</v>
      </c>
      <c r="C80" s="291">
        <v>0</v>
      </c>
      <c r="D80" s="291">
        <v>0</v>
      </c>
      <c r="E80" s="192" t="str">
        <f t="shared" si="1"/>
        <v/>
      </c>
    </row>
    <row r="81" s="278" customFormat="1" ht="36" customHeight="1" spans="1:5">
      <c r="A81" s="292">
        <v>2121601</v>
      </c>
      <c r="B81" s="293" t="s">
        <v>1398</v>
      </c>
      <c r="C81" s="291" t="s">
        <v>184</v>
      </c>
      <c r="D81" s="291">
        <v>0</v>
      </c>
      <c r="E81" s="192">
        <f t="shared" si="1"/>
        <v>0</v>
      </c>
    </row>
    <row r="82" s="278" customFormat="1" ht="36" customHeight="1" spans="1:5">
      <c r="A82" s="292">
        <v>2121602</v>
      </c>
      <c r="B82" s="293" t="s">
        <v>1399</v>
      </c>
      <c r="C82" s="291" t="s">
        <v>184</v>
      </c>
      <c r="D82" s="291">
        <v>0</v>
      </c>
      <c r="E82" s="192">
        <f t="shared" si="1"/>
        <v>0</v>
      </c>
    </row>
    <row r="83" s="278" customFormat="1" ht="36" customHeight="1" spans="1:5">
      <c r="A83" s="292">
        <v>2121699</v>
      </c>
      <c r="B83" s="293" t="s">
        <v>1427</v>
      </c>
      <c r="C83" s="291" t="s">
        <v>184</v>
      </c>
      <c r="D83" s="291">
        <v>0</v>
      </c>
      <c r="E83" s="192">
        <f t="shared" si="1"/>
        <v>0</v>
      </c>
    </row>
    <row r="84" s="278" customFormat="1" ht="36" customHeight="1" spans="1:5">
      <c r="A84" s="289">
        <v>21217</v>
      </c>
      <c r="B84" s="290" t="s">
        <v>1428</v>
      </c>
      <c r="C84" s="291">
        <v>0</v>
      </c>
      <c r="D84" s="291">
        <v>0</v>
      </c>
      <c r="E84" s="192" t="str">
        <f t="shared" si="1"/>
        <v/>
      </c>
    </row>
    <row r="85" s="278" customFormat="1" ht="36" customHeight="1" spans="1:5">
      <c r="A85" s="292">
        <v>2121701</v>
      </c>
      <c r="B85" s="293" t="s">
        <v>1415</v>
      </c>
      <c r="C85" s="291" t="s">
        <v>184</v>
      </c>
      <c r="D85" s="291">
        <v>0</v>
      </c>
      <c r="E85" s="192">
        <f t="shared" si="1"/>
        <v>0</v>
      </c>
    </row>
    <row r="86" s="278" customFormat="1" ht="36" customHeight="1" spans="1:5">
      <c r="A86" s="292">
        <v>2121702</v>
      </c>
      <c r="B86" s="293" t="s">
        <v>1416</v>
      </c>
      <c r="C86" s="291" t="s">
        <v>184</v>
      </c>
      <c r="D86" s="291">
        <v>0</v>
      </c>
      <c r="E86" s="192">
        <f t="shared" si="1"/>
        <v>0</v>
      </c>
    </row>
    <row r="87" s="278" customFormat="1" ht="36" customHeight="1" spans="1:5">
      <c r="A87" s="292">
        <v>2121703</v>
      </c>
      <c r="B87" s="293" t="s">
        <v>1417</v>
      </c>
      <c r="C87" s="291" t="s">
        <v>184</v>
      </c>
      <c r="D87" s="291">
        <v>0</v>
      </c>
      <c r="E87" s="192">
        <f t="shared" si="1"/>
        <v>0</v>
      </c>
    </row>
    <row r="88" s="278" customFormat="1" ht="36" customHeight="1" spans="1:5">
      <c r="A88" s="292">
        <v>2121704</v>
      </c>
      <c r="B88" s="293" t="s">
        <v>1418</v>
      </c>
      <c r="C88" s="291" t="s">
        <v>184</v>
      </c>
      <c r="D88" s="291">
        <v>0</v>
      </c>
      <c r="E88" s="192">
        <f t="shared" si="1"/>
        <v>0</v>
      </c>
    </row>
    <row r="89" s="278" customFormat="1" ht="36" customHeight="1" spans="1:5">
      <c r="A89" s="292">
        <v>2121799</v>
      </c>
      <c r="B89" s="293" t="s">
        <v>1429</v>
      </c>
      <c r="C89" s="291" t="s">
        <v>184</v>
      </c>
      <c r="D89" s="291">
        <v>0</v>
      </c>
      <c r="E89" s="192">
        <f t="shared" si="1"/>
        <v>0</v>
      </c>
    </row>
    <row r="90" s="278" customFormat="1" ht="36" customHeight="1" spans="1:5">
      <c r="A90" s="289">
        <v>21218</v>
      </c>
      <c r="B90" s="290" t="s">
        <v>1430</v>
      </c>
      <c r="C90" s="291">
        <v>0</v>
      </c>
      <c r="D90" s="291">
        <v>0</v>
      </c>
      <c r="E90" s="192" t="str">
        <f t="shared" si="1"/>
        <v/>
      </c>
    </row>
    <row r="91" s="278" customFormat="1" ht="36" customHeight="1" spans="1:5">
      <c r="A91" s="292">
        <v>2121801</v>
      </c>
      <c r="B91" s="293" t="s">
        <v>1421</v>
      </c>
      <c r="C91" s="291" t="s">
        <v>184</v>
      </c>
      <c r="D91" s="291">
        <v>0</v>
      </c>
      <c r="E91" s="192">
        <f t="shared" si="1"/>
        <v>0</v>
      </c>
    </row>
    <row r="92" s="278" customFormat="1" ht="36" customHeight="1" spans="1:5">
      <c r="A92" s="292">
        <v>2121899</v>
      </c>
      <c r="B92" s="293" t="s">
        <v>1431</v>
      </c>
      <c r="C92" s="291" t="s">
        <v>184</v>
      </c>
      <c r="D92" s="291">
        <v>0</v>
      </c>
      <c r="E92" s="192">
        <f t="shared" si="1"/>
        <v>0</v>
      </c>
    </row>
    <row r="93" s="278" customFormat="1" ht="36" customHeight="1" spans="1:5">
      <c r="A93" s="289">
        <v>21219</v>
      </c>
      <c r="B93" s="290" t="s">
        <v>1432</v>
      </c>
      <c r="C93" s="291">
        <v>0</v>
      </c>
      <c r="D93" s="291">
        <v>0</v>
      </c>
      <c r="E93" s="192" t="str">
        <f t="shared" si="1"/>
        <v/>
      </c>
    </row>
    <row r="94" s="278" customFormat="1" ht="36" customHeight="1" spans="1:5">
      <c r="A94" s="292">
        <v>2121901</v>
      </c>
      <c r="B94" s="293" t="s">
        <v>1398</v>
      </c>
      <c r="C94" s="291" t="s">
        <v>184</v>
      </c>
      <c r="D94" s="291">
        <v>0</v>
      </c>
      <c r="E94" s="192">
        <f t="shared" si="1"/>
        <v>0</v>
      </c>
    </row>
    <row r="95" s="278" customFormat="1" ht="36" customHeight="1" spans="1:5">
      <c r="A95" s="292">
        <v>2121902</v>
      </c>
      <c r="B95" s="293" t="s">
        <v>1399</v>
      </c>
      <c r="C95" s="291" t="s">
        <v>184</v>
      </c>
      <c r="D95" s="291">
        <v>0</v>
      </c>
      <c r="E95" s="192">
        <f t="shared" si="1"/>
        <v>0</v>
      </c>
    </row>
    <row r="96" s="278" customFormat="1" ht="36" customHeight="1" spans="1:5">
      <c r="A96" s="292">
        <v>2121903</v>
      </c>
      <c r="B96" s="293" t="s">
        <v>1400</v>
      </c>
      <c r="C96" s="291" t="s">
        <v>184</v>
      </c>
      <c r="D96" s="291">
        <v>0</v>
      </c>
      <c r="E96" s="192">
        <f t="shared" si="1"/>
        <v>0</v>
      </c>
    </row>
    <row r="97" s="278" customFormat="1" ht="36" customHeight="1" spans="1:5">
      <c r="A97" s="292">
        <v>2121904</v>
      </c>
      <c r="B97" s="293" t="s">
        <v>1401</v>
      </c>
      <c r="C97" s="291" t="s">
        <v>184</v>
      </c>
      <c r="D97" s="291">
        <v>0</v>
      </c>
      <c r="E97" s="192">
        <f t="shared" si="1"/>
        <v>0</v>
      </c>
    </row>
    <row r="98" s="278" customFormat="1" ht="36" customHeight="1" spans="1:5">
      <c r="A98" s="292">
        <v>2121905</v>
      </c>
      <c r="B98" s="293" t="s">
        <v>1404</v>
      </c>
      <c r="C98" s="291" t="s">
        <v>184</v>
      </c>
      <c r="D98" s="291">
        <v>0</v>
      </c>
      <c r="E98" s="192">
        <f t="shared" si="1"/>
        <v>0</v>
      </c>
    </row>
    <row r="99" s="278" customFormat="1" ht="36" customHeight="1" spans="1:5">
      <c r="A99" s="292">
        <v>2121906</v>
      </c>
      <c r="B99" s="293" t="s">
        <v>1406</v>
      </c>
      <c r="C99" s="291" t="s">
        <v>184</v>
      </c>
      <c r="D99" s="291">
        <v>0</v>
      </c>
      <c r="E99" s="192">
        <f t="shared" si="1"/>
        <v>0</v>
      </c>
    </row>
    <row r="100" s="278" customFormat="1" ht="36" customHeight="1" spans="1:5">
      <c r="A100" s="292">
        <v>2121907</v>
      </c>
      <c r="B100" s="293" t="s">
        <v>1407</v>
      </c>
      <c r="C100" s="291" t="s">
        <v>184</v>
      </c>
      <c r="D100" s="291">
        <v>0</v>
      </c>
      <c r="E100" s="192">
        <f t="shared" si="1"/>
        <v>0</v>
      </c>
    </row>
    <row r="101" s="278" customFormat="1" ht="36" customHeight="1" spans="1:5">
      <c r="A101" s="292">
        <v>2121999</v>
      </c>
      <c r="B101" s="293" t="s">
        <v>1433</v>
      </c>
      <c r="C101" s="291" t="s">
        <v>184</v>
      </c>
      <c r="D101" s="291">
        <v>0</v>
      </c>
      <c r="E101" s="192">
        <f t="shared" si="1"/>
        <v>0</v>
      </c>
    </row>
    <row r="102" s="278" customFormat="1" ht="36" customHeight="1" spans="1:5">
      <c r="A102" s="289">
        <v>21298</v>
      </c>
      <c r="B102" s="290" t="s">
        <v>1394</v>
      </c>
      <c r="C102" s="291">
        <v>2045</v>
      </c>
      <c r="D102" s="291">
        <v>0</v>
      </c>
      <c r="E102" s="192">
        <f t="shared" si="1"/>
        <v>-1</v>
      </c>
    </row>
    <row r="103" s="278" customFormat="1" ht="36" customHeight="1" spans="1:5">
      <c r="A103" s="292">
        <v>2129801</v>
      </c>
      <c r="B103" s="293" t="s">
        <v>1434</v>
      </c>
      <c r="C103" s="291">
        <v>2045</v>
      </c>
      <c r="D103" s="291">
        <v>0</v>
      </c>
      <c r="E103" s="192">
        <f t="shared" si="1"/>
        <v>-1</v>
      </c>
    </row>
    <row r="104" s="278" customFormat="1" ht="36" customHeight="1" spans="1:5">
      <c r="A104" s="289">
        <v>213</v>
      </c>
      <c r="B104" s="290" t="s">
        <v>1309</v>
      </c>
      <c r="C104" s="291">
        <v>350</v>
      </c>
      <c r="D104" s="291">
        <v>232</v>
      </c>
      <c r="E104" s="192">
        <f t="shared" si="1"/>
        <v>-0.337</v>
      </c>
    </row>
    <row r="105" s="278" customFormat="1" ht="36" customHeight="1" spans="1:5">
      <c r="A105" s="289">
        <v>21366</v>
      </c>
      <c r="B105" s="290" t="s">
        <v>1435</v>
      </c>
      <c r="C105" s="291">
        <v>20</v>
      </c>
      <c r="D105" s="291">
        <v>60</v>
      </c>
      <c r="E105" s="192">
        <f t="shared" si="1"/>
        <v>2</v>
      </c>
    </row>
    <row r="106" s="278" customFormat="1" ht="36" customHeight="1" spans="1:5">
      <c r="A106" s="292">
        <v>2136601</v>
      </c>
      <c r="B106" s="293" t="s">
        <v>1378</v>
      </c>
      <c r="C106" s="291">
        <v>20</v>
      </c>
      <c r="D106" s="291">
        <v>60</v>
      </c>
      <c r="E106" s="192">
        <f t="shared" si="1"/>
        <v>2</v>
      </c>
    </row>
    <row r="107" s="278" customFormat="1" ht="36" customHeight="1" spans="1:5">
      <c r="A107" s="292">
        <v>2136602</v>
      </c>
      <c r="B107" s="293" t="s">
        <v>1436</v>
      </c>
      <c r="C107" s="291" t="s">
        <v>184</v>
      </c>
      <c r="D107" s="291">
        <v>0</v>
      </c>
      <c r="E107" s="192">
        <f t="shared" si="1"/>
        <v>0</v>
      </c>
    </row>
    <row r="108" s="278" customFormat="1" ht="36" customHeight="1" spans="1:5">
      <c r="A108" s="292">
        <v>2136603</v>
      </c>
      <c r="B108" s="293" t="s">
        <v>1437</v>
      </c>
      <c r="C108" s="291" t="s">
        <v>184</v>
      </c>
      <c r="D108" s="291">
        <v>0</v>
      </c>
      <c r="E108" s="192">
        <f t="shared" si="1"/>
        <v>0</v>
      </c>
    </row>
    <row r="109" s="278" customFormat="1" ht="36" customHeight="1" spans="1:5">
      <c r="A109" s="292">
        <v>2136699</v>
      </c>
      <c r="B109" s="293" t="s">
        <v>1438</v>
      </c>
      <c r="C109" s="291" t="s">
        <v>184</v>
      </c>
      <c r="D109" s="291">
        <v>0</v>
      </c>
      <c r="E109" s="192">
        <f t="shared" si="1"/>
        <v>0</v>
      </c>
    </row>
    <row r="110" s="278" customFormat="1" ht="36" customHeight="1" spans="1:5">
      <c r="A110" s="289">
        <v>21367</v>
      </c>
      <c r="B110" s="290" t="s">
        <v>1439</v>
      </c>
      <c r="C110" s="291">
        <v>0</v>
      </c>
      <c r="D110" s="291">
        <v>0</v>
      </c>
      <c r="E110" s="192" t="str">
        <f t="shared" si="1"/>
        <v/>
      </c>
    </row>
    <row r="111" s="278" customFormat="1" ht="36" customHeight="1" spans="1:5">
      <c r="A111" s="292">
        <v>2136701</v>
      </c>
      <c r="B111" s="293" t="s">
        <v>1378</v>
      </c>
      <c r="C111" s="291" t="s">
        <v>184</v>
      </c>
      <c r="D111" s="291">
        <v>0</v>
      </c>
      <c r="E111" s="192">
        <f t="shared" si="1"/>
        <v>0</v>
      </c>
    </row>
    <row r="112" s="278" customFormat="1" ht="36" customHeight="1" spans="1:5">
      <c r="A112" s="292">
        <v>2136702</v>
      </c>
      <c r="B112" s="293" t="s">
        <v>1436</v>
      </c>
      <c r="C112" s="291" t="s">
        <v>184</v>
      </c>
      <c r="D112" s="291">
        <v>0</v>
      </c>
      <c r="E112" s="192">
        <f t="shared" si="1"/>
        <v>0</v>
      </c>
    </row>
    <row r="113" s="278" customFormat="1" ht="36" customHeight="1" spans="1:5">
      <c r="A113" s="292">
        <v>2136703</v>
      </c>
      <c r="B113" s="293" t="s">
        <v>1440</v>
      </c>
      <c r="C113" s="291" t="s">
        <v>184</v>
      </c>
      <c r="D113" s="291">
        <v>0</v>
      </c>
      <c r="E113" s="192">
        <f t="shared" si="1"/>
        <v>0</v>
      </c>
    </row>
    <row r="114" s="278" customFormat="1" ht="36" customHeight="1" spans="1:5">
      <c r="A114" s="292">
        <v>2136799</v>
      </c>
      <c r="B114" s="293" t="s">
        <v>1441</v>
      </c>
      <c r="C114" s="291" t="s">
        <v>184</v>
      </c>
      <c r="D114" s="291">
        <v>0</v>
      </c>
      <c r="E114" s="192">
        <f t="shared" si="1"/>
        <v>0</v>
      </c>
    </row>
    <row r="115" s="278" customFormat="1" ht="36" customHeight="1" spans="1:5">
      <c r="A115" s="289">
        <v>21369</v>
      </c>
      <c r="B115" s="290" t="s">
        <v>1442</v>
      </c>
      <c r="C115" s="291">
        <v>0</v>
      </c>
      <c r="D115" s="291">
        <v>0</v>
      </c>
      <c r="E115" s="192" t="str">
        <f t="shared" si="1"/>
        <v/>
      </c>
    </row>
    <row r="116" s="278" customFormat="1" ht="36" customHeight="1" spans="1:5">
      <c r="A116" s="292">
        <v>2136901</v>
      </c>
      <c r="B116" s="293" t="s">
        <v>1443</v>
      </c>
      <c r="C116" s="291" t="s">
        <v>184</v>
      </c>
      <c r="D116" s="291">
        <v>0</v>
      </c>
      <c r="E116" s="192">
        <f t="shared" si="1"/>
        <v>0</v>
      </c>
    </row>
    <row r="117" s="278" customFormat="1" ht="36" customHeight="1" spans="1:5">
      <c r="A117" s="292">
        <v>2136902</v>
      </c>
      <c r="B117" s="293" t="s">
        <v>1444</v>
      </c>
      <c r="C117" s="291" t="s">
        <v>184</v>
      </c>
      <c r="D117" s="291">
        <v>0</v>
      </c>
      <c r="E117" s="192">
        <f t="shared" si="1"/>
        <v>0</v>
      </c>
    </row>
    <row r="118" s="278" customFormat="1" ht="36" customHeight="1" spans="1:5">
      <c r="A118" s="292">
        <v>2136903</v>
      </c>
      <c r="B118" s="293" t="s">
        <v>1445</v>
      </c>
      <c r="C118" s="291" t="s">
        <v>184</v>
      </c>
      <c r="D118" s="291">
        <v>0</v>
      </c>
      <c r="E118" s="192">
        <f t="shared" si="1"/>
        <v>0</v>
      </c>
    </row>
    <row r="119" s="278" customFormat="1" ht="36" customHeight="1" spans="1:5">
      <c r="A119" s="292">
        <v>2136999</v>
      </c>
      <c r="B119" s="293" t="s">
        <v>1446</v>
      </c>
      <c r="C119" s="291" t="s">
        <v>184</v>
      </c>
      <c r="D119" s="291">
        <v>0</v>
      </c>
      <c r="E119" s="192">
        <f t="shared" si="1"/>
        <v>0</v>
      </c>
    </row>
    <row r="120" s="278" customFormat="1" ht="36" customHeight="1" spans="1:5">
      <c r="A120" s="296">
        <v>21370</v>
      </c>
      <c r="B120" s="290" t="s">
        <v>1447</v>
      </c>
      <c r="C120" s="291">
        <v>0</v>
      </c>
      <c r="D120" s="291">
        <v>0</v>
      </c>
      <c r="E120" s="192" t="str">
        <f t="shared" si="1"/>
        <v/>
      </c>
    </row>
    <row r="121" s="278" customFormat="1" ht="36" customHeight="1" spans="1:5">
      <c r="A121" s="297">
        <v>2137001</v>
      </c>
      <c r="B121" s="293" t="s">
        <v>1378</v>
      </c>
      <c r="C121" s="291" t="s">
        <v>184</v>
      </c>
      <c r="D121" s="291">
        <v>0</v>
      </c>
      <c r="E121" s="192">
        <f t="shared" si="1"/>
        <v>0</v>
      </c>
    </row>
    <row r="122" s="278" customFormat="1" ht="36" customHeight="1" spans="1:5">
      <c r="A122" s="297">
        <v>2137099</v>
      </c>
      <c r="B122" s="293" t="s">
        <v>1448</v>
      </c>
      <c r="C122" s="291" t="s">
        <v>184</v>
      </c>
      <c r="D122" s="291">
        <v>0</v>
      </c>
      <c r="E122" s="192">
        <f t="shared" si="1"/>
        <v>0</v>
      </c>
    </row>
    <row r="123" s="278" customFormat="1" ht="36" customHeight="1" spans="1:5">
      <c r="A123" s="296">
        <v>21371</v>
      </c>
      <c r="B123" s="290" t="s">
        <v>1449</v>
      </c>
      <c r="C123" s="291">
        <v>0</v>
      </c>
      <c r="D123" s="291">
        <v>0</v>
      </c>
      <c r="E123" s="192" t="str">
        <f t="shared" si="1"/>
        <v/>
      </c>
    </row>
    <row r="124" s="278" customFormat="1" ht="36" customHeight="1" spans="1:5">
      <c r="A124" s="297">
        <v>2137101</v>
      </c>
      <c r="B124" s="293" t="s">
        <v>1443</v>
      </c>
      <c r="C124" s="291" t="s">
        <v>184</v>
      </c>
      <c r="D124" s="291">
        <v>0</v>
      </c>
      <c r="E124" s="192">
        <f t="shared" si="1"/>
        <v>0</v>
      </c>
    </row>
    <row r="125" s="278" customFormat="1" ht="36" customHeight="1" spans="1:5">
      <c r="A125" s="297">
        <v>2137102</v>
      </c>
      <c r="B125" s="293" t="s">
        <v>1450</v>
      </c>
      <c r="C125" s="291" t="s">
        <v>184</v>
      </c>
      <c r="D125" s="291">
        <v>0</v>
      </c>
      <c r="E125" s="192">
        <f t="shared" si="1"/>
        <v>0</v>
      </c>
    </row>
    <row r="126" s="278" customFormat="1" ht="36" customHeight="1" spans="1:5">
      <c r="A126" s="297">
        <v>2137103</v>
      </c>
      <c r="B126" s="293" t="s">
        <v>1445</v>
      </c>
      <c r="C126" s="291" t="s">
        <v>184</v>
      </c>
      <c r="D126" s="291">
        <v>0</v>
      </c>
      <c r="E126" s="192">
        <f t="shared" si="1"/>
        <v>0</v>
      </c>
    </row>
    <row r="127" s="278" customFormat="1" ht="36" customHeight="1" spans="1:5">
      <c r="A127" s="297">
        <v>2137199</v>
      </c>
      <c r="B127" s="293" t="s">
        <v>1451</v>
      </c>
      <c r="C127" s="291" t="s">
        <v>184</v>
      </c>
      <c r="D127" s="291">
        <v>0</v>
      </c>
      <c r="E127" s="192">
        <f t="shared" si="1"/>
        <v>0</v>
      </c>
    </row>
    <row r="128" s="278" customFormat="1" ht="36" customHeight="1" spans="1:5">
      <c r="A128" s="296">
        <v>21372</v>
      </c>
      <c r="B128" s="290" t="s">
        <v>1376</v>
      </c>
      <c r="C128" s="291">
        <v>330</v>
      </c>
      <c r="D128" s="291">
        <v>172</v>
      </c>
      <c r="E128" s="192">
        <f t="shared" si="1"/>
        <v>-0.479</v>
      </c>
    </row>
    <row r="129" s="278" customFormat="1" ht="36" customHeight="1" spans="1:5">
      <c r="A129" s="297">
        <v>2137201</v>
      </c>
      <c r="B129" s="293" t="s">
        <v>1377</v>
      </c>
      <c r="C129" s="291">
        <v>298</v>
      </c>
      <c r="D129" s="291">
        <v>84</v>
      </c>
      <c r="E129" s="192">
        <f t="shared" si="1"/>
        <v>-0.718</v>
      </c>
    </row>
    <row r="130" s="278" customFormat="1" ht="36" customHeight="1" spans="1:5">
      <c r="A130" s="297">
        <v>2137202</v>
      </c>
      <c r="B130" s="293" t="s">
        <v>1378</v>
      </c>
      <c r="C130" s="291">
        <v>32</v>
      </c>
      <c r="D130" s="291">
        <v>88</v>
      </c>
      <c r="E130" s="192">
        <f t="shared" si="1"/>
        <v>1.75</v>
      </c>
    </row>
    <row r="131" s="278" customFormat="1" ht="36" customHeight="1" spans="1:5">
      <c r="A131" s="289">
        <v>214</v>
      </c>
      <c r="B131" s="290" t="s">
        <v>1310</v>
      </c>
      <c r="C131" s="291">
        <v>33</v>
      </c>
      <c r="D131" s="291">
        <v>0</v>
      </c>
      <c r="E131" s="192">
        <f t="shared" si="1"/>
        <v>-1</v>
      </c>
    </row>
    <row r="132" s="278" customFormat="1" ht="36" customHeight="1" spans="1:5">
      <c r="A132" s="289">
        <v>21460</v>
      </c>
      <c r="B132" s="290" t="s">
        <v>1452</v>
      </c>
      <c r="C132" s="291">
        <v>0</v>
      </c>
      <c r="D132" s="291">
        <v>0</v>
      </c>
      <c r="E132" s="192" t="str">
        <f t="shared" ref="E132:E195" si="2">IFERROR(IF(C132&gt;0,D132/C132-1,IF(C132&lt;0,-(D132/C132-1),"")),)</f>
        <v/>
      </c>
    </row>
    <row r="133" s="278" customFormat="1" ht="36" customHeight="1" spans="1:5">
      <c r="A133" s="292">
        <v>2146001</v>
      </c>
      <c r="B133" s="293" t="s">
        <v>1453</v>
      </c>
      <c r="C133" s="291" t="s">
        <v>184</v>
      </c>
      <c r="D133" s="291">
        <v>0</v>
      </c>
      <c r="E133" s="192">
        <f t="shared" si="2"/>
        <v>0</v>
      </c>
    </row>
    <row r="134" s="278" customFormat="1" ht="36" customHeight="1" spans="1:5">
      <c r="A134" s="292">
        <v>2146002</v>
      </c>
      <c r="B134" s="293" t="s">
        <v>1454</v>
      </c>
      <c r="C134" s="291" t="s">
        <v>184</v>
      </c>
      <c r="D134" s="291">
        <v>0</v>
      </c>
      <c r="E134" s="192">
        <f t="shared" si="2"/>
        <v>0</v>
      </c>
    </row>
    <row r="135" s="278" customFormat="1" ht="36" customHeight="1" spans="1:5">
      <c r="A135" s="292">
        <v>2146003</v>
      </c>
      <c r="B135" s="293" t="s">
        <v>1455</v>
      </c>
      <c r="C135" s="291" t="s">
        <v>184</v>
      </c>
      <c r="D135" s="291">
        <v>0</v>
      </c>
      <c r="E135" s="192">
        <f t="shared" si="2"/>
        <v>0</v>
      </c>
    </row>
    <row r="136" s="278" customFormat="1" ht="36" customHeight="1" spans="1:5">
      <c r="A136" s="292">
        <v>2146099</v>
      </c>
      <c r="B136" s="293" t="s">
        <v>1456</v>
      </c>
      <c r="C136" s="291" t="s">
        <v>184</v>
      </c>
      <c r="D136" s="291">
        <v>0</v>
      </c>
      <c r="E136" s="192">
        <f t="shared" si="2"/>
        <v>0</v>
      </c>
    </row>
    <row r="137" s="278" customFormat="1" ht="36" customHeight="1" spans="1:5">
      <c r="A137" s="289">
        <v>21462</v>
      </c>
      <c r="B137" s="290" t="s">
        <v>1457</v>
      </c>
      <c r="C137" s="291">
        <v>0</v>
      </c>
      <c r="D137" s="291">
        <v>0</v>
      </c>
      <c r="E137" s="192" t="str">
        <f t="shared" si="2"/>
        <v/>
      </c>
    </row>
    <row r="138" s="278" customFormat="1" ht="36" customHeight="1" spans="1:5">
      <c r="A138" s="292">
        <v>2146201</v>
      </c>
      <c r="B138" s="293" t="s">
        <v>1455</v>
      </c>
      <c r="C138" s="291" t="s">
        <v>184</v>
      </c>
      <c r="D138" s="291">
        <v>0</v>
      </c>
      <c r="E138" s="192">
        <f t="shared" si="2"/>
        <v>0</v>
      </c>
    </row>
    <row r="139" s="278" customFormat="1" ht="36" customHeight="1" spans="1:5">
      <c r="A139" s="292">
        <v>2146202</v>
      </c>
      <c r="B139" s="293" t="s">
        <v>1458</v>
      </c>
      <c r="C139" s="291" t="s">
        <v>184</v>
      </c>
      <c r="D139" s="291">
        <v>0</v>
      </c>
      <c r="E139" s="192">
        <f t="shared" si="2"/>
        <v>0</v>
      </c>
    </row>
    <row r="140" s="278" customFormat="1" ht="36" customHeight="1" spans="1:5">
      <c r="A140" s="292">
        <v>2146203</v>
      </c>
      <c r="B140" s="293" t="s">
        <v>1459</v>
      </c>
      <c r="C140" s="291" t="s">
        <v>184</v>
      </c>
      <c r="D140" s="291">
        <v>0</v>
      </c>
      <c r="E140" s="192">
        <f t="shared" si="2"/>
        <v>0</v>
      </c>
    </row>
    <row r="141" s="278" customFormat="1" ht="36" customHeight="1" spans="1:5">
      <c r="A141" s="292">
        <v>2146299</v>
      </c>
      <c r="B141" s="293" t="s">
        <v>1460</v>
      </c>
      <c r="C141" s="291" t="s">
        <v>184</v>
      </c>
      <c r="D141" s="291">
        <v>0</v>
      </c>
      <c r="E141" s="192">
        <f t="shared" si="2"/>
        <v>0</v>
      </c>
    </row>
    <row r="142" s="278" customFormat="1" ht="36" customHeight="1" spans="1:5">
      <c r="A142" s="289">
        <v>21463</v>
      </c>
      <c r="B142" s="290" t="s">
        <v>1461</v>
      </c>
      <c r="C142" s="291">
        <v>0</v>
      </c>
      <c r="D142" s="291">
        <v>0</v>
      </c>
      <c r="E142" s="192" t="str">
        <f t="shared" si="2"/>
        <v/>
      </c>
    </row>
    <row r="143" s="278" customFormat="1" ht="36" customHeight="1" spans="1:5">
      <c r="A143" s="292">
        <v>2146301</v>
      </c>
      <c r="B143" s="293" t="s">
        <v>1462</v>
      </c>
      <c r="C143" s="291">
        <v>0</v>
      </c>
      <c r="D143" s="291">
        <v>0</v>
      </c>
      <c r="E143" s="192" t="str">
        <f t="shared" si="2"/>
        <v/>
      </c>
    </row>
    <row r="144" s="278" customFormat="1" ht="36" customHeight="1" spans="1:5">
      <c r="A144" s="292">
        <v>2146302</v>
      </c>
      <c r="B144" s="293" t="s">
        <v>1463</v>
      </c>
      <c r="C144" s="291">
        <v>0</v>
      </c>
      <c r="D144" s="291">
        <v>0</v>
      </c>
      <c r="E144" s="192" t="str">
        <f t="shared" si="2"/>
        <v/>
      </c>
    </row>
    <row r="145" s="278" customFormat="1" ht="36" customHeight="1" spans="1:5">
      <c r="A145" s="292">
        <v>2146303</v>
      </c>
      <c r="B145" s="293" t="s">
        <v>1464</v>
      </c>
      <c r="C145" s="291">
        <v>0</v>
      </c>
      <c r="D145" s="291">
        <v>0</v>
      </c>
      <c r="E145" s="192" t="str">
        <f t="shared" si="2"/>
        <v/>
      </c>
    </row>
    <row r="146" s="278" customFormat="1" ht="36" customHeight="1" spans="1:5">
      <c r="A146" s="292">
        <v>2146399</v>
      </c>
      <c r="B146" s="293" t="s">
        <v>1465</v>
      </c>
      <c r="C146" s="291">
        <v>0</v>
      </c>
      <c r="D146" s="291">
        <v>0</v>
      </c>
      <c r="E146" s="192" t="str">
        <f t="shared" si="2"/>
        <v/>
      </c>
    </row>
    <row r="147" s="278" customFormat="1" ht="36" customHeight="1" spans="1:5">
      <c r="A147" s="289">
        <v>21464</v>
      </c>
      <c r="B147" s="290" t="s">
        <v>1466</v>
      </c>
      <c r="C147" s="291">
        <v>0</v>
      </c>
      <c r="D147" s="291">
        <v>0</v>
      </c>
      <c r="E147" s="192" t="str">
        <f t="shared" si="2"/>
        <v/>
      </c>
    </row>
    <row r="148" s="278" customFormat="1" ht="36" customHeight="1" spans="1:5">
      <c r="A148" s="292">
        <v>2146401</v>
      </c>
      <c r="B148" s="293" t="s">
        <v>1467</v>
      </c>
      <c r="C148" s="291" t="s">
        <v>184</v>
      </c>
      <c r="D148" s="291">
        <v>0</v>
      </c>
      <c r="E148" s="192">
        <f t="shared" si="2"/>
        <v>0</v>
      </c>
    </row>
    <row r="149" s="278" customFormat="1" ht="36" customHeight="1" spans="1:5">
      <c r="A149" s="292">
        <v>2146402</v>
      </c>
      <c r="B149" s="293" t="s">
        <v>1468</v>
      </c>
      <c r="C149" s="291" t="s">
        <v>184</v>
      </c>
      <c r="D149" s="291">
        <v>0</v>
      </c>
      <c r="E149" s="192">
        <f t="shared" si="2"/>
        <v>0</v>
      </c>
    </row>
    <row r="150" s="278" customFormat="1" ht="36" customHeight="1" spans="1:5">
      <c r="A150" s="292">
        <v>2146403</v>
      </c>
      <c r="B150" s="293" t="s">
        <v>1469</v>
      </c>
      <c r="C150" s="291" t="s">
        <v>184</v>
      </c>
      <c r="D150" s="291">
        <v>0</v>
      </c>
      <c r="E150" s="192">
        <f t="shared" si="2"/>
        <v>0</v>
      </c>
    </row>
    <row r="151" s="278" customFormat="1" ht="36" customHeight="1" spans="1:5">
      <c r="A151" s="292">
        <v>2146404</v>
      </c>
      <c r="B151" s="293" t="s">
        <v>1470</v>
      </c>
      <c r="C151" s="291" t="s">
        <v>184</v>
      </c>
      <c r="D151" s="291">
        <v>0</v>
      </c>
      <c r="E151" s="192">
        <f t="shared" si="2"/>
        <v>0</v>
      </c>
    </row>
    <row r="152" s="278" customFormat="1" ht="36" customHeight="1" spans="1:5">
      <c r="A152" s="292">
        <v>2146405</v>
      </c>
      <c r="B152" s="293" t="s">
        <v>1471</v>
      </c>
      <c r="C152" s="291" t="s">
        <v>184</v>
      </c>
      <c r="D152" s="291">
        <v>0</v>
      </c>
      <c r="E152" s="192">
        <f t="shared" si="2"/>
        <v>0</v>
      </c>
    </row>
    <row r="153" s="278" customFormat="1" ht="36" customHeight="1" spans="1:5">
      <c r="A153" s="292">
        <v>2146406</v>
      </c>
      <c r="B153" s="293" t="s">
        <v>1472</v>
      </c>
      <c r="C153" s="291" t="s">
        <v>184</v>
      </c>
      <c r="D153" s="291">
        <v>0</v>
      </c>
      <c r="E153" s="192">
        <f t="shared" si="2"/>
        <v>0</v>
      </c>
    </row>
    <row r="154" s="278" customFormat="1" ht="36" customHeight="1" spans="1:5">
      <c r="A154" s="292">
        <v>2146407</v>
      </c>
      <c r="B154" s="293" t="s">
        <v>1473</v>
      </c>
      <c r="C154" s="291" t="s">
        <v>184</v>
      </c>
      <c r="D154" s="291">
        <v>0</v>
      </c>
      <c r="E154" s="192">
        <f t="shared" si="2"/>
        <v>0</v>
      </c>
    </row>
    <row r="155" s="278" customFormat="1" ht="36" customHeight="1" spans="1:5">
      <c r="A155" s="292">
        <v>2146499</v>
      </c>
      <c r="B155" s="293" t="s">
        <v>1474</v>
      </c>
      <c r="C155" s="291" t="s">
        <v>184</v>
      </c>
      <c r="D155" s="291">
        <v>0</v>
      </c>
      <c r="E155" s="192">
        <f t="shared" si="2"/>
        <v>0</v>
      </c>
    </row>
    <row r="156" s="278" customFormat="1" ht="36" customHeight="1" spans="1:5">
      <c r="A156" s="289">
        <v>21468</v>
      </c>
      <c r="B156" s="290" t="s">
        <v>1475</v>
      </c>
      <c r="C156" s="291">
        <v>0</v>
      </c>
      <c r="D156" s="291">
        <v>0</v>
      </c>
      <c r="E156" s="192" t="str">
        <f t="shared" si="2"/>
        <v/>
      </c>
    </row>
    <row r="157" s="278" customFormat="1" ht="36" customHeight="1" spans="1:5">
      <c r="A157" s="292">
        <v>2146801</v>
      </c>
      <c r="B157" s="293" t="s">
        <v>1476</v>
      </c>
      <c r="C157" s="291" t="s">
        <v>184</v>
      </c>
      <c r="D157" s="291">
        <v>0</v>
      </c>
      <c r="E157" s="192">
        <f t="shared" si="2"/>
        <v>0</v>
      </c>
    </row>
    <row r="158" s="278" customFormat="1" ht="36" customHeight="1" spans="1:5">
      <c r="A158" s="292">
        <v>2146802</v>
      </c>
      <c r="B158" s="293" t="s">
        <v>1477</v>
      </c>
      <c r="C158" s="291" t="s">
        <v>184</v>
      </c>
      <c r="D158" s="291">
        <v>0</v>
      </c>
      <c r="E158" s="192">
        <f t="shared" si="2"/>
        <v>0</v>
      </c>
    </row>
    <row r="159" s="278" customFormat="1" ht="36" customHeight="1" spans="1:5">
      <c r="A159" s="292">
        <v>2146803</v>
      </c>
      <c r="B159" s="293" t="s">
        <v>1478</v>
      </c>
      <c r="C159" s="291" t="s">
        <v>184</v>
      </c>
      <c r="D159" s="291">
        <v>0</v>
      </c>
      <c r="E159" s="192">
        <f t="shared" si="2"/>
        <v>0</v>
      </c>
    </row>
    <row r="160" s="278" customFormat="1" ht="36" customHeight="1" spans="1:5">
      <c r="A160" s="292">
        <v>2146804</v>
      </c>
      <c r="B160" s="293" t="s">
        <v>1479</v>
      </c>
      <c r="C160" s="291" t="s">
        <v>184</v>
      </c>
      <c r="D160" s="291">
        <v>0</v>
      </c>
      <c r="E160" s="192">
        <f t="shared" si="2"/>
        <v>0</v>
      </c>
    </row>
    <row r="161" s="278" customFormat="1" ht="36" customHeight="1" spans="1:5">
      <c r="A161" s="292">
        <v>2146805</v>
      </c>
      <c r="B161" s="293" t="s">
        <v>1480</v>
      </c>
      <c r="C161" s="291" t="s">
        <v>184</v>
      </c>
      <c r="D161" s="291">
        <v>0</v>
      </c>
      <c r="E161" s="192">
        <f t="shared" si="2"/>
        <v>0</v>
      </c>
    </row>
    <row r="162" s="278" customFormat="1" ht="36" customHeight="1" spans="1:5">
      <c r="A162" s="292">
        <v>2146899</v>
      </c>
      <c r="B162" s="293" t="s">
        <v>1481</v>
      </c>
      <c r="C162" s="291" t="s">
        <v>184</v>
      </c>
      <c r="D162" s="291">
        <v>0</v>
      </c>
      <c r="E162" s="192">
        <f t="shared" si="2"/>
        <v>0</v>
      </c>
    </row>
    <row r="163" s="278" customFormat="1" ht="36" customHeight="1" spans="1:5">
      <c r="A163" s="289">
        <v>21469</v>
      </c>
      <c r="B163" s="290" t="s">
        <v>1482</v>
      </c>
      <c r="C163" s="291">
        <v>33</v>
      </c>
      <c r="D163" s="291">
        <v>0</v>
      </c>
      <c r="E163" s="192">
        <f t="shared" si="2"/>
        <v>-1</v>
      </c>
    </row>
    <row r="164" s="278" customFormat="1" ht="36" customHeight="1" spans="1:5">
      <c r="A164" s="292">
        <v>2146901</v>
      </c>
      <c r="B164" s="293" t="s">
        <v>1483</v>
      </c>
      <c r="C164" s="291" t="s">
        <v>184</v>
      </c>
      <c r="D164" s="291">
        <v>0</v>
      </c>
      <c r="E164" s="192">
        <f t="shared" si="2"/>
        <v>0</v>
      </c>
    </row>
    <row r="165" s="278" customFormat="1" ht="36" customHeight="1" spans="1:5">
      <c r="A165" s="292">
        <v>2146902</v>
      </c>
      <c r="B165" s="293" t="s">
        <v>1484</v>
      </c>
      <c r="C165" s="291" t="s">
        <v>184</v>
      </c>
      <c r="D165" s="291">
        <v>0</v>
      </c>
      <c r="E165" s="192">
        <f t="shared" si="2"/>
        <v>0</v>
      </c>
    </row>
    <row r="166" s="278" customFormat="1" ht="36" customHeight="1" spans="1:5">
      <c r="A166" s="292">
        <v>2146903</v>
      </c>
      <c r="B166" s="293" t="s">
        <v>1485</v>
      </c>
      <c r="C166" s="291" t="s">
        <v>184</v>
      </c>
      <c r="D166" s="291">
        <v>0</v>
      </c>
      <c r="E166" s="192">
        <f t="shared" si="2"/>
        <v>0</v>
      </c>
    </row>
    <row r="167" s="278" customFormat="1" ht="36" customHeight="1" spans="1:5">
      <c r="A167" s="292">
        <v>2146904</v>
      </c>
      <c r="B167" s="293" t="s">
        <v>1486</v>
      </c>
      <c r="C167" s="291" t="s">
        <v>184</v>
      </c>
      <c r="D167" s="291">
        <v>0</v>
      </c>
      <c r="E167" s="192">
        <f t="shared" si="2"/>
        <v>0</v>
      </c>
    </row>
    <row r="168" s="278" customFormat="1" ht="36" customHeight="1" spans="1:5">
      <c r="A168" s="292">
        <v>2146906</v>
      </c>
      <c r="B168" s="293" t="s">
        <v>1487</v>
      </c>
      <c r="C168" s="291" t="s">
        <v>184</v>
      </c>
      <c r="D168" s="291">
        <v>0</v>
      </c>
      <c r="E168" s="192">
        <f t="shared" si="2"/>
        <v>0</v>
      </c>
    </row>
    <row r="169" s="278" customFormat="1" ht="36" customHeight="1" spans="1:5">
      <c r="A169" s="292">
        <v>2146907</v>
      </c>
      <c r="B169" s="293" t="s">
        <v>1488</v>
      </c>
      <c r="C169" s="291">
        <v>33</v>
      </c>
      <c r="D169" s="291">
        <v>0</v>
      </c>
      <c r="E169" s="192">
        <f t="shared" si="2"/>
        <v>-1</v>
      </c>
    </row>
    <row r="170" s="278" customFormat="1" ht="36" customHeight="1" spans="1:5">
      <c r="A170" s="292">
        <v>2146908</v>
      </c>
      <c r="B170" s="293" t="s">
        <v>1489</v>
      </c>
      <c r="C170" s="291" t="s">
        <v>184</v>
      </c>
      <c r="D170" s="291">
        <v>0</v>
      </c>
      <c r="E170" s="192">
        <f t="shared" si="2"/>
        <v>0</v>
      </c>
    </row>
    <row r="171" s="278" customFormat="1" ht="36" customHeight="1" spans="1:5">
      <c r="A171" s="292">
        <v>2146999</v>
      </c>
      <c r="B171" s="293" t="s">
        <v>1490</v>
      </c>
      <c r="C171" s="291" t="s">
        <v>184</v>
      </c>
      <c r="D171" s="291">
        <v>0</v>
      </c>
      <c r="E171" s="192">
        <f t="shared" si="2"/>
        <v>0</v>
      </c>
    </row>
    <row r="172" s="278" customFormat="1" ht="36" customHeight="1" spans="1:5">
      <c r="A172" s="289">
        <v>21470</v>
      </c>
      <c r="B172" s="290" t="s">
        <v>1491</v>
      </c>
      <c r="C172" s="291">
        <v>0</v>
      </c>
      <c r="D172" s="291">
        <v>0</v>
      </c>
      <c r="E172" s="192" t="str">
        <f t="shared" si="2"/>
        <v/>
      </c>
    </row>
    <row r="173" s="278" customFormat="1" ht="36" customHeight="1" spans="1:5">
      <c r="A173" s="292">
        <v>2147001</v>
      </c>
      <c r="B173" s="293" t="s">
        <v>1453</v>
      </c>
      <c r="C173" s="291" t="s">
        <v>184</v>
      </c>
      <c r="D173" s="291">
        <v>0</v>
      </c>
      <c r="E173" s="192">
        <f t="shared" si="2"/>
        <v>0</v>
      </c>
    </row>
    <row r="174" s="278" customFormat="1" ht="36" customHeight="1" spans="1:5">
      <c r="A174" s="292">
        <v>2147099</v>
      </c>
      <c r="B174" s="293" t="s">
        <v>1492</v>
      </c>
      <c r="C174" s="291" t="s">
        <v>184</v>
      </c>
      <c r="D174" s="291">
        <v>0</v>
      </c>
      <c r="E174" s="192">
        <f t="shared" si="2"/>
        <v>0</v>
      </c>
    </row>
    <row r="175" s="278" customFormat="1" ht="36" customHeight="1" spans="1:5">
      <c r="A175" s="289">
        <v>21471</v>
      </c>
      <c r="B175" s="290" t="s">
        <v>1493</v>
      </c>
      <c r="C175" s="291">
        <v>0</v>
      </c>
      <c r="D175" s="291">
        <v>0</v>
      </c>
      <c r="E175" s="192" t="str">
        <f t="shared" si="2"/>
        <v/>
      </c>
    </row>
    <row r="176" s="278" customFormat="1" ht="36" customHeight="1" spans="1:5">
      <c r="A176" s="292">
        <v>2147101</v>
      </c>
      <c r="B176" s="293" t="s">
        <v>1453</v>
      </c>
      <c r="C176" s="291" t="s">
        <v>184</v>
      </c>
      <c r="D176" s="291">
        <v>0</v>
      </c>
      <c r="E176" s="192">
        <f t="shared" si="2"/>
        <v>0</v>
      </c>
    </row>
    <row r="177" s="278" customFormat="1" ht="36" customHeight="1" spans="1:5">
      <c r="A177" s="292">
        <v>2147199</v>
      </c>
      <c r="B177" s="293" t="s">
        <v>1494</v>
      </c>
      <c r="C177" s="291" t="s">
        <v>184</v>
      </c>
      <c r="D177" s="291">
        <v>0</v>
      </c>
      <c r="E177" s="192">
        <f t="shared" si="2"/>
        <v>0</v>
      </c>
    </row>
    <row r="178" s="278" customFormat="1" ht="36" customHeight="1" spans="1:5">
      <c r="A178" s="289">
        <v>21472</v>
      </c>
      <c r="B178" s="290" t="s">
        <v>1495</v>
      </c>
      <c r="C178" s="291" t="s">
        <v>184</v>
      </c>
      <c r="D178" s="291">
        <v>0</v>
      </c>
      <c r="E178" s="192">
        <f t="shared" si="2"/>
        <v>0</v>
      </c>
    </row>
    <row r="179" s="278" customFormat="1" ht="36" customHeight="1" spans="1:5">
      <c r="A179" s="289">
        <v>21473</v>
      </c>
      <c r="B179" s="290" t="s">
        <v>1496</v>
      </c>
      <c r="C179" s="291">
        <v>0</v>
      </c>
      <c r="D179" s="291">
        <v>0</v>
      </c>
      <c r="E179" s="192" t="str">
        <f t="shared" si="2"/>
        <v/>
      </c>
    </row>
    <row r="180" s="278" customFormat="1" ht="36" customHeight="1" spans="1:5">
      <c r="A180" s="292">
        <v>2147301</v>
      </c>
      <c r="B180" s="293" t="s">
        <v>1462</v>
      </c>
      <c r="C180" s="291">
        <v>0</v>
      </c>
      <c r="D180" s="291">
        <v>0</v>
      </c>
      <c r="E180" s="192" t="str">
        <f t="shared" si="2"/>
        <v/>
      </c>
    </row>
    <row r="181" s="278" customFormat="1" ht="36" customHeight="1" spans="1:5">
      <c r="A181" s="292">
        <v>2147303</v>
      </c>
      <c r="B181" s="293" t="s">
        <v>1464</v>
      </c>
      <c r="C181" s="291">
        <v>0</v>
      </c>
      <c r="D181" s="291">
        <v>0</v>
      </c>
      <c r="E181" s="192" t="str">
        <f t="shared" si="2"/>
        <v/>
      </c>
    </row>
    <row r="182" s="278" customFormat="1" ht="36" customHeight="1" spans="1:5">
      <c r="A182" s="292">
        <v>2147399</v>
      </c>
      <c r="B182" s="293" t="s">
        <v>1497</v>
      </c>
      <c r="C182" s="291">
        <v>0</v>
      </c>
      <c r="D182" s="291">
        <v>0</v>
      </c>
      <c r="E182" s="192" t="str">
        <f t="shared" si="2"/>
        <v/>
      </c>
    </row>
    <row r="183" s="278" customFormat="1" ht="36" customHeight="1" spans="1:5">
      <c r="A183" s="289">
        <v>215</v>
      </c>
      <c r="B183" s="290" t="s">
        <v>1311</v>
      </c>
      <c r="C183" s="291">
        <v>0</v>
      </c>
      <c r="D183" s="291">
        <v>0</v>
      </c>
      <c r="E183" s="192" t="str">
        <f t="shared" si="2"/>
        <v/>
      </c>
    </row>
    <row r="184" s="278" customFormat="1" ht="36" customHeight="1" spans="1:5">
      <c r="A184" s="289">
        <v>21562</v>
      </c>
      <c r="B184" s="290" t="s">
        <v>1498</v>
      </c>
      <c r="C184" s="291">
        <v>0</v>
      </c>
      <c r="D184" s="291">
        <v>0</v>
      </c>
      <c r="E184" s="192" t="str">
        <f t="shared" si="2"/>
        <v/>
      </c>
    </row>
    <row r="185" s="278" customFormat="1" ht="36" customHeight="1" spans="1:5">
      <c r="A185" s="292">
        <v>2156202</v>
      </c>
      <c r="B185" s="293" t="s">
        <v>1499</v>
      </c>
      <c r="C185" s="291" t="s">
        <v>184</v>
      </c>
      <c r="D185" s="291">
        <v>0</v>
      </c>
      <c r="E185" s="192">
        <f t="shared" si="2"/>
        <v>0</v>
      </c>
    </row>
    <row r="186" s="278" customFormat="1" ht="36" customHeight="1" spans="1:5">
      <c r="A186" s="292">
        <v>2156299</v>
      </c>
      <c r="B186" s="293" t="s">
        <v>1500</v>
      </c>
      <c r="C186" s="291" t="s">
        <v>184</v>
      </c>
      <c r="D186" s="291">
        <v>0</v>
      </c>
      <c r="E186" s="192">
        <f t="shared" si="2"/>
        <v>0</v>
      </c>
    </row>
    <row r="187" s="278" customFormat="1" ht="36" customHeight="1" spans="1:5">
      <c r="A187" s="289">
        <v>221</v>
      </c>
      <c r="B187" s="290" t="s">
        <v>1312</v>
      </c>
      <c r="C187" s="291">
        <v>615</v>
      </c>
      <c r="D187" s="291">
        <v>825</v>
      </c>
      <c r="E187" s="192">
        <f t="shared" si="2"/>
        <v>0.341</v>
      </c>
    </row>
    <row r="188" s="278" customFormat="1" ht="36" customHeight="1" spans="1:5">
      <c r="A188" s="289">
        <v>22198</v>
      </c>
      <c r="B188" s="290" t="s">
        <v>1394</v>
      </c>
      <c r="C188" s="291">
        <v>615</v>
      </c>
      <c r="D188" s="291">
        <v>825</v>
      </c>
      <c r="E188" s="192">
        <f t="shared" si="2"/>
        <v>0.341</v>
      </c>
    </row>
    <row r="189" s="278" customFormat="1" ht="36" customHeight="1" spans="1:5">
      <c r="A189" s="292">
        <v>2219899</v>
      </c>
      <c r="B189" s="293" t="s">
        <v>1501</v>
      </c>
      <c r="C189" s="291">
        <v>615</v>
      </c>
      <c r="D189" s="291">
        <v>825</v>
      </c>
      <c r="E189" s="192">
        <f t="shared" si="2"/>
        <v>0.341</v>
      </c>
    </row>
    <row r="190" s="278" customFormat="1" ht="36" customHeight="1" spans="1:5">
      <c r="A190" s="289">
        <v>229</v>
      </c>
      <c r="B190" s="290" t="s">
        <v>1313</v>
      </c>
      <c r="C190" s="291">
        <v>20193</v>
      </c>
      <c r="D190" s="291">
        <v>10225</v>
      </c>
      <c r="E190" s="192">
        <f t="shared" si="2"/>
        <v>-0.494</v>
      </c>
    </row>
    <row r="191" s="278" customFormat="1" ht="36" customHeight="1" spans="1:5">
      <c r="A191" s="289">
        <v>22904</v>
      </c>
      <c r="B191" s="290" t="s">
        <v>1502</v>
      </c>
      <c r="C191" s="291">
        <v>11490</v>
      </c>
      <c r="D191" s="291">
        <v>48</v>
      </c>
      <c r="E191" s="192">
        <f t="shared" si="2"/>
        <v>-0.996</v>
      </c>
    </row>
    <row r="192" s="278" customFormat="1" ht="36" customHeight="1" spans="1:5">
      <c r="A192" s="292">
        <v>2290401</v>
      </c>
      <c r="B192" s="293" t="s">
        <v>1503</v>
      </c>
      <c r="C192" s="291">
        <v>0</v>
      </c>
      <c r="D192" s="291">
        <v>48</v>
      </c>
      <c r="E192" s="192" t="str">
        <f t="shared" si="2"/>
        <v/>
      </c>
    </row>
    <row r="193" s="278" customFormat="1" ht="36" customHeight="1" spans="1:5">
      <c r="A193" s="292">
        <v>2290402</v>
      </c>
      <c r="B193" s="293" t="s">
        <v>1504</v>
      </c>
      <c r="C193" s="291">
        <v>8100</v>
      </c>
      <c r="D193" s="291">
        <v>0</v>
      </c>
      <c r="E193" s="192">
        <f t="shared" si="2"/>
        <v>-1</v>
      </c>
    </row>
    <row r="194" s="278" customFormat="1" ht="36" customHeight="1" spans="1:5">
      <c r="A194" s="292">
        <v>2290403</v>
      </c>
      <c r="B194" s="293" t="s">
        <v>1505</v>
      </c>
      <c r="C194" s="291">
        <v>3390</v>
      </c>
      <c r="D194" s="291">
        <v>0</v>
      </c>
      <c r="E194" s="192">
        <f t="shared" si="2"/>
        <v>-1</v>
      </c>
    </row>
    <row r="195" s="278" customFormat="1" ht="36" customHeight="1" spans="1:5">
      <c r="A195" s="289">
        <v>22908</v>
      </c>
      <c r="B195" s="290" t="s">
        <v>1506</v>
      </c>
      <c r="C195" s="291">
        <v>0</v>
      </c>
      <c r="D195" s="291">
        <v>0</v>
      </c>
      <c r="E195" s="192" t="str">
        <f t="shared" si="2"/>
        <v/>
      </c>
    </row>
    <row r="196" s="278" customFormat="1" ht="36" customHeight="1" spans="1:5">
      <c r="A196" s="292">
        <v>2290802</v>
      </c>
      <c r="B196" s="293" t="s">
        <v>1507</v>
      </c>
      <c r="C196" s="291" t="s">
        <v>184</v>
      </c>
      <c r="D196" s="291">
        <v>0</v>
      </c>
      <c r="E196" s="192">
        <f t="shared" ref="E196:E259" si="3">IFERROR(IF(C196&gt;0,D196/C196-1,IF(C196&lt;0,-(D196/C196-1),"")),)</f>
        <v>0</v>
      </c>
    </row>
    <row r="197" s="278" customFormat="1" ht="36" customHeight="1" spans="1:5">
      <c r="A197" s="292">
        <v>2290803</v>
      </c>
      <c r="B197" s="293" t="s">
        <v>1508</v>
      </c>
      <c r="C197" s="291" t="s">
        <v>184</v>
      </c>
      <c r="D197" s="291">
        <v>0</v>
      </c>
      <c r="E197" s="192">
        <f t="shared" si="3"/>
        <v>0</v>
      </c>
    </row>
    <row r="198" s="278" customFormat="1" ht="36" customHeight="1" spans="1:5">
      <c r="A198" s="292">
        <v>2290804</v>
      </c>
      <c r="B198" s="293" t="s">
        <v>1509</v>
      </c>
      <c r="C198" s="291" t="s">
        <v>184</v>
      </c>
      <c r="D198" s="291">
        <v>0</v>
      </c>
      <c r="E198" s="192">
        <f t="shared" si="3"/>
        <v>0</v>
      </c>
    </row>
    <row r="199" s="278" customFormat="1" ht="36" customHeight="1" spans="1:5">
      <c r="A199" s="292">
        <v>2290805</v>
      </c>
      <c r="B199" s="293" t="s">
        <v>1510</v>
      </c>
      <c r="C199" s="291" t="s">
        <v>184</v>
      </c>
      <c r="D199" s="291">
        <v>0</v>
      </c>
      <c r="E199" s="192">
        <f t="shared" si="3"/>
        <v>0</v>
      </c>
    </row>
    <row r="200" s="278" customFormat="1" ht="36" customHeight="1" spans="1:5">
      <c r="A200" s="292">
        <v>2290806</v>
      </c>
      <c r="B200" s="293" t="s">
        <v>1511</v>
      </c>
      <c r="C200" s="291" t="s">
        <v>184</v>
      </c>
      <c r="D200" s="291">
        <v>0</v>
      </c>
      <c r="E200" s="192">
        <f t="shared" si="3"/>
        <v>0</v>
      </c>
    </row>
    <row r="201" s="278" customFormat="1" ht="36" customHeight="1" spans="1:5">
      <c r="A201" s="292">
        <v>2290807</v>
      </c>
      <c r="B201" s="293" t="s">
        <v>1512</v>
      </c>
      <c r="C201" s="291" t="s">
        <v>184</v>
      </c>
      <c r="D201" s="291">
        <v>0</v>
      </c>
      <c r="E201" s="192">
        <f t="shared" si="3"/>
        <v>0</v>
      </c>
    </row>
    <row r="202" s="278" customFormat="1" ht="36" customHeight="1" spans="1:5">
      <c r="A202" s="292">
        <v>2290808</v>
      </c>
      <c r="B202" s="293" t="s">
        <v>1513</v>
      </c>
      <c r="C202" s="291" t="s">
        <v>184</v>
      </c>
      <c r="D202" s="291">
        <v>0</v>
      </c>
      <c r="E202" s="192">
        <f t="shared" si="3"/>
        <v>0</v>
      </c>
    </row>
    <row r="203" s="278" customFormat="1" ht="36" customHeight="1" spans="1:5">
      <c r="A203" s="292">
        <v>2290899</v>
      </c>
      <c r="B203" s="293" t="s">
        <v>1514</v>
      </c>
      <c r="C203" s="291" t="s">
        <v>184</v>
      </c>
      <c r="D203" s="291">
        <v>0</v>
      </c>
      <c r="E203" s="192">
        <f t="shared" si="3"/>
        <v>0</v>
      </c>
    </row>
    <row r="204" s="278" customFormat="1" ht="36" customHeight="1" spans="1:5">
      <c r="A204" s="289">
        <v>22960</v>
      </c>
      <c r="B204" s="290" t="s">
        <v>1515</v>
      </c>
      <c r="C204" s="291">
        <v>830</v>
      </c>
      <c r="D204" s="291">
        <v>3298</v>
      </c>
      <c r="E204" s="192">
        <f t="shared" si="3"/>
        <v>2.973</v>
      </c>
    </row>
    <row r="205" s="278" customFormat="1" ht="36" customHeight="1" spans="1:5">
      <c r="A205" s="297">
        <v>2296001</v>
      </c>
      <c r="B205" s="293" t="s">
        <v>1516</v>
      </c>
      <c r="C205" s="291" t="s">
        <v>184</v>
      </c>
      <c r="D205" s="291">
        <v>0</v>
      </c>
      <c r="E205" s="192">
        <f t="shared" si="3"/>
        <v>0</v>
      </c>
    </row>
    <row r="206" s="278" customFormat="1" ht="36" customHeight="1" spans="1:5">
      <c r="A206" s="292">
        <v>2296002</v>
      </c>
      <c r="B206" s="293" t="s">
        <v>1517</v>
      </c>
      <c r="C206" s="291">
        <v>291</v>
      </c>
      <c r="D206" s="291">
        <v>1726</v>
      </c>
      <c r="E206" s="192">
        <f t="shared" si="3"/>
        <v>4.931</v>
      </c>
    </row>
    <row r="207" s="278" customFormat="1" ht="36" customHeight="1" spans="1:5">
      <c r="A207" s="292">
        <v>2296003</v>
      </c>
      <c r="B207" s="293" t="s">
        <v>1518</v>
      </c>
      <c r="C207" s="291">
        <v>257</v>
      </c>
      <c r="D207" s="291">
        <v>1047</v>
      </c>
      <c r="E207" s="192">
        <f t="shared" si="3"/>
        <v>3.074</v>
      </c>
    </row>
    <row r="208" s="278" customFormat="1" ht="36" customHeight="1" spans="1:5">
      <c r="A208" s="292">
        <v>2296004</v>
      </c>
      <c r="B208" s="293" t="s">
        <v>1519</v>
      </c>
      <c r="C208" s="291" t="s">
        <v>184</v>
      </c>
      <c r="D208" s="291">
        <v>0</v>
      </c>
      <c r="E208" s="192">
        <f t="shared" si="3"/>
        <v>0</v>
      </c>
    </row>
    <row r="209" s="278" customFormat="1" ht="36" customHeight="1" spans="1:5">
      <c r="A209" s="292">
        <v>2296005</v>
      </c>
      <c r="B209" s="293" t="s">
        <v>1520</v>
      </c>
      <c r="C209" s="291" t="s">
        <v>184</v>
      </c>
      <c r="D209" s="291">
        <v>0</v>
      </c>
      <c r="E209" s="192">
        <f t="shared" si="3"/>
        <v>0</v>
      </c>
    </row>
    <row r="210" s="278" customFormat="1" ht="36" customHeight="1" spans="1:5">
      <c r="A210" s="292">
        <v>2296006</v>
      </c>
      <c r="B210" s="293" t="s">
        <v>1521</v>
      </c>
      <c r="C210" s="291">
        <v>282</v>
      </c>
      <c r="D210" s="291">
        <v>525</v>
      </c>
      <c r="E210" s="192">
        <f t="shared" si="3"/>
        <v>0.862</v>
      </c>
    </row>
    <row r="211" s="278" customFormat="1" ht="36" customHeight="1" spans="1:5">
      <c r="A211" s="292">
        <v>2296010</v>
      </c>
      <c r="B211" s="293" t="s">
        <v>1522</v>
      </c>
      <c r="C211" s="291" t="s">
        <v>184</v>
      </c>
      <c r="D211" s="291">
        <v>0</v>
      </c>
      <c r="E211" s="192">
        <f t="shared" si="3"/>
        <v>0</v>
      </c>
    </row>
    <row r="212" s="278" customFormat="1" ht="36" customHeight="1" spans="1:5">
      <c r="A212" s="292">
        <v>2296011</v>
      </c>
      <c r="B212" s="293" t="s">
        <v>1523</v>
      </c>
      <c r="C212" s="291" t="s">
        <v>184</v>
      </c>
      <c r="D212" s="291">
        <v>0</v>
      </c>
      <c r="E212" s="192">
        <f t="shared" si="3"/>
        <v>0</v>
      </c>
    </row>
    <row r="213" s="278" customFormat="1" ht="36" customHeight="1" spans="1:5">
      <c r="A213" s="292">
        <v>2296012</v>
      </c>
      <c r="B213" s="293" t="s">
        <v>1524</v>
      </c>
      <c r="C213" s="291" t="s">
        <v>184</v>
      </c>
      <c r="D213" s="291">
        <v>0</v>
      </c>
      <c r="E213" s="192">
        <f t="shared" si="3"/>
        <v>0</v>
      </c>
    </row>
    <row r="214" s="278" customFormat="1" ht="36" customHeight="1" spans="1:5">
      <c r="A214" s="292">
        <v>2296013</v>
      </c>
      <c r="B214" s="293" t="s">
        <v>1525</v>
      </c>
      <c r="C214" s="291" t="s">
        <v>184</v>
      </c>
      <c r="D214" s="291">
        <v>0</v>
      </c>
      <c r="E214" s="192">
        <f t="shared" si="3"/>
        <v>0</v>
      </c>
    </row>
    <row r="215" s="278" customFormat="1" ht="36" customHeight="1" spans="1:5">
      <c r="A215" s="292">
        <v>2296099</v>
      </c>
      <c r="B215" s="293" t="s">
        <v>1526</v>
      </c>
      <c r="C215" s="291">
        <v>0</v>
      </c>
      <c r="D215" s="291">
        <v>0</v>
      </c>
      <c r="E215" s="192" t="str">
        <f t="shared" si="3"/>
        <v/>
      </c>
    </row>
    <row r="216" s="278" customFormat="1" ht="36" customHeight="1" spans="1:5">
      <c r="A216" s="289">
        <v>22998</v>
      </c>
      <c r="B216" s="290" t="s">
        <v>1527</v>
      </c>
      <c r="C216" s="291">
        <v>7873</v>
      </c>
      <c r="D216" s="291">
        <v>6879</v>
      </c>
      <c r="E216" s="192">
        <f t="shared" si="3"/>
        <v>-0.126</v>
      </c>
    </row>
    <row r="217" s="278" customFormat="1" ht="36" customHeight="1" spans="1:5">
      <c r="A217" s="292">
        <v>2299899</v>
      </c>
      <c r="B217" s="293" t="s">
        <v>1528</v>
      </c>
      <c r="C217" s="291">
        <v>7873</v>
      </c>
      <c r="D217" s="291">
        <v>6879</v>
      </c>
      <c r="E217" s="192">
        <f t="shared" si="3"/>
        <v>-0.126</v>
      </c>
    </row>
    <row r="218" s="278" customFormat="1" ht="36" customHeight="1" spans="1:5">
      <c r="A218" s="289">
        <v>232</v>
      </c>
      <c r="B218" s="290" t="s">
        <v>1314</v>
      </c>
      <c r="C218" s="291">
        <v>39092</v>
      </c>
      <c r="D218" s="291">
        <v>43230</v>
      </c>
      <c r="E218" s="192">
        <f t="shared" si="3"/>
        <v>0.106</v>
      </c>
    </row>
    <row r="219" s="278" customFormat="1" ht="36" customHeight="1" spans="1:5">
      <c r="A219" s="289">
        <v>23204</v>
      </c>
      <c r="B219" s="290" t="s">
        <v>1529</v>
      </c>
      <c r="C219" s="291">
        <v>39092</v>
      </c>
      <c r="D219" s="291">
        <v>43230</v>
      </c>
      <c r="E219" s="192">
        <f t="shared" si="3"/>
        <v>0.106</v>
      </c>
    </row>
    <row r="220" s="278" customFormat="1" ht="36" customHeight="1" spans="1:5">
      <c r="A220" s="292">
        <v>2320401</v>
      </c>
      <c r="B220" s="293" t="s">
        <v>1530</v>
      </c>
      <c r="C220" s="291" t="s">
        <v>184</v>
      </c>
      <c r="D220" s="291">
        <v>0</v>
      </c>
      <c r="E220" s="192">
        <f t="shared" si="3"/>
        <v>0</v>
      </c>
    </row>
    <row r="221" s="278" customFormat="1" ht="36" customHeight="1" spans="1:5">
      <c r="A221" s="292">
        <v>2320402</v>
      </c>
      <c r="B221" s="293" t="s">
        <v>1531</v>
      </c>
      <c r="C221" s="291">
        <v>0</v>
      </c>
      <c r="D221" s="291">
        <v>0</v>
      </c>
      <c r="E221" s="192" t="str">
        <f t="shared" si="3"/>
        <v/>
      </c>
    </row>
    <row r="222" s="278" customFormat="1" ht="36" customHeight="1" spans="1:5">
      <c r="A222" s="292">
        <v>2320405</v>
      </c>
      <c r="B222" s="293" t="s">
        <v>1532</v>
      </c>
      <c r="C222" s="291" t="s">
        <v>184</v>
      </c>
      <c r="D222" s="291">
        <v>0</v>
      </c>
      <c r="E222" s="192">
        <f t="shared" si="3"/>
        <v>0</v>
      </c>
    </row>
    <row r="223" s="278" customFormat="1" ht="36" customHeight="1" spans="1:5">
      <c r="A223" s="292">
        <v>2320411</v>
      </c>
      <c r="B223" s="293" t="s">
        <v>1533</v>
      </c>
      <c r="C223" s="291" t="s">
        <v>184</v>
      </c>
      <c r="D223" s="291">
        <v>0</v>
      </c>
      <c r="E223" s="192">
        <f t="shared" si="3"/>
        <v>0</v>
      </c>
    </row>
    <row r="224" s="278" customFormat="1" ht="36" customHeight="1" spans="1:5">
      <c r="A224" s="292">
        <v>2320413</v>
      </c>
      <c r="B224" s="293" t="s">
        <v>1534</v>
      </c>
      <c r="C224" s="291" t="s">
        <v>184</v>
      </c>
      <c r="D224" s="291">
        <v>0</v>
      </c>
      <c r="E224" s="192">
        <f t="shared" si="3"/>
        <v>0</v>
      </c>
    </row>
    <row r="225" s="278" customFormat="1" ht="36" customHeight="1" spans="1:5">
      <c r="A225" s="292">
        <v>2320414</v>
      </c>
      <c r="B225" s="293" t="s">
        <v>1535</v>
      </c>
      <c r="C225" s="291" t="s">
        <v>184</v>
      </c>
      <c r="D225" s="291">
        <v>0</v>
      </c>
      <c r="E225" s="192">
        <f t="shared" si="3"/>
        <v>0</v>
      </c>
    </row>
    <row r="226" s="278" customFormat="1" ht="36" customHeight="1" spans="1:5">
      <c r="A226" s="292">
        <v>2320416</v>
      </c>
      <c r="B226" s="293" t="s">
        <v>1536</v>
      </c>
      <c r="C226" s="291" t="s">
        <v>184</v>
      </c>
      <c r="D226" s="291">
        <v>0</v>
      </c>
      <c r="E226" s="192">
        <f t="shared" si="3"/>
        <v>0</v>
      </c>
    </row>
    <row r="227" s="278" customFormat="1" ht="36" customHeight="1" spans="1:5">
      <c r="A227" s="292">
        <v>2320417</v>
      </c>
      <c r="B227" s="293" t="s">
        <v>1537</v>
      </c>
      <c r="C227" s="291" t="s">
        <v>184</v>
      </c>
      <c r="D227" s="291">
        <v>0</v>
      </c>
      <c r="E227" s="192">
        <f t="shared" si="3"/>
        <v>0</v>
      </c>
    </row>
    <row r="228" s="278" customFormat="1" ht="36" customHeight="1" spans="1:5">
      <c r="A228" s="292">
        <v>2320418</v>
      </c>
      <c r="B228" s="293" t="s">
        <v>1538</v>
      </c>
      <c r="C228" s="291" t="s">
        <v>184</v>
      </c>
      <c r="D228" s="291">
        <v>0</v>
      </c>
      <c r="E228" s="192">
        <f t="shared" si="3"/>
        <v>0</v>
      </c>
    </row>
    <row r="229" s="278" customFormat="1" ht="36" customHeight="1" spans="1:5">
      <c r="A229" s="292">
        <v>2320419</v>
      </c>
      <c r="B229" s="293" t="s">
        <v>1539</v>
      </c>
      <c r="C229" s="291" t="s">
        <v>184</v>
      </c>
      <c r="D229" s="291">
        <v>0</v>
      </c>
      <c r="E229" s="192">
        <f t="shared" si="3"/>
        <v>0</v>
      </c>
    </row>
    <row r="230" s="278" customFormat="1" ht="36" customHeight="1" spans="1:5">
      <c r="A230" s="292">
        <v>2320420</v>
      </c>
      <c r="B230" s="293" t="s">
        <v>1540</v>
      </c>
      <c r="C230" s="291" t="s">
        <v>184</v>
      </c>
      <c r="D230" s="291">
        <v>0</v>
      </c>
      <c r="E230" s="192">
        <f t="shared" si="3"/>
        <v>0</v>
      </c>
    </row>
    <row r="231" s="278" customFormat="1" ht="36" customHeight="1" spans="1:5">
      <c r="A231" s="292">
        <v>2320431</v>
      </c>
      <c r="B231" s="293" t="s">
        <v>1541</v>
      </c>
      <c r="C231" s="291" t="s">
        <v>184</v>
      </c>
      <c r="D231" s="291">
        <v>0</v>
      </c>
      <c r="E231" s="192">
        <f t="shared" si="3"/>
        <v>0</v>
      </c>
    </row>
    <row r="232" s="278" customFormat="1" ht="36" customHeight="1" spans="1:5">
      <c r="A232" s="292">
        <v>2320432</v>
      </c>
      <c r="B232" s="293" t="s">
        <v>1542</v>
      </c>
      <c r="C232" s="291" t="s">
        <v>184</v>
      </c>
      <c r="D232" s="291">
        <v>0</v>
      </c>
      <c r="E232" s="192">
        <f t="shared" si="3"/>
        <v>0</v>
      </c>
    </row>
    <row r="233" s="278" customFormat="1" ht="36" customHeight="1" spans="1:5">
      <c r="A233" s="292">
        <v>2320433</v>
      </c>
      <c r="B233" s="293" t="s">
        <v>1543</v>
      </c>
      <c r="C233" s="291">
        <v>1340</v>
      </c>
      <c r="D233" s="291">
        <v>1340</v>
      </c>
      <c r="E233" s="192">
        <f t="shared" si="3"/>
        <v>0</v>
      </c>
    </row>
    <row r="234" s="278" customFormat="1" ht="36" customHeight="1" spans="1:5">
      <c r="A234" s="292">
        <v>2320498</v>
      </c>
      <c r="B234" s="293" t="s">
        <v>1544</v>
      </c>
      <c r="C234" s="291">
        <v>37635</v>
      </c>
      <c r="D234" s="291">
        <v>39297</v>
      </c>
      <c r="E234" s="192">
        <f t="shared" si="3"/>
        <v>0.044</v>
      </c>
    </row>
    <row r="235" s="278" customFormat="1" ht="36" customHeight="1" spans="1:5">
      <c r="A235" s="292">
        <v>2320499</v>
      </c>
      <c r="B235" s="293" t="s">
        <v>1545</v>
      </c>
      <c r="C235" s="291">
        <v>117</v>
      </c>
      <c r="D235" s="291">
        <v>2593</v>
      </c>
      <c r="E235" s="192">
        <f t="shared" si="3"/>
        <v>21.162</v>
      </c>
    </row>
    <row r="236" s="278" customFormat="1" ht="36" customHeight="1" spans="1:5">
      <c r="A236" s="289">
        <v>233</v>
      </c>
      <c r="B236" s="290" t="s">
        <v>1315</v>
      </c>
      <c r="C236" s="291">
        <v>279</v>
      </c>
      <c r="D236" s="291">
        <v>182</v>
      </c>
      <c r="E236" s="192">
        <f t="shared" si="3"/>
        <v>-0.348</v>
      </c>
    </row>
    <row r="237" s="278" customFormat="1" ht="36" customHeight="1" spans="1:5">
      <c r="A237" s="296">
        <v>23304</v>
      </c>
      <c r="B237" s="290" t="s">
        <v>1546</v>
      </c>
      <c r="C237" s="291">
        <v>279</v>
      </c>
      <c r="D237" s="291">
        <v>182</v>
      </c>
      <c r="E237" s="192">
        <f t="shared" si="3"/>
        <v>-0.348</v>
      </c>
    </row>
    <row r="238" s="278" customFormat="1" ht="36" customHeight="1" spans="1:5">
      <c r="A238" s="292">
        <v>2330401</v>
      </c>
      <c r="B238" s="293" t="s">
        <v>1547</v>
      </c>
      <c r="C238" s="291" t="s">
        <v>184</v>
      </c>
      <c r="D238" s="291">
        <v>0</v>
      </c>
      <c r="E238" s="192">
        <f t="shared" si="3"/>
        <v>0</v>
      </c>
    </row>
    <row r="239" s="278" customFormat="1" ht="36" customHeight="1" spans="1:5">
      <c r="A239" s="292">
        <v>2330402</v>
      </c>
      <c r="B239" s="293" t="s">
        <v>1548</v>
      </c>
      <c r="C239" s="291">
        <v>0</v>
      </c>
      <c r="D239" s="291">
        <v>0</v>
      </c>
      <c r="E239" s="192" t="str">
        <f t="shared" si="3"/>
        <v/>
      </c>
    </row>
    <row r="240" s="278" customFormat="1" ht="36" customHeight="1" spans="1:5">
      <c r="A240" s="292">
        <v>2330405</v>
      </c>
      <c r="B240" s="293" t="s">
        <v>1549</v>
      </c>
      <c r="C240" s="291" t="s">
        <v>184</v>
      </c>
      <c r="D240" s="291">
        <v>0</v>
      </c>
      <c r="E240" s="192">
        <f t="shared" si="3"/>
        <v>0</v>
      </c>
    </row>
    <row r="241" s="278" customFormat="1" ht="36" customHeight="1" spans="1:5">
      <c r="A241" s="292">
        <v>2330411</v>
      </c>
      <c r="B241" s="293" t="s">
        <v>1550</v>
      </c>
      <c r="C241" s="291" t="s">
        <v>184</v>
      </c>
      <c r="D241" s="291">
        <v>0</v>
      </c>
      <c r="E241" s="192">
        <f t="shared" si="3"/>
        <v>0</v>
      </c>
    </row>
    <row r="242" s="278" customFormat="1" ht="36" customHeight="1" spans="1:5">
      <c r="A242" s="292">
        <v>2330413</v>
      </c>
      <c r="B242" s="293" t="s">
        <v>1551</v>
      </c>
      <c r="C242" s="291" t="s">
        <v>184</v>
      </c>
      <c r="D242" s="291">
        <v>0</v>
      </c>
      <c r="E242" s="192">
        <f t="shared" si="3"/>
        <v>0</v>
      </c>
    </row>
    <row r="243" s="278" customFormat="1" ht="36" customHeight="1" spans="1:5">
      <c r="A243" s="292">
        <v>2330414</v>
      </c>
      <c r="B243" s="293" t="s">
        <v>1552</v>
      </c>
      <c r="C243" s="291" t="s">
        <v>184</v>
      </c>
      <c r="D243" s="291">
        <v>0</v>
      </c>
      <c r="E243" s="192">
        <f t="shared" si="3"/>
        <v>0</v>
      </c>
    </row>
    <row r="244" s="278" customFormat="1" ht="36" customHeight="1" spans="1:5">
      <c r="A244" s="292">
        <v>2330416</v>
      </c>
      <c r="B244" s="293" t="s">
        <v>1553</v>
      </c>
      <c r="C244" s="291" t="s">
        <v>184</v>
      </c>
      <c r="D244" s="291">
        <v>0</v>
      </c>
      <c r="E244" s="192">
        <f t="shared" si="3"/>
        <v>0</v>
      </c>
    </row>
    <row r="245" s="278" customFormat="1" ht="36" customHeight="1" spans="1:5">
      <c r="A245" s="292">
        <v>2330417</v>
      </c>
      <c r="B245" s="293" t="s">
        <v>1554</v>
      </c>
      <c r="C245" s="291" t="s">
        <v>184</v>
      </c>
      <c r="D245" s="291">
        <v>0</v>
      </c>
      <c r="E245" s="192">
        <f t="shared" si="3"/>
        <v>0</v>
      </c>
    </row>
    <row r="246" s="278" customFormat="1" ht="36" customHeight="1" spans="1:5">
      <c r="A246" s="292">
        <v>2330418</v>
      </c>
      <c r="B246" s="293" t="s">
        <v>1555</v>
      </c>
      <c r="C246" s="291" t="s">
        <v>184</v>
      </c>
      <c r="D246" s="291">
        <v>0</v>
      </c>
      <c r="E246" s="192">
        <f t="shared" si="3"/>
        <v>0</v>
      </c>
    </row>
    <row r="247" s="278" customFormat="1" ht="36" customHeight="1" spans="1:5">
      <c r="A247" s="292">
        <v>2330419</v>
      </c>
      <c r="B247" s="293" t="s">
        <v>1556</v>
      </c>
      <c r="C247" s="291" t="s">
        <v>184</v>
      </c>
      <c r="D247" s="291">
        <v>0</v>
      </c>
      <c r="E247" s="192">
        <f t="shared" si="3"/>
        <v>0</v>
      </c>
    </row>
    <row r="248" s="278" customFormat="1" ht="36" customHeight="1" spans="1:5">
      <c r="A248" s="292">
        <v>2330420</v>
      </c>
      <c r="B248" s="293" t="s">
        <v>1557</v>
      </c>
      <c r="C248" s="291" t="s">
        <v>184</v>
      </c>
      <c r="D248" s="291">
        <v>0</v>
      </c>
      <c r="E248" s="192">
        <f t="shared" si="3"/>
        <v>0</v>
      </c>
    </row>
    <row r="249" s="278" customFormat="1" ht="36" customHeight="1" spans="1:5">
      <c r="A249" s="292">
        <v>2330431</v>
      </c>
      <c r="B249" s="293" t="s">
        <v>1558</v>
      </c>
      <c r="C249" s="291" t="s">
        <v>184</v>
      </c>
      <c r="D249" s="291">
        <v>0</v>
      </c>
      <c r="E249" s="192">
        <f t="shared" si="3"/>
        <v>0</v>
      </c>
    </row>
    <row r="250" s="278" customFormat="1" ht="36" customHeight="1" spans="1:5">
      <c r="A250" s="292">
        <v>2330432</v>
      </c>
      <c r="B250" s="293" t="s">
        <v>1559</v>
      </c>
      <c r="C250" s="291" t="s">
        <v>184</v>
      </c>
      <c r="D250" s="291">
        <v>0</v>
      </c>
      <c r="E250" s="192">
        <f t="shared" si="3"/>
        <v>0</v>
      </c>
    </row>
    <row r="251" s="278" customFormat="1" ht="36" customHeight="1" spans="1:5">
      <c r="A251" s="292">
        <v>2330433</v>
      </c>
      <c r="B251" s="293" t="s">
        <v>1560</v>
      </c>
      <c r="C251" s="291" t="s">
        <v>184</v>
      </c>
      <c r="D251" s="291">
        <v>0</v>
      </c>
      <c r="E251" s="192">
        <f t="shared" si="3"/>
        <v>0</v>
      </c>
    </row>
    <row r="252" s="278" customFormat="1" ht="36" customHeight="1" spans="1:5">
      <c r="A252" s="292">
        <v>2330498</v>
      </c>
      <c r="B252" s="293" t="s">
        <v>1561</v>
      </c>
      <c r="C252" s="291">
        <v>262</v>
      </c>
      <c r="D252" s="291">
        <v>55</v>
      </c>
      <c r="E252" s="192">
        <f t="shared" si="3"/>
        <v>-0.79</v>
      </c>
    </row>
    <row r="253" s="278" customFormat="1" ht="36" customHeight="1" spans="1:5">
      <c r="A253" s="292">
        <v>2330499</v>
      </c>
      <c r="B253" s="293" t="s">
        <v>1562</v>
      </c>
      <c r="C253" s="291">
        <v>17</v>
      </c>
      <c r="D253" s="291">
        <v>127</v>
      </c>
      <c r="E253" s="192">
        <f t="shared" si="3"/>
        <v>6.471</v>
      </c>
    </row>
    <row r="254" s="278" customFormat="1" ht="36" customHeight="1" spans="1:5">
      <c r="A254" s="298">
        <v>234</v>
      </c>
      <c r="B254" s="290" t="s">
        <v>1316</v>
      </c>
      <c r="C254" s="291">
        <v>0</v>
      </c>
      <c r="D254" s="291">
        <v>0</v>
      </c>
      <c r="E254" s="192" t="str">
        <f t="shared" si="3"/>
        <v/>
      </c>
    </row>
    <row r="255" s="278" customFormat="1" ht="36" customHeight="1" spans="1:5">
      <c r="A255" s="298">
        <v>23401</v>
      </c>
      <c r="B255" s="290" t="s">
        <v>1563</v>
      </c>
      <c r="C255" s="291">
        <v>0</v>
      </c>
      <c r="D255" s="291">
        <v>0</v>
      </c>
      <c r="E255" s="192" t="str">
        <f t="shared" si="3"/>
        <v/>
      </c>
    </row>
    <row r="256" s="278" customFormat="1" ht="36" customHeight="1" spans="1:5">
      <c r="A256" s="299">
        <v>2340101</v>
      </c>
      <c r="B256" s="293" t="s">
        <v>1564</v>
      </c>
      <c r="C256" s="291" t="s">
        <v>184</v>
      </c>
      <c r="D256" s="291">
        <v>0</v>
      </c>
      <c r="E256" s="192">
        <f t="shared" si="3"/>
        <v>0</v>
      </c>
    </row>
    <row r="257" s="278" customFormat="1" ht="36" customHeight="1" spans="1:5">
      <c r="A257" s="299">
        <v>2340102</v>
      </c>
      <c r="B257" s="293" t="s">
        <v>1565</v>
      </c>
      <c r="C257" s="291" t="s">
        <v>184</v>
      </c>
      <c r="D257" s="291">
        <v>0</v>
      </c>
      <c r="E257" s="192">
        <f t="shared" si="3"/>
        <v>0</v>
      </c>
    </row>
    <row r="258" s="278" customFormat="1" ht="36" customHeight="1" spans="1:5">
      <c r="A258" s="299">
        <v>2340103</v>
      </c>
      <c r="B258" s="293" t="s">
        <v>1566</v>
      </c>
      <c r="C258" s="291" t="s">
        <v>184</v>
      </c>
      <c r="D258" s="291">
        <v>0</v>
      </c>
      <c r="E258" s="192">
        <f t="shared" si="3"/>
        <v>0</v>
      </c>
    </row>
    <row r="259" s="278" customFormat="1" ht="36" customHeight="1" spans="1:5">
      <c r="A259" s="299">
        <v>2340104</v>
      </c>
      <c r="B259" s="293" t="s">
        <v>1567</v>
      </c>
      <c r="C259" s="291" t="s">
        <v>184</v>
      </c>
      <c r="D259" s="291">
        <v>0</v>
      </c>
      <c r="E259" s="192">
        <f t="shared" si="3"/>
        <v>0</v>
      </c>
    </row>
    <row r="260" s="278" customFormat="1" ht="36" customHeight="1" spans="1:5">
      <c r="A260" s="299">
        <v>2340105</v>
      </c>
      <c r="B260" s="293" t="s">
        <v>1568</v>
      </c>
      <c r="C260" s="291" t="s">
        <v>184</v>
      </c>
      <c r="D260" s="291">
        <v>0</v>
      </c>
      <c r="E260" s="192">
        <f t="shared" ref="E260:E286" si="4">IFERROR(IF(C260&gt;0,D260/C260-1,IF(C260&lt;0,-(D260/C260-1),"")),)</f>
        <v>0</v>
      </c>
    </row>
    <row r="261" s="278" customFormat="1" ht="36" customHeight="1" spans="1:5">
      <c r="A261" s="299">
        <v>2340106</v>
      </c>
      <c r="B261" s="293" t="s">
        <v>1569</v>
      </c>
      <c r="C261" s="291" t="s">
        <v>184</v>
      </c>
      <c r="D261" s="291">
        <v>0</v>
      </c>
      <c r="E261" s="192">
        <f t="shared" si="4"/>
        <v>0</v>
      </c>
    </row>
    <row r="262" s="278" customFormat="1" ht="36" customHeight="1" spans="1:5">
      <c r="A262" s="299">
        <v>2340107</v>
      </c>
      <c r="B262" s="293" t="s">
        <v>1570</v>
      </c>
      <c r="C262" s="291" t="s">
        <v>184</v>
      </c>
      <c r="D262" s="291">
        <v>0</v>
      </c>
      <c r="E262" s="192">
        <f t="shared" si="4"/>
        <v>0</v>
      </c>
    </row>
    <row r="263" s="278" customFormat="1" ht="36" customHeight="1" spans="1:5">
      <c r="A263" s="299">
        <v>2340108</v>
      </c>
      <c r="B263" s="293" t="s">
        <v>1571</v>
      </c>
      <c r="C263" s="291" t="s">
        <v>184</v>
      </c>
      <c r="D263" s="291">
        <v>0</v>
      </c>
      <c r="E263" s="192">
        <f t="shared" si="4"/>
        <v>0</v>
      </c>
    </row>
    <row r="264" s="278" customFormat="1" ht="36" customHeight="1" spans="1:5">
      <c r="A264" s="299">
        <v>2340109</v>
      </c>
      <c r="B264" s="293" t="s">
        <v>1572</v>
      </c>
      <c r="C264" s="291" t="s">
        <v>184</v>
      </c>
      <c r="D264" s="291">
        <v>0</v>
      </c>
      <c r="E264" s="192">
        <f t="shared" si="4"/>
        <v>0</v>
      </c>
    </row>
    <row r="265" s="278" customFormat="1" ht="36" customHeight="1" spans="1:5">
      <c r="A265" s="299">
        <v>2340110</v>
      </c>
      <c r="B265" s="293" t="s">
        <v>1573</v>
      </c>
      <c r="C265" s="291" t="s">
        <v>184</v>
      </c>
      <c r="D265" s="291">
        <v>0</v>
      </c>
      <c r="E265" s="192">
        <f t="shared" si="4"/>
        <v>0</v>
      </c>
    </row>
    <row r="266" s="278" customFormat="1" ht="36" customHeight="1" spans="1:5">
      <c r="A266" s="299">
        <v>2340111</v>
      </c>
      <c r="B266" s="293" t="s">
        <v>1574</v>
      </c>
      <c r="C266" s="291" t="s">
        <v>184</v>
      </c>
      <c r="D266" s="291">
        <v>0</v>
      </c>
      <c r="E266" s="192">
        <f t="shared" si="4"/>
        <v>0</v>
      </c>
    </row>
    <row r="267" s="278" customFormat="1" ht="36" customHeight="1" spans="1:5">
      <c r="A267" s="299">
        <v>2340199</v>
      </c>
      <c r="B267" s="293" t="s">
        <v>1575</v>
      </c>
      <c r="C267" s="291" t="s">
        <v>184</v>
      </c>
      <c r="D267" s="291">
        <v>0</v>
      </c>
      <c r="E267" s="192">
        <f t="shared" si="4"/>
        <v>0</v>
      </c>
    </row>
    <row r="268" s="278" customFormat="1" ht="36" customHeight="1" spans="1:5">
      <c r="A268" s="298">
        <v>23402</v>
      </c>
      <c r="B268" s="290" t="s">
        <v>1576</v>
      </c>
      <c r="C268" s="291">
        <v>0</v>
      </c>
      <c r="D268" s="291">
        <v>0</v>
      </c>
      <c r="E268" s="192" t="str">
        <f t="shared" si="4"/>
        <v/>
      </c>
    </row>
    <row r="269" s="278" customFormat="1" ht="36" customHeight="1" spans="1:5">
      <c r="A269" s="299">
        <v>2340201</v>
      </c>
      <c r="B269" s="293" t="s">
        <v>1577</v>
      </c>
      <c r="C269" s="291" t="s">
        <v>184</v>
      </c>
      <c r="D269" s="291">
        <v>0</v>
      </c>
      <c r="E269" s="192">
        <f t="shared" si="4"/>
        <v>0</v>
      </c>
    </row>
    <row r="270" s="278" customFormat="1" ht="36" customHeight="1" spans="1:5">
      <c r="A270" s="299">
        <v>2340202</v>
      </c>
      <c r="B270" s="293" t="s">
        <v>1578</v>
      </c>
      <c r="C270" s="291" t="s">
        <v>184</v>
      </c>
      <c r="D270" s="291">
        <v>0</v>
      </c>
      <c r="E270" s="192">
        <f t="shared" si="4"/>
        <v>0</v>
      </c>
    </row>
    <row r="271" s="278" customFormat="1" ht="36" customHeight="1" spans="1:5">
      <c r="A271" s="299">
        <v>2340203</v>
      </c>
      <c r="B271" s="293" t="s">
        <v>1579</v>
      </c>
      <c r="C271" s="291" t="s">
        <v>184</v>
      </c>
      <c r="D271" s="291">
        <v>0</v>
      </c>
      <c r="E271" s="192">
        <f t="shared" si="4"/>
        <v>0</v>
      </c>
    </row>
    <row r="272" s="278" customFormat="1" ht="36" customHeight="1" spans="1:5">
      <c r="A272" s="299">
        <v>2340204</v>
      </c>
      <c r="B272" s="293" t="s">
        <v>1580</v>
      </c>
      <c r="C272" s="291" t="s">
        <v>184</v>
      </c>
      <c r="D272" s="291">
        <v>0</v>
      </c>
      <c r="E272" s="192">
        <f t="shared" si="4"/>
        <v>0</v>
      </c>
    </row>
    <row r="273" s="278" customFormat="1" ht="36" customHeight="1" spans="1:5">
      <c r="A273" s="299">
        <v>2340205</v>
      </c>
      <c r="B273" s="293" t="s">
        <v>1581</v>
      </c>
      <c r="C273" s="291" t="s">
        <v>184</v>
      </c>
      <c r="D273" s="291">
        <v>0</v>
      </c>
      <c r="E273" s="192">
        <f t="shared" si="4"/>
        <v>0</v>
      </c>
    </row>
    <row r="274" s="278" customFormat="1" ht="36" customHeight="1" spans="1:5">
      <c r="A274" s="299">
        <v>2340299</v>
      </c>
      <c r="B274" s="293" t="s">
        <v>1582</v>
      </c>
      <c r="C274" s="291" t="s">
        <v>184</v>
      </c>
      <c r="D274" s="291">
        <v>0</v>
      </c>
      <c r="E274" s="192">
        <f t="shared" si="4"/>
        <v>0</v>
      </c>
    </row>
    <row r="275" s="278" customFormat="1" ht="36" customHeight="1" spans="1:5">
      <c r="A275" s="294"/>
      <c r="B275" s="293"/>
      <c r="C275" s="300"/>
      <c r="D275" s="291">
        <v>0</v>
      </c>
      <c r="E275" s="192" t="str">
        <f t="shared" si="4"/>
        <v/>
      </c>
    </row>
    <row r="276" s="278" customFormat="1" ht="36" customHeight="1" spans="1:5">
      <c r="A276" s="301"/>
      <c r="B276" s="302" t="s">
        <v>1583</v>
      </c>
      <c r="C276" s="291">
        <f>C4+C20+C32+C46+C104+C131+C183+C187+C190+C218+C236</f>
        <v>69007</v>
      </c>
      <c r="D276" s="291">
        <f>D4+D20+D32+D46+D104+D131+D183+D187+D190+D218+D236</f>
        <v>55773</v>
      </c>
      <c r="E276" s="192">
        <f t="shared" si="4"/>
        <v>-0.192</v>
      </c>
    </row>
    <row r="277" s="278" customFormat="1" ht="36" customHeight="1" spans="1:5">
      <c r="A277" s="303">
        <v>230</v>
      </c>
      <c r="B277" s="304" t="s">
        <v>165</v>
      </c>
      <c r="C277" s="89"/>
      <c r="D277" s="89"/>
      <c r="E277" s="192" t="str">
        <f t="shared" si="4"/>
        <v/>
      </c>
    </row>
    <row r="278" s="278" customFormat="1" ht="36" customHeight="1" spans="1:5">
      <c r="A278" s="303">
        <v>23004</v>
      </c>
      <c r="B278" s="305" t="s">
        <v>1320</v>
      </c>
      <c r="C278" s="91"/>
      <c r="D278" s="91"/>
      <c r="E278" s="192" t="str">
        <f t="shared" si="4"/>
        <v/>
      </c>
    </row>
    <row r="279" s="278" customFormat="1" ht="36" customHeight="1" spans="1:5">
      <c r="A279" s="306">
        <v>2300401</v>
      </c>
      <c r="B279" s="305" t="s">
        <v>1584</v>
      </c>
      <c r="C279" s="91"/>
      <c r="D279" s="91"/>
      <c r="E279" s="192" t="str">
        <f t="shared" si="4"/>
        <v/>
      </c>
    </row>
    <row r="280" s="278" customFormat="1" ht="36" customHeight="1" spans="1:5">
      <c r="A280" s="306">
        <v>2300402</v>
      </c>
      <c r="B280" s="305" t="s">
        <v>1322</v>
      </c>
      <c r="C280" s="91"/>
      <c r="D280" s="91"/>
      <c r="E280" s="192" t="str">
        <f t="shared" si="4"/>
        <v/>
      </c>
    </row>
    <row r="281" s="278" customFormat="1" ht="36" customHeight="1" spans="1:5">
      <c r="A281" s="306">
        <v>203308</v>
      </c>
      <c r="B281" s="305" t="s">
        <v>1326</v>
      </c>
      <c r="C281" s="91"/>
      <c r="D281" s="91"/>
      <c r="E281" s="192" t="str">
        <f t="shared" si="4"/>
        <v/>
      </c>
    </row>
    <row r="282" s="278" customFormat="1" ht="36" customHeight="1" spans="1:5">
      <c r="A282" s="306">
        <v>23009</v>
      </c>
      <c r="B282" s="305" t="s">
        <v>1328</v>
      </c>
      <c r="C282" s="91"/>
      <c r="D282" s="91"/>
      <c r="E282" s="192" t="str">
        <f t="shared" si="4"/>
        <v/>
      </c>
    </row>
    <row r="283" ht="36" customHeight="1" spans="1:5">
      <c r="A283" s="306">
        <v>23011</v>
      </c>
      <c r="B283" s="307" t="s">
        <v>1585</v>
      </c>
      <c r="C283" s="91"/>
      <c r="D283" s="91"/>
      <c r="E283" s="192" t="str">
        <f t="shared" si="4"/>
        <v/>
      </c>
    </row>
    <row r="284" ht="36" customHeight="1" spans="1:5">
      <c r="A284" s="303">
        <v>231</v>
      </c>
      <c r="B284" s="308" t="s">
        <v>1330</v>
      </c>
      <c r="C284" s="89"/>
      <c r="D284" s="89"/>
      <c r="E284" s="192" t="str">
        <f t="shared" si="4"/>
        <v/>
      </c>
    </row>
    <row r="285" ht="36" customHeight="1" spans="1:5">
      <c r="A285" s="309"/>
      <c r="B285" s="308" t="s">
        <v>1586</v>
      </c>
      <c r="C285" s="89"/>
      <c r="D285" s="91"/>
      <c r="E285" s="192" t="str">
        <f t="shared" si="4"/>
        <v/>
      </c>
    </row>
    <row r="286" ht="36" customHeight="1" spans="1:5">
      <c r="A286" s="310"/>
      <c r="B286" s="311" t="s">
        <v>172</v>
      </c>
      <c r="C286" s="89">
        <v>69007</v>
      </c>
      <c r="D286" s="89">
        <v>55773</v>
      </c>
      <c r="E286" s="192">
        <f t="shared" si="4"/>
        <v>-0.192</v>
      </c>
    </row>
    <row r="287" spans="3:4">
      <c r="C287" s="312"/>
      <c r="D287" s="312"/>
    </row>
    <row r="288" spans="3:4">
      <c r="C288" s="312"/>
      <c r="D288" s="312"/>
    </row>
    <row r="289" spans="3:4">
      <c r="C289" s="312"/>
      <c r="D289" s="312"/>
    </row>
  </sheetData>
  <mergeCells count="1">
    <mergeCell ref="B1:E1"/>
  </mergeCells>
  <conditionalFormatting sqref="B283">
    <cfRule type="expression" dxfId="1" priority="10" stopIfTrue="1">
      <formula>"len($A:$A)=3"</formula>
    </cfRule>
  </conditionalFormatting>
  <conditionalFormatting sqref="C283">
    <cfRule type="expression" dxfId="1" priority="4" stopIfTrue="1">
      <formula>"len($A:$A)=3"</formula>
    </cfRule>
  </conditionalFormatting>
  <conditionalFormatting sqref="D283">
    <cfRule type="expression" dxfId="1" priority="3" stopIfTrue="1">
      <formula>"len($A:$A)=3"</formula>
    </cfRule>
  </conditionalFormatting>
  <conditionalFormatting sqref="D284">
    <cfRule type="expression" dxfId="1" priority="1" stopIfTrue="1">
      <formula>"len($A:$A)=3"</formula>
    </cfRule>
  </conditionalFormatting>
  <conditionalFormatting sqref="B284:B285">
    <cfRule type="expression" dxfId="1" priority="8" stopIfTrue="1">
      <formula>"len($A:$A)=3"</formula>
    </cfRule>
  </conditionalFormatting>
  <conditionalFormatting sqref="C284:C285">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00B0F0"/>
  </sheetPr>
  <dimension ref="A1:D16"/>
  <sheetViews>
    <sheetView showGridLines="0" showZeros="0" view="pageBreakPreview" zoomScale="85" zoomScaleNormal="100" workbookViewId="0">
      <selection activeCell="A4" sqref="A4:D4"/>
    </sheetView>
  </sheetViews>
  <sheetFormatPr defaultColWidth="9" defaultRowHeight="14.4" outlineLevelCol="3"/>
  <cols>
    <col min="1" max="1" width="52.1296296296296" style="269" customWidth="1"/>
    <col min="2" max="4" width="20.6296296296296" customWidth="1"/>
  </cols>
  <sheetData>
    <row r="1" s="268" customFormat="1" ht="45" customHeight="1" spans="1:4">
      <c r="A1" s="270" t="s">
        <v>1587</v>
      </c>
      <c r="B1" s="270"/>
      <c r="C1" s="270"/>
      <c r="D1" s="270"/>
    </row>
    <row r="2" ht="20.1" customHeight="1" spans="1:4">
      <c r="A2" s="271"/>
      <c r="B2" s="272"/>
      <c r="C2" s="273"/>
      <c r="D2" s="273" t="s">
        <v>48</v>
      </c>
    </row>
    <row r="3" ht="45" customHeight="1" spans="1:4">
      <c r="A3" s="177" t="s">
        <v>1254</v>
      </c>
      <c r="B3" s="187" t="s">
        <v>1264</v>
      </c>
      <c r="C3" s="187" t="s">
        <v>52</v>
      </c>
      <c r="D3" s="187" t="s">
        <v>1588</v>
      </c>
    </row>
    <row r="4" ht="36" customHeight="1" spans="1:4">
      <c r="A4" s="274" t="s">
        <v>1255</v>
      </c>
      <c r="B4" s="274" t="s">
        <v>1255</v>
      </c>
      <c r="C4" s="274" t="s">
        <v>1255</v>
      </c>
      <c r="D4" s="274" t="s">
        <v>1255</v>
      </c>
    </row>
    <row r="5" ht="36" customHeight="1" spans="1:4">
      <c r="A5" s="274"/>
      <c r="B5" s="46"/>
      <c r="C5" s="46"/>
      <c r="D5" s="46"/>
    </row>
    <row r="6" ht="36" customHeight="1" spans="1:4">
      <c r="A6" s="274"/>
      <c r="B6" s="46"/>
      <c r="C6" s="46"/>
      <c r="D6" s="46"/>
    </row>
    <row r="7" ht="36" customHeight="1" spans="1:4">
      <c r="A7" s="275"/>
      <c r="B7" s="46"/>
      <c r="C7" s="46"/>
      <c r="D7" s="46"/>
    </row>
    <row r="8" ht="36" customHeight="1" spans="1:4">
      <c r="A8" s="274"/>
      <c r="B8" s="46"/>
      <c r="C8" s="46"/>
      <c r="D8" s="46"/>
    </row>
    <row r="9" ht="36" customHeight="1" spans="1:4">
      <c r="A9" s="274"/>
      <c r="B9" s="46"/>
      <c r="C9" s="46"/>
      <c r="D9" s="46"/>
    </row>
    <row r="10" ht="36" customHeight="1" spans="1:4">
      <c r="A10" s="275"/>
      <c r="B10" s="46"/>
      <c r="C10" s="46"/>
      <c r="D10" s="46"/>
    </row>
    <row r="11" ht="36" customHeight="1" spans="1:4">
      <c r="A11" s="274"/>
      <c r="B11" s="46"/>
      <c r="C11" s="46"/>
      <c r="D11" s="46"/>
    </row>
    <row r="12" ht="36" customHeight="1" spans="1:4">
      <c r="A12" s="275"/>
      <c r="B12" s="46"/>
      <c r="C12" s="46"/>
      <c r="D12" s="46"/>
    </row>
    <row r="13" ht="36" customHeight="1" spans="1:4">
      <c r="A13" s="275"/>
      <c r="B13" s="46"/>
      <c r="C13" s="46"/>
      <c r="D13" s="46"/>
    </row>
    <row r="14" ht="36" customHeight="1" spans="1:4">
      <c r="A14" s="275"/>
      <c r="B14" s="46"/>
      <c r="C14" s="46"/>
      <c r="D14" s="46"/>
    </row>
    <row r="15" ht="36" customHeight="1" spans="1:4">
      <c r="A15" s="276"/>
      <c r="B15" s="46"/>
      <c r="C15" s="46"/>
      <c r="D15" s="46"/>
    </row>
    <row r="16" ht="36" customHeight="1" spans="1:4">
      <c r="A16" s="179" t="s">
        <v>1589</v>
      </c>
      <c r="B16" s="277"/>
      <c r="C16" s="277"/>
      <c r="D16" s="180"/>
    </row>
  </sheetData>
  <mergeCells count="2">
    <mergeCell ref="A1:D1"/>
    <mergeCell ref="A16:D16"/>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00B0F0"/>
  </sheetPr>
  <dimension ref="A1:D54"/>
  <sheetViews>
    <sheetView showGridLines="0" showZeros="0" view="pageBreakPreview" zoomScaleNormal="100" topLeftCell="A32" workbookViewId="0">
      <selection activeCell="B3" sqref="B3"/>
    </sheetView>
  </sheetViews>
  <sheetFormatPr defaultColWidth="9" defaultRowHeight="15.6" outlineLevelCol="3"/>
  <cols>
    <col min="1" max="1" width="50.7777777777778" style="237" customWidth="1"/>
    <col min="2" max="4" width="20.6296296296296" style="237" customWidth="1"/>
    <col min="5" max="5" width="13.7777777777778" style="237"/>
    <col min="6" max="16384" width="9" style="237"/>
  </cols>
  <sheetData>
    <row r="1" ht="45" customHeight="1" spans="1:4">
      <c r="A1" s="183" t="s">
        <v>1590</v>
      </c>
      <c r="B1" s="183"/>
      <c r="C1" s="183"/>
      <c r="D1" s="183"/>
    </row>
    <row r="2" ht="20.1" customHeight="1" spans="1:4">
      <c r="A2" s="253"/>
      <c r="B2" s="254"/>
      <c r="C2" s="255"/>
      <c r="D2" s="256" t="s">
        <v>1591</v>
      </c>
    </row>
    <row r="3" ht="45" customHeight="1" spans="1:4">
      <c r="A3" s="209" t="s">
        <v>1592</v>
      </c>
      <c r="B3" s="81" t="s">
        <v>51</v>
      </c>
      <c r="C3" s="81" t="s">
        <v>52</v>
      </c>
      <c r="D3" s="81" t="s">
        <v>53</v>
      </c>
    </row>
    <row r="4" ht="36" customHeight="1" spans="1:4">
      <c r="A4" s="172" t="s">
        <v>1593</v>
      </c>
      <c r="B4" s="257">
        <f>B22</f>
        <v>769</v>
      </c>
      <c r="C4" s="257">
        <f>C22</f>
        <v>771</v>
      </c>
      <c r="D4" s="192">
        <f>IF(B4&gt;0,C4/B4-1,IF(B4&lt;0,-(C4/B4-1),""))</f>
        <v>0.003</v>
      </c>
    </row>
    <row r="5" ht="36" customHeight="1" spans="1:4">
      <c r="A5" s="246" t="s">
        <v>1594</v>
      </c>
      <c r="B5" s="258"/>
      <c r="C5" s="259"/>
      <c r="D5" s="125"/>
    </row>
    <row r="6" ht="36" customHeight="1" spans="1:4">
      <c r="A6" s="246" t="s">
        <v>1595</v>
      </c>
      <c r="B6" s="258"/>
      <c r="C6" s="258"/>
      <c r="D6" s="125"/>
    </row>
    <row r="7" ht="36" customHeight="1" spans="1:4">
      <c r="A7" s="246" t="s">
        <v>1596</v>
      </c>
      <c r="B7" s="260"/>
      <c r="C7" s="259"/>
      <c r="D7" s="125"/>
    </row>
    <row r="8" ht="36" customHeight="1" spans="1:4">
      <c r="A8" s="246" t="s">
        <v>1597</v>
      </c>
      <c r="B8" s="258"/>
      <c r="C8" s="259"/>
      <c r="D8" s="125"/>
    </row>
    <row r="9" ht="36" customHeight="1" spans="1:4">
      <c r="A9" s="246" t="s">
        <v>1598</v>
      </c>
      <c r="B9" s="260"/>
      <c r="C9" s="259"/>
      <c r="D9" s="125"/>
    </row>
    <row r="10" ht="36" customHeight="1" spans="1:4">
      <c r="A10" s="246" t="s">
        <v>1599</v>
      </c>
      <c r="B10" s="258"/>
      <c r="C10" s="259"/>
      <c r="D10" s="125"/>
    </row>
    <row r="11" ht="36" customHeight="1" spans="1:4">
      <c r="A11" s="246" t="s">
        <v>1600</v>
      </c>
      <c r="B11" s="258"/>
      <c r="C11" s="259"/>
      <c r="D11" s="125"/>
    </row>
    <row r="12" ht="36" customHeight="1" spans="1:4">
      <c r="A12" s="246" t="s">
        <v>1601</v>
      </c>
      <c r="B12" s="258"/>
      <c r="C12" s="259"/>
      <c r="D12" s="125"/>
    </row>
    <row r="13" ht="36" customHeight="1" spans="1:4">
      <c r="A13" s="246" t="s">
        <v>1602</v>
      </c>
      <c r="B13" s="261"/>
      <c r="C13" s="258"/>
      <c r="D13" s="125"/>
    </row>
    <row r="14" ht="36" customHeight="1" spans="1:4">
      <c r="A14" s="246" t="s">
        <v>1603</v>
      </c>
      <c r="B14" s="261"/>
      <c r="C14" s="259"/>
      <c r="D14" s="125"/>
    </row>
    <row r="15" ht="36" customHeight="1" spans="1:4">
      <c r="A15" s="246" t="s">
        <v>1604</v>
      </c>
      <c r="B15" s="261"/>
      <c r="C15" s="262"/>
      <c r="D15" s="125"/>
    </row>
    <row r="16" ht="36" customHeight="1" spans="1:4">
      <c r="A16" s="246" t="s">
        <v>1605</v>
      </c>
      <c r="B16" s="261"/>
      <c r="C16" s="262"/>
      <c r="D16" s="125"/>
    </row>
    <row r="17" ht="36" customHeight="1" spans="1:4">
      <c r="A17" s="246" t="s">
        <v>1606</v>
      </c>
      <c r="B17" s="258"/>
      <c r="C17" s="259"/>
      <c r="D17" s="125"/>
    </row>
    <row r="18" ht="36" customHeight="1" spans="1:4">
      <c r="A18" s="246" t="s">
        <v>1607</v>
      </c>
      <c r="B18" s="261"/>
      <c r="C18" s="262"/>
      <c r="D18" s="125"/>
    </row>
    <row r="19" ht="36" customHeight="1" spans="1:4">
      <c r="A19" s="246" t="s">
        <v>1608</v>
      </c>
      <c r="B19" s="261"/>
      <c r="C19" s="262"/>
      <c r="D19" s="125"/>
    </row>
    <row r="20" ht="36" customHeight="1" spans="1:4">
      <c r="A20" s="246" t="s">
        <v>1609</v>
      </c>
      <c r="B20" s="258"/>
      <c r="C20" s="262"/>
      <c r="D20" s="125" t="str">
        <f>IF(B20&gt;0,C20/B20-1,IF(B20&lt;0,-(C20/B20-1),""))</f>
        <v/>
      </c>
    </row>
    <row r="21" ht="36" customHeight="1" spans="1:4">
      <c r="A21" s="246" t="s">
        <v>1610</v>
      </c>
      <c r="B21" s="261"/>
      <c r="C21" s="259"/>
      <c r="D21" s="125"/>
    </row>
    <row r="22" ht="36" customHeight="1" spans="1:4">
      <c r="A22" s="246" t="s">
        <v>1611</v>
      </c>
      <c r="B22" s="261">
        <v>769</v>
      </c>
      <c r="C22" s="259">
        <v>771</v>
      </c>
      <c r="D22" s="192">
        <f>IF(B22&gt;0,C22/B22-1,IF(B22&lt;0,-(C22/B22-1),""))</f>
        <v>0.003</v>
      </c>
    </row>
    <row r="23" ht="36" customHeight="1" spans="1:4">
      <c r="A23" s="172" t="s">
        <v>1612</v>
      </c>
      <c r="B23" s="257"/>
      <c r="C23" s="257"/>
      <c r="D23" s="263"/>
    </row>
    <row r="24" ht="36" customHeight="1" spans="1:4">
      <c r="A24" s="193" t="s">
        <v>1613</v>
      </c>
      <c r="B24" s="261"/>
      <c r="C24" s="259"/>
      <c r="D24" s="125"/>
    </row>
    <row r="25" ht="36" customHeight="1" spans="1:4">
      <c r="A25" s="193" t="s">
        <v>1614</v>
      </c>
      <c r="B25" s="261"/>
      <c r="C25" s="259"/>
      <c r="D25" s="125"/>
    </row>
    <row r="26" ht="36" customHeight="1" spans="1:4">
      <c r="A26" s="193" t="s">
        <v>1615</v>
      </c>
      <c r="B26" s="261"/>
      <c r="C26" s="259"/>
      <c r="D26" s="125"/>
    </row>
    <row r="27" ht="36" customHeight="1" spans="1:4">
      <c r="A27" s="193" t="s">
        <v>1616</v>
      </c>
      <c r="B27" s="261"/>
      <c r="C27" s="259"/>
      <c r="D27" s="125"/>
    </row>
    <row r="28" ht="36" customHeight="1" spans="1:4">
      <c r="A28" s="172" t="s">
        <v>1617</v>
      </c>
      <c r="B28" s="257"/>
      <c r="C28" s="257"/>
      <c r="D28" s="263"/>
    </row>
    <row r="29" ht="36" customHeight="1" spans="1:4">
      <c r="A29" s="193" t="s">
        <v>1618</v>
      </c>
      <c r="B29" s="261"/>
      <c r="C29" s="259"/>
      <c r="D29" s="125"/>
    </row>
    <row r="30" ht="36" customHeight="1" spans="1:4">
      <c r="A30" s="193" t="s">
        <v>1619</v>
      </c>
      <c r="B30" s="258"/>
      <c r="C30" s="259"/>
      <c r="D30" s="125"/>
    </row>
    <row r="31" ht="36" customHeight="1" spans="1:4">
      <c r="A31" s="193" t="s">
        <v>1620</v>
      </c>
      <c r="B31" s="261"/>
      <c r="C31" s="259"/>
      <c r="D31" s="125"/>
    </row>
    <row r="32" ht="36" customHeight="1" spans="1:4">
      <c r="A32" s="172" t="s">
        <v>1621</v>
      </c>
      <c r="B32" s="257"/>
      <c r="C32" s="257"/>
      <c r="D32" s="263"/>
    </row>
    <row r="33" ht="36" customHeight="1" spans="1:4">
      <c r="A33" s="193" t="s">
        <v>1622</v>
      </c>
      <c r="B33" s="258"/>
      <c r="C33" s="264"/>
      <c r="D33" s="125"/>
    </row>
    <row r="34" ht="36" customHeight="1" spans="1:4">
      <c r="A34" s="193" t="s">
        <v>1623</v>
      </c>
      <c r="B34" s="261"/>
      <c r="C34" s="264"/>
      <c r="D34" s="125"/>
    </row>
    <row r="35" ht="36" customHeight="1" spans="1:4">
      <c r="A35" s="193" t="s">
        <v>1624</v>
      </c>
      <c r="B35" s="261"/>
      <c r="C35" s="262"/>
      <c r="D35" s="125"/>
    </row>
    <row r="36" ht="36" customHeight="1" spans="1:4">
      <c r="A36" s="172" t="s">
        <v>1625</v>
      </c>
      <c r="B36" s="265"/>
      <c r="C36" s="266"/>
      <c r="D36" s="263"/>
    </row>
    <row r="37" ht="36" customHeight="1" spans="1:4">
      <c r="A37" s="267" t="s">
        <v>1626</v>
      </c>
      <c r="B37" s="257">
        <f>B4</f>
        <v>769</v>
      </c>
      <c r="C37" s="257">
        <f>C4</f>
        <v>771</v>
      </c>
      <c r="D37" s="192">
        <f t="shared" ref="D37:D39" si="0">IF(B37&gt;0,C37/B37-1,IF(B37&lt;0,-(C37/B37-1),""))</f>
        <v>0.003</v>
      </c>
    </row>
    <row r="38" ht="36" customHeight="1" spans="1:4">
      <c r="A38" s="171" t="s">
        <v>106</v>
      </c>
      <c r="B38" s="258">
        <v>733</v>
      </c>
      <c r="C38" s="264">
        <v>733</v>
      </c>
      <c r="D38" s="192">
        <f t="shared" si="0"/>
        <v>0</v>
      </c>
    </row>
    <row r="39" ht="36" customHeight="1" spans="1:4">
      <c r="A39" s="231" t="s">
        <v>1627</v>
      </c>
      <c r="B39" s="257">
        <v>106</v>
      </c>
      <c r="C39" s="266">
        <v>710</v>
      </c>
      <c r="D39" s="192">
        <f t="shared" si="0"/>
        <v>5.698</v>
      </c>
    </row>
    <row r="40" ht="36" customHeight="1" spans="1:4">
      <c r="A40" s="171" t="s">
        <v>1628</v>
      </c>
      <c r="B40" s="258"/>
      <c r="C40" s="264"/>
      <c r="D40" s="263"/>
    </row>
    <row r="41" ht="36" customHeight="1" spans="1:4">
      <c r="A41" s="267" t="s">
        <v>113</v>
      </c>
      <c r="B41" s="257">
        <f>B37+B38+B39</f>
        <v>1608</v>
      </c>
      <c r="C41" s="257">
        <f>C37+C38+C39</f>
        <v>2214</v>
      </c>
      <c r="D41" s="192">
        <f>IF(B41&gt;0,C41/B41-1,IF(B41&lt;0,-(C41/B41-1),""))</f>
        <v>0.377</v>
      </c>
    </row>
    <row r="42" spans="2:2">
      <c r="B42" s="252"/>
    </row>
    <row r="43" spans="2:3">
      <c r="B43" s="252"/>
      <c r="C43" s="252"/>
    </row>
    <row r="44" spans="2:2">
      <c r="B44" s="252"/>
    </row>
    <row r="45" spans="2:3">
      <c r="B45" s="252"/>
      <c r="C45" s="252"/>
    </row>
    <row r="46" spans="2:2">
      <c r="B46" s="252"/>
    </row>
    <row r="47" spans="2:2">
      <c r="B47" s="252"/>
    </row>
    <row r="48" spans="2:3">
      <c r="B48" s="252"/>
      <c r="C48" s="252"/>
    </row>
    <row r="49" spans="2:2">
      <c r="B49" s="252"/>
    </row>
    <row r="50" spans="2:2">
      <c r="B50" s="252"/>
    </row>
    <row r="51" spans="2:2">
      <c r="B51" s="252"/>
    </row>
    <row r="52" spans="2:2">
      <c r="B52" s="252"/>
    </row>
    <row r="53" spans="2:3">
      <c r="B53" s="252"/>
      <c r="C53" s="252"/>
    </row>
    <row r="54" spans="2:2">
      <c r="B54" s="252"/>
    </row>
  </sheetData>
  <autoFilter ref="A3:D41">
    <extLst/>
  </autoFilter>
  <mergeCells count="1">
    <mergeCell ref="A1:D1"/>
  </mergeCells>
  <conditionalFormatting sqref="E3:E39">
    <cfRule type="cellIs" dxfId="3" priority="2" stopIfTrue="1" operator="lessThanOrEqual">
      <formula>-1</formula>
    </cfRule>
  </conditionalFormatting>
  <conditionalFormatting sqref="E4:E7">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00B0F0"/>
  </sheetPr>
  <dimension ref="A1:D41"/>
  <sheetViews>
    <sheetView showGridLines="0" showZeros="0" view="pageBreakPreview" zoomScaleNormal="100" topLeftCell="A18" workbookViewId="0">
      <selection activeCell="C26" sqref="C26"/>
    </sheetView>
  </sheetViews>
  <sheetFormatPr defaultColWidth="9" defaultRowHeight="15.6" outlineLevelCol="3"/>
  <cols>
    <col min="1" max="1" width="50.7777777777778" style="202" customWidth="1"/>
    <col min="2" max="2" width="20.6296296296296" style="202" customWidth="1"/>
    <col min="3" max="3" width="20.6296296296296" style="237" customWidth="1"/>
    <col min="4" max="4" width="20.6296296296296" style="202" customWidth="1"/>
    <col min="5" max="16384" width="9" style="202"/>
  </cols>
  <sheetData>
    <row r="1" ht="45" customHeight="1" spans="1:4">
      <c r="A1" s="238" t="s">
        <v>25</v>
      </c>
      <c r="B1" s="238"/>
      <c r="C1" s="238"/>
      <c r="D1" s="238"/>
    </row>
    <row r="2" ht="20.1" customHeight="1" spans="1:4">
      <c r="A2" s="239"/>
      <c r="B2" s="239"/>
      <c r="C2" s="239"/>
      <c r="D2" s="240" t="s">
        <v>48</v>
      </c>
    </row>
    <row r="3" ht="45" customHeight="1" spans="1:4">
      <c r="A3" s="241" t="s">
        <v>50</v>
      </c>
      <c r="B3" s="187" t="s">
        <v>51</v>
      </c>
      <c r="C3" s="187" t="s">
        <v>52</v>
      </c>
      <c r="D3" s="187" t="s">
        <v>53</v>
      </c>
    </row>
    <row r="4" ht="35.1" customHeight="1" spans="1:4">
      <c r="A4" s="172" t="s">
        <v>1629</v>
      </c>
      <c r="B4" s="242">
        <f>B7</f>
        <v>500</v>
      </c>
      <c r="C4" s="242">
        <f>C7</f>
        <v>1046</v>
      </c>
      <c r="D4" s="192">
        <f>IF(B4&gt;0,C4/B4-1,IF(B4&lt;0,-(C4/B4-1),""))</f>
        <v>1.092</v>
      </c>
    </row>
    <row r="5" ht="35.1" customHeight="1" spans="1:4">
      <c r="A5" s="174" t="s">
        <v>1630</v>
      </c>
      <c r="B5" s="243"/>
      <c r="C5" s="243"/>
      <c r="D5" s="218"/>
    </row>
    <row r="6" ht="35.1" customHeight="1" spans="1:4">
      <c r="A6" s="174" t="s">
        <v>1631</v>
      </c>
      <c r="B6" s="243"/>
      <c r="C6" s="243"/>
      <c r="D6" s="218"/>
    </row>
    <row r="7" ht="35.1" customHeight="1" spans="1:4">
      <c r="A7" s="174" t="s">
        <v>1632</v>
      </c>
      <c r="B7" s="243">
        <v>500</v>
      </c>
      <c r="C7" s="243">
        <v>1046</v>
      </c>
      <c r="D7" s="192">
        <f t="shared" ref="D7:D12" si="0">IF(B7&gt;0,C7/B7-1,IF(B7&lt;0,-(C7/B7-1),""))</f>
        <v>1.092</v>
      </c>
    </row>
    <row r="8" ht="35.1" customHeight="1" spans="1:4">
      <c r="A8" s="174" t="s">
        <v>1633</v>
      </c>
      <c r="B8" s="243"/>
      <c r="C8" s="243"/>
      <c r="D8" s="218"/>
    </row>
    <row r="9" ht="35.1" customHeight="1" spans="1:4">
      <c r="A9" s="174" t="s">
        <v>1634</v>
      </c>
      <c r="B9" s="244"/>
      <c r="C9" s="244"/>
      <c r="D9" s="213" t="str">
        <f t="shared" si="0"/>
        <v/>
      </c>
    </row>
    <row r="10" ht="35.1" customHeight="1" spans="1:4">
      <c r="A10" s="174" t="s">
        <v>1635</v>
      </c>
      <c r="B10" s="243"/>
      <c r="C10" s="243"/>
      <c r="D10" s="218"/>
    </row>
    <row r="11" ht="35.1" customHeight="1" spans="1:4">
      <c r="A11" s="172" t="s">
        <v>1636</v>
      </c>
      <c r="B11" s="245">
        <f>B12+B14+B15</f>
        <v>103</v>
      </c>
      <c r="C11" s="245">
        <f>C12+C14+C15</f>
        <v>898</v>
      </c>
      <c r="D11" s="192">
        <f>IF(B11&gt;0,C11/B11-1,IF(B11&lt;0,-(C11/B11-1),""))</f>
        <v>7.718</v>
      </c>
    </row>
    <row r="12" ht="35.1" customHeight="1" spans="1:4">
      <c r="A12" s="174" t="s">
        <v>1637</v>
      </c>
      <c r="B12" s="243">
        <v>103</v>
      </c>
      <c r="C12" s="243">
        <v>898</v>
      </c>
      <c r="D12" s="192">
        <f t="shared" si="0"/>
        <v>7.718</v>
      </c>
    </row>
    <row r="13" ht="35.1" customHeight="1" spans="1:4">
      <c r="A13" s="174" t="s">
        <v>1638</v>
      </c>
      <c r="B13" s="243"/>
      <c r="C13" s="243"/>
      <c r="D13" s="218"/>
    </row>
    <row r="14" ht="35.1" customHeight="1" spans="1:4">
      <c r="A14" s="174" t="s">
        <v>1639</v>
      </c>
      <c r="B14" s="244"/>
      <c r="C14" s="244"/>
      <c r="D14" s="192" t="str">
        <f>IF(B14&gt;0,C14/B14-1,IF(B14&lt;0,-(C14/B14-1),""))</f>
        <v/>
      </c>
    </row>
    <row r="15" ht="35.1" customHeight="1" spans="1:4">
      <c r="A15" s="174" t="s">
        <v>1640</v>
      </c>
      <c r="B15" s="244"/>
      <c r="C15" s="244"/>
      <c r="D15" s="192" t="str">
        <f>IF(B15&gt;0,C15/B15-1,IF(B15&lt;0,-(C15/B15-1),""))</f>
        <v/>
      </c>
    </row>
    <row r="16" ht="35.1" customHeight="1" spans="1:4">
      <c r="A16" s="174" t="s">
        <v>1641</v>
      </c>
      <c r="B16" s="243"/>
      <c r="C16" s="243"/>
      <c r="D16" s="218"/>
    </row>
    <row r="17" s="236" customFormat="1" ht="35.1" customHeight="1" spans="1:4">
      <c r="A17" s="172" t="s">
        <v>1642</v>
      </c>
      <c r="B17" s="245"/>
      <c r="C17" s="245"/>
      <c r="D17" s="228"/>
    </row>
    <row r="18" ht="35.1" customHeight="1" spans="1:4">
      <c r="A18" s="174" t="s">
        <v>1643</v>
      </c>
      <c r="B18" s="243"/>
      <c r="C18" s="243"/>
      <c r="D18" s="228"/>
    </row>
    <row r="19" ht="35.1" customHeight="1" spans="1:4">
      <c r="A19" s="172" t="s">
        <v>1644</v>
      </c>
      <c r="B19" s="245"/>
      <c r="C19" s="245"/>
      <c r="D19" s="228"/>
    </row>
    <row r="20" ht="35.1" customHeight="1" spans="1:4">
      <c r="A20" s="246" t="s">
        <v>1645</v>
      </c>
      <c r="B20" s="243"/>
      <c r="C20" s="243"/>
      <c r="D20" s="218"/>
    </row>
    <row r="21" ht="35.1" customHeight="1" spans="1:4">
      <c r="A21" s="172" t="s">
        <v>1646</v>
      </c>
      <c r="B21" s="245"/>
      <c r="C21" s="245"/>
      <c r="D21" s="228"/>
    </row>
    <row r="22" ht="35.1" customHeight="1" spans="1:4">
      <c r="A22" s="174" t="s">
        <v>1647</v>
      </c>
      <c r="B22" s="243"/>
      <c r="C22" s="243"/>
      <c r="D22" s="218"/>
    </row>
    <row r="23" ht="35.1" customHeight="1" spans="1:4">
      <c r="A23" s="229" t="s">
        <v>1648</v>
      </c>
      <c r="B23" s="245">
        <f>B4+B11</f>
        <v>603</v>
      </c>
      <c r="C23" s="245">
        <f>C4+C11</f>
        <v>1944</v>
      </c>
      <c r="D23" s="192">
        <f t="shared" ref="D23:D28" si="1">IF(B23&gt;0,C23/B23-1,IF(B23&lt;0,-(C23/B23-1),""))</f>
        <v>2.224</v>
      </c>
    </row>
    <row r="24" ht="35.1" customHeight="1" spans="1:4">
      <c r="A24" s="247" t="s">
        <v>165</v>
      </c>
      <c r="B24" s="245">
        <f>B26</f>
        <v>295</v>
      </c>
      <c r="C24" s="245">
        <f>C26</f>
        <v>270</v>
      </c>
      <c r="D24" s="192">
        <f t="shared" si="1"/>
        <v>-0.085</v>
      </c>
    </row>
    <row r="25" ht="35.1" customHeight="1" spans="1:4">
      <c r="A25" s="248" t="s">
        <v>1649</v>
      </c>
      <c r="B25" s="244"/>
      <c r="C25" s="244"/>
      <c r="D25" s="249"/>
    </row>
    <row r="26" ht="35.1" customHeight="1" spans="1:4">
      <c r="A26" s="250" t="s">
        <v>1650</v>
      </c>
      <c r="B26" s="243">
        <v>295</v>
      </c>
      <c r="C26" s="243">
        <v>270</v>
      </c>
      <c r="D26" s="192">
        <f t="shared" si="1"/>
        <v>-0.085</v>
      </c>
    </row>
    <row r="27" ht="35.1" customHeight="1" spans="1:4">
      <c r="A27" s="251" t="s">
        <v>1651</v>
      </c>
      <c r="B27" s="245">
        <v>710</v>
      </c>
      <c r="C27" s="245"/>
      <c r="D27" s="192">
        <f t="shared" si="1"/>
        <v>-1</v>
      </c>
    </row>
    <row r="28" ht="35.1" customHeight="1" spans="1:4">
      <c r="A28" s="194" t="s">
        <v>172</v>
      </c>
      <c r="B28" s="245">
        <f>B23+B24+B27</f>
        <v>1608</v>
      </c>
      <c r="C28" s="245">
        <f>C23+C24+C27</f>
        <v>2214</v>
      </c>
      <c r="D28" s="192">
        <f t="shared" si="1"/>
        <v>0.377</v>
      </c>
    </row>
    <row r="29" spans="2:2">
      <c r="B29" s="234"/>
    </row>
    <row r="30" spans="2:3">
      <c r="B30" s="234"/>
      <c r="C30" s="252"/>
    </row>
    <row r="31" spans="2:2">
      <c r="B31" s="234"/>
    </row>
    <row r="32" spans="2:3">
      <c r="B32" s="234"/>
      <c r="C32" s="252"/>
    </row>
    <row r="33" spans="2:2">
      <c r="B33" s="234"/>
    </row>
    <row r="34" spans="2:2">
      <c r="B34" s="234"/>
    </row>
    <row r="35" spans="2:3">
      <c r="B35" s="234"/>
      <c r="C35" s="252"/>
    </row>
    <row r="36" spans="2:2">
      <c r="B36" s="234"/>
    </row>
    <row r="37" spans="2:2">
      <c r="B37" s="234"/>
    </row>
    <row r="38" spans="2:2">
      <c r="B38" s="234"/>
    </row>
    <row r="39" spans="2:2">
      <c r="B39" s="234"/>
    </row>
    <row r="40" spans="2:3">
      <c r="B40" s="234"/>
      <c r="C40" s="252"/>
    </row>
    <row r="41" spans="2:2">
      <c r="B41" s="234"/>
    </row>
  </sheetData>
  <autoFilter ref="A3:D28">
    <extLst/>
  </autoFilter>
  <mergeCells count="1">
    <mergeCell ref="A1:D1"/>
  </mergeCells>
  <conditionalFormatting sqref="D25 D5:D6 D8:D10 D13 D16:D22">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00B0F0"/>
  </sheetPr>
  <dimension ref="A1:D48"/>
  <sheetViews>
    <sheetView showGridLines="0" showZeros="0" view="pageBreakPreview" zoomScaleNormal="100" topLeftCell="A28" workbookViewId="0">
      <selection activeCell="D35" sqref="D35"/>
    </sheetView>
  </sheetViews>
  <sheetFormatPr defaultColWidth="9" defaultRowHeight="20.4" outlineLevelCol="3"/>
  <cols>
    <col min="1" max="1" width="52.6666666666667" style="202" customWidth="1"/>
    <col min="2" max="2" width="20.6296296296296" style="202" customWidth="1"/>
    <col min="3" max="3" width="20.6296296296296" style="203" customWidth="1"/>
    <col min="4" max="4" width="20.6296296296296" style="202" customWidth="1"/>
    <col min="5" max="16384" width="9" style="202"/>
  </cols>
  <sheetData>
    <row r="1" ht="45" customHeight="1" spans="1:4">
      <c r="A1" s="204" t="s">
        <v>1652</v>
      </c>
      <c r="B1" s="204"/>
      <c r="C1" s="205"/>
      <c r="D1" s="204"/>
    </row>
    <row r="2" ht="20.1" customHeight="1" spans="1:4">
      <c r="A2" s="206"/>
      <c r="B2" s="206"/>
      <c r="C2" s="207"/>
      <c r="D2" s="208" t="s">
        <v>48</v>
      </c>
    </row>
    <row r="3" ht="45" customHeight="1" spans="1:4">
      <c r="A3" s="209" t="s">
        <v>1592</v>
      </c>
      <c r="B3" s="187" t="s">
        <v>51</v>
      </c>
      <c r="C3" s="187" t="s">
        <v>52</v>
      </c>
      <c r="D3" s="187" t="s">
        <v>53</v>
      </c>
    </row>
    <row r="4" ht="36" customHeight="1" spans="1:4">
      <c r="A4" s="172" t="s">
        <v>1653</v>
      </c>
      <c r="B4" s="46">
        <f>B20</f>
        <v>769</v>
      </c>
      <c r="C4" s="46">
        <f>C20</f>
        <v>771</v>
      </c>
      <c r="D4" s="192">
        <f>IF(B4&gt;0,C4/B4-1,IF(B4&lt;0,-(C4/B4-1),""))</f>
        <v>0.003</v>
      </c>
    </row>
    <row r="5" ht="36" customHeight="1" spans="1:4">
      <c r="A5" s="193" t="s">
        <v>1594</v>
      </c>
      <c r="B5" s="46"/>
      <c r="C5" s="210"/>
      <c r="D5" s="211"/>
    </row>
    <row r="6" ht="36" customHeight="1" spans="1:4">
      <c r="A6" s="193" t="s">
        <v>1595</v>
      </c>
      <c r="B6" s="190"/>
      <c r="C6" s="212"/>
      <c r="D6" s="213" t="str">
        <f>IF(B6&gt;0,C6/B6-1,IF(B6&lt;0,-(C6/B6-1),""))</f>
        <v/>
      </c>
    </row>
    <row r="7" ht="36" customHeight="1" spans="1:4">
      <c r="A7" s="193" t="s">
        <v>1596</v>
      </c>
      <c r="B7" s="214"/>
      <c r="C7" s="210"/>
      <c r="D7" s="215"/>
    </row>
    <row r="8" ht="36" customHeight="1" spans="1:4">
      <c r="A8" s="193" t="s">
        <v>1597</v>
      </c>
      <c r="B8" s="216"/>
      <c r="C8" s="212">
        <v>0</v>
      </c>
      <c r="D8" s="213" t="str">
        <f>IF(B8&gt;0,C8/B8-1,IF(B8&lt;0,-(C8/B8-1),""))</f>
        <v/>
      </c>
    </row>
    <row r="9" ht="36" customHeight="1" spans="1:4">
      <c r="A9" s="193" t="s">
        <v>1598</v>
      </c>
      <c r="B9" s="214"/>
      <c r="C9" s="210"/>
      <c r="D9" s="215"/>
    </row>
    <row r="10" ht="36" customHeight="1" spans="1:4">
      <c r="A10" s="193" t="s">
        <v>1601</v>
      </c>
      <c r="B10" s="217"/>
      <c r="C10" s="210"/>
      <c r="D10" s="218"/>
    </row>
    <row r="11" ht="36" customHeight="1" spans="1:4">
      <c r="A11" s="193" t="s">
        <v>1602</v>
      </c>
      <c r="B11" s="217"/>
      <c r="C11" s="219"/>
      <c r="D11" s="215"/>
    </row>
    <row r="12" ht="36" customHeight="1" spans="1:4">
      <c r="A12" s="193" t="s">
        <v>1603</v>
      </c>
      <c r="B12" s="214"/>
      <c r="C12" s="220"/>
      <c r="D12" s="215"/>
    </row>
    <row r="13" ht="36" customHeight="1" spans="1:4">
      <c r="A13" s="193" t="s">
        <v>1604</v>
      </c>
      <c r="B13" s="214"/>
      <c r="C13" s="210"/>
      <c r="D13" s="215"/>
    </row>
    <row r="14" ht="36" customHeight="1" spans="1:4">
      <c r="A14" s="193" t="s">
        <v>1600</v>
      </c>
      <c r="B14" s="214"/>
      <c r="C14" s="210"/>
      <c r="D14" s="215"/>
    </row>
    <row r="15" ht="36" customHeight="1" spans="1:4">
      <c r="A15" s="193" t="s">
        <v>1654</v>
      </c>
      <c r="B15" s="214"/>
      <c r="C15" s="219"/>
      <c r="D15" s="215"/>
    </row>
    <row r="16" ht="36" customHeight="1" spans="1:4">
      <c r="A16" s="193" t="s">
        <v>1606</v>
      </c>
      <c r="B16" s="214"/>
      <c r="C16" s="210"/>
      <c r="D16" s="215"/>
    </row>
    <row r="17" ht="36" customHeight="1" spans="1:4">
      <c r="A17" s="193" t="s">
        <v>1607</v>
      </c>
      <c r="B17" s="214"/>
      <c r="C17" s="210"/>
      <c r="D17" s="215"/>
    </row>
    <row r="18" ht="36" customHeight="1" spans="1:4">
      <c r="A18" s="193" t="s">
        <v>1608</v>
      </c>
      <c r="B18" s="214"/>
      <c r="C18" s="210"/>
      <c r="D18" s="215"/>
    </row>
    <row r="19" ht="36" customHeight="1" spans="1:4">
      <c r="A19" s="193" t="s">
        <v>1610</v>
      </c>
      <c r="B19" s="216"/>
      <c r="C19" s="212"/>
      <c r="D19" s="213" t="str">
        <f>IF(B19&gt;0,C19/B19-1,IF(B19&lt;0,-(C19/B19-1),""))</f>
        <v/>
      </c>
    </row>
    <row r="20" ht="36" customHeight="1" spans="1:4">
      <c r="A20" s="193" t="s">
        <v>1611</v>
      </c>
      <c r="B20" s="214">
        <v>769</v>
      </c>
      <c r="C20" s="210">
        <v>771</v>
      </c>
      <c r="D20" s="192">
        <f>IF(B20&gt;0,C20/B20-1,IF(B20&lt;0,-(C20/B20-1),""))</f>
        <v>0.003</v>
      </c>
    </row>
    <row r="21" ht="36" customHeight="1" spans="1:4">
      <c r="A21" s="172" t="s">
        <v>1655</v>
      </c>
      <c r="B21" s="221"/>
      <c r="C21" s="221"/>
      <c r="D21" s="211"/>
    </row>
    <row r="22" ht="36" customHeight="1" spans="1:4">
      <c r="A22" s="193" t="s">
        <v>1613</v>
      </c>
      <c r="B22" s="222"/>
      <c r="C22" s="222"/>
      <c r="D22" s="215"/>
    </row>
    <row r="23" ht="36" customHeight="1" spans="1:4">
      <c r="A23" s="193" t="s">
        <v>1614</v>
      </c>
      <c r="B23" s="222">
        <v>0</v>
      </c>
      <c r="C23" s="223"/>
      <c r="D23" s="215" t="str">
        <f>IF(B23&gt;0,C23/B23-1,IF(B23&lt;0,-(C23/B23-1),""))</f>
        <v/>
      </c>
    </row>
    <row r="24" ht="36" customHeight="1" spans="1:4">
      <c r="A24" s="172" t="s">
        <v>1656</v>
      </c>
      <c r="B24" s="188"/>
      <c r="C24" s="224">
        <f>SUM(C25:C27)</f>
        <v>0</v>
      </c>
      <c r="D24" s="213" t="str">
        <f>IF(B24&gt;0,C24/B24-1,IF(B24&lt;0,-(C24/B24-1),""))</f>
        <v/>
      </c>
    </row>
    <row r="25" ht="36" customHeight="1" spans="1:4">
      <c r="A25" s="193" t="s">
        <v>1657</v>
      </c>
      <c r="B25" s="190"/>
      <c r="C25" s="225"/>
      <c r="D25" s="213" t="str">
        <f>IF(B25&gt;0,C25/B25-1,IF(B25&lt;0,-(C25/B25-1),""))</f>
        <v/>
      </c>
    </row>
    <row r="26" ht="36" customHeight="1" spans="1:4">
      <c r="A26" s="193" t="s">
        <v>1658</v>
      </c>
      <c r="B26" s="190"/>
      <c r="C26" s="225"/>
      <c r="D26" s="213" t="str">
        <f t="shared" ref="D26:D31" si="0">IF(B26&gt;0,C26/B26-1,IF(B26&lt;0,-(C26/B26-1),""))</f>
        <v/>
      </c>
    </row>
    <row r="27" ht="36" customHeight="1" spans="1:4">
      <c r="A27" s="193" t="s">
        <v>1659</v>
      </c>
      <c r="B27" s="124"/>
      <c r="C27" s="223">
        <f>SUM(C28:C29)</f>
        <v>0</v>
      </c>
      <c r="D27" s="213" t="str">
        <f t="shared" si="0"/>
        <v/>
      </c>
    </row>
    <row r="28" ht="36" customHeight="1" spans="1:4">
      <c r="A28" s="172" t="s">
        <v>1660</v>
      </c>
      <c r="B28" s="188"/>
      <c r="C28" s="188"/>
      <c r="D28" s="211"/>
    </row>
    <row r="29" ht="36" customHeight="1" spans="1:4">
      <c r="A29" s="193" t="s">
        <v>1623</v>
      </c>
      <c r="B29" s="124"/>
      <c r="C29" s="226"/>
      <c r="D29" s="218"/>
    </row>
    <row r="30" ht="36" customHeight="1" spans="1:4">
      <c r="A30" s="172" t="s">
        <v>1661</v>
      </c>
      <c r="B30" s="199"/>
      <c r="C30" s="227"/>
      <c r="D30" s="228"/>
    </row>
    <row r="31" ht="36" customHeight="1" spans="1:4">
      <c r="A31" s="229" t="s">
        <v>1662</v>
      </c>
      <c r="B31" s="46">
        <f>B20</f>
        <v>769</v>
      </c>
      <c r="C31" s="46">
        <f>C20</f>
        <v>771</v>
      </c>
      <c r="D31" s="192">
        <f t="shared" si="0"/>
        <v>0.003</v>
      </c>
    </row>
    <row r="32" ht="36" customHeight="1" spans="1:4">
      <c r="A32" s="230" t="s">
        <v>106</v>
      </c>
      <c r="B32" s="188"/>
      <c r="C32" s="188"/>
      <c r="D32" s="211"/>
    </row>
    <row r="33" ht="36" customHeight="1" spans="1:4">
      <c r="A33" s="231" t="s">
        <v>1627</v>
      </c>
      <c r="B33" s="232"/>
      <c r="C33" s="188"/>
      <c r="D33" s="211"/>
    </row>
    <row r="34" ht="36" customHeight="1" spans="1:4">
      <c r="A34" s="230" t="s">
        <v>1628</v>
      </c>
      <c r="B34" s="46"/>
      <c r="C34" s="233"/>
      <c r="D34" s="211"/>
    </row>
    <row r="35" ht="36" customHeight="1" spans="1:4">
      <c r="A35" s="194" t="s">
        <v>113</v>
      </c>
      <c r="B35" s="46">
        <v>769</v>
      </c>
      <c r="C35" s="46">
        <v>771</v>
      </c>
      <c r="D35" s="192">
        <f>IF(B35&gt;0,C35/B35-1,IF(B35&lt;0,-(C35/B35-1),""))</f>
        <v>0.003</v>
      </c>
    </row>
    <row r="36" spans="2:2">
      <c r="B36" s="234"/>
    </row>
    <row r="37" spans="2:2">
      <c r="B37" s="235"/>
    </row>
    <row r="38" spans="2:2">
      <c r="B38" s="234"/>
    </row>
    <row r="39" spans="2:2">
      <c r="B39" s="235"/>
    </row>
    <row r="40" spans="2:2">
      <c r="B40" s="234"/>
    </row>
    <row r="41" spans="2:2">
      <c r="B41" s="234"/>
    </row>
    <row r="42" spans="2:2">
      <c r="B42" s="235"/>
    </row>
    <row r="43" spans="2:2">
      <c r="B43" s="234"/>
    </row>
    <row r="44" spans="2:2">
      <c r="B44" s="234"/>
    </row>
    <row r="45" spans="2:2">
      <c r="B45" s="234"/>
    </row>
    <row r="46" spans="2:2">
      <c r="B46" s="234"/>
    </row>
    <row r="47" spans="2:2">
      <c r="B47" s="235"/>
    </row>
    <row r="48" spans="2:2">
      <c r="B48" s="234"/>
    </row>
  </sheetData>
  <autoFilter ref="A3:D35">
    <extLst/>
  </autoFilter>
  <mergeCells count="1">
    <mergeCell ref="A1:D1"/>
  </mergeCells>
  <conditionalFormatting sqref="D5 D7 D32:D34 D28 D21:D23 D11:D18 D9">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B0F0"/>
  </sheetPr>
  <dimension ref="A1:D36"/>
  <sheetViews>
    <sheetView showGridLines="0" showZeros="0" view="pageBreakPreview" zoomScaleNormal="100" topLeftCell="A16" workbookViewId="0">
      <selection activeCell="D18" sqref="D18"/>
    </sheetView>
  </sheetViews>
  <sheetFormatPr defaultColWidth="9" defaultRowHeight="14.4" outlineLevelCol="3"/>
  <cols>
    <col min="1" max="1" width="50.7777777777778" customWidth="1"/>
    <col min="2" max="4" width="20.6296296296296" customWidth="1"/>
  </cols>
  <sheetData>
    <row r="1" ht="45" customHeight="1" spans="1:4">
      <c r="A1" s="183" t="s">
        <v>1663</v>
      </c>
      <c r="B1" s="183"/>
      <c r="C1" s="183"/>
      <c r="D1" s="183"/>
    </row>
    <row r="2" ht="20.1" customHeight="1" spans="1:4">
      <c r="A2" s="184"/>
      <c r="B2" s="184"/>
      <c r="C2" s="184"/>
      <c r="D2" s="185" t="s">
        <v>48</v>
      </c>
    </row>
    <row r="3" ht="45" customHeight="1" spans="1:4">
      <c r="A3" s="186" t="s">
        <v>1664</v>
      </c>
      <c r="B3" s="187" t="s">
        <v>51</v>
      </c>
      <c r="C3" s="187" t="s">
        <v>52</v>
      </c>
      <c r="D3" s="187" t="s">
        <v>53</v>
      </c>
    </row>
    <row r="4" ht="36" customHeight="1" spans="1:4">
      <c r="A4" s="172" t="s">
        <v>1629</v>
      </c>
      <c r="B4" s="188">
        <f>SUM(B5:B6)</f>
        <v>500</v>
      </c>
      <c r="C4" s="188">
        <f>SUM(C5:C6)</f>
        <v>1046</v>
      </c>
      <c r="D4" s="189">
        <f>IF(B4&gt;0,C4/B4-1,IF(B4&lt;0,-(C4/B4-1),""))</f>
        <v>1.092</v>
      </c>
    </row>
    <row r="5" ht="36" customHeight="1" spans="1:4">
      <c r="A5" s="174" t="s">
        <v>1665</v>
      </c>
      <c r="B5" s="190"/>
      <c r="C5" s="190"/>
      <c r="D5" s="191"/>
    </row>
    <row r="6" ht="36" customHeight="1" spans="1:4">
      <c r="A6" s="174" t="s">
        <v>1635</v>
      </c>
      <c r="B6" s="190">
        <v>500</v>
      </c>
      <c r="C6" s="190">
        <v>1046</v>
      </c>
      <c r="D6" s="189">
        <f t="shared" ref="D6:D10" si="0">IF(B6&gt;0,C6/B6-1,IF(B6&lt;0,-(C6/B6-1),""))</f>
        <v>1.092</v>
      </c>
    </row>
    <row r="7" ht="36" customHeight="1" spans="1:4">
      <c r="A7" s="172" t="s">
        <v>1636</v>
      </c>
      <c r="B7" s="188">
        <f>B8+B9+B10</f>
        <v>103</v>
      </c>
      <c r="C7" s="188">
        <f>C8+C9+C10</f>
        <v>898</v>
      </c>
      <c r="D7" s="192">
        <f t="shared" si="0"/>
        <v>7.718</v>
      </c>
    </row>
    <row r="8" ht="36" customHeight="1" spans="1:4">
      <c r="A8" s="174" t="s">
        <v>1637</v>
      </c>
      <c r="B8" s="190">
        <v>103</v>
      </c>
      <c r="C8" s="190">
        <v>898</v>
      </c>
      <c r="D8" s="192">
        <f t="shared" si="0"/>
        <v>7.718</v>
      </c>
    </row>
    <row r="9" ht="36" customHeight="1" spans="1:4">
      <c r="A9" s="174" t="s">
        <v>1639</v>
      </c>
      <c r="B9" s="190"/>
      <c r="C9" s="190"/>
      <c r="D9" s="192" t="str">
        <f t="shared" si="0"/>
        <v/>
      </c>
    </row>
    <row r="10" ht="36" customHeight="1" spans="1:4">
      <c r="A10" s="174" t="s">
        <v>1640</v>
      </c>
      <c r="B10" s="190"/>
      <c r="C10" s="190"/>
      <c r="D10" s="192" t="str">
        <f t="shared" si="0"/>
        <v/>
      </c>
    </row>
    <row r="11" ht="36" customHeight="1" spans="1:4">
      <c r="A11" s="174" t="s">
        <v>1641</v>
      </c>
      <c r="B11" s="190"/>
      <c r="C11" s="190"/>
      <c r="D11" s="191"/>
    </row>
    <row r="12" ht="36" customHeight="1" spans="1:4">
      <c r="A12" s="172" t="s">
        <v>1642</v>
      </c>
      <c r="B12" s="188">
        <f>B13</f>
        <v>0</v>
      </c>
      <c r="C12" s="188">
        <f>C13</f>
        <v>0</v>
      </c>
      <c r="D12" s="189" t="str">
        <f>IF(B12&gt;0,C12/B12-1,IF(B12&lt;0,-(C12/B12-1),""))</f>
        <v/>
      </c>
    </row>
    <row r="13" ht="36" customHeight="1" spans="1:4">
      <c r="A13" s="174" t="s">
        <v>1643</v>
      </c>
      <c r="B13" s="190"/>
      <c r="C13" s="190"/>
      <c r="D13" s="189" t="str">
        <f t="shared" ref="D13:D18" si="1">IF(B13&gt;0,C13/B13-1,IF(B13&lt;0,-(C13/B13-1),""))</f>
        <v/>
      </c>
    </row>
    <row r="14" ht="36" customHeight="1" spans="1:4">
      <c r="A14" s="172" t="s">
        <v>1644</v>
      </c>
      <c r="B14" s="188"/>
      <c r="C14" s="188"/>
      <c r="D14" s="189" t="str">
        <f t="shared" si="1"/>
        <v/>
      </c>
    </row>
    <row r="15" ht="36" customHeight="1" spans="1:4">
      <c r="A15" s="193" t="s">
        <v>1666</v>
      </c>
      <c r="B15" s="190"/>
      <c r="C15" s="190"/>
      <c r="D15" s="189" t="str">
        <f t="shared" si="1"/>
        <v/>
      </c>
    </row>
    <row r="16" ht="36" customHeight="1" spans="1:4">
      <c r="A16" s="172" t="s">
        <v>1646</v>
      </c>
      <c r="B16" s="188"/>
      <c r="C16" s="188"/>
      <c r="D16" s="191"/>
    </row>
    <row r="17" ht="36" customHeight="1" spans="1:4">
      <c r="A17" s="174" t="s">
        <v>1647</v>
      </c>
      <c r="B17" s="190"/>
      <c r="C17" s="190"/>
      <c r="D17" s="191"/>
    </row>
    <row r="18" ht="36" customHeight="1" spans="1:4">
      <c r="A18" s="194" t="s">
        <v>1667</v>
      </c>
      <c r="B18" s="188">
        <f>B4+B7</f>
        <v>603</v>
      </c>
      <c r="C18" s="188">
        <f>C4+C7</f>
        <v>1944</v>
      </c>
      <c r="D18" s="192">
        <f t="shared" si="1"/>
        <v>2.224</v>
      </c>
    </row>
    <row r="19" ht="36" customHeight="1" spans="1:4">
      <c r="A19" s="195" t="s">
        <v>165</v>
      </c>
      <c r="B19" s="188"/>
      <c r="C19" s="188"/>
      <c r="D19" s="191"/>
    </row>
    <row r="20" ht="36" customHeight="1" spans="1:4">
      <c r="A20" s="196" t="s">
        <v>1649</v>
      </c>
      <c r="B20" s="197"/>
      <c r="C20" s="190"/>
      <c r="D20" s="191"/>
    </row>
    <row r="21" ht="36" customHeight="1" spans="1:4">
      <c r="A21" s="196" t="s">
        <v>1650</v>
      </c>
      <c r="B21" s="197"/>
      <c r="C21" s="197"/>
      <c r="D21" s="191"/>
    </row>
    <row r="22" ht="36" customHeight="1" spans="1:4">
      <c r="A22" s="198" t="s">
        <v>1651</v>
      </c>
      <c r="B22" s="199"/>
      <c r="C22" s="188"/>
      <c r="D22" s="191"/>
    </row>
    <row r="23" ht="36" customHeight="1" spans="1:4">
      <c r="A23" s="194" t="s">
        <v>172</v>
      </c>
      <c r="B23" s="188">
        <v>603</v>
      </c>
      <c r="C23" s="188">
        <v>1944</v>
      </c>
      <c r="D23" s="192">
        <f>IF(B23&gt;0,C23/B23-1,IF(B23&lt;0,-(C23/B23-1),""))</f>
        <v>2.224</v>
      </c>
    </row>
    <row r="24" spans="2:2">
      <c r="B24" s="200"/>
    </row>
    <row r="25" spans="2:3">
      <c r="B25" s="201"/>
      <c r="C25" s="201"/>
    </row>
    <row r="26" spans="2:2">
      <c r="B26" s="200"/>
    </row>
    <row r="27" spans="2:3">
      <c r="B27" s="201"/>
      <c r="C27" s="201"/>
    </row>
    <row r="28" spans="2:2">
      <c r="B28" s="200"/>
    </row>
    <row r="29" spans="2:2">
      <c r="B29" s="200"/>
    </row>
    <row r="30" spans="2:3">
      <c r="B30" s="201"/>
      <c r="C30" s="201"/>
    </row>
    <row r="31" spans="2:2">
      <c r="B31" s="200"/>
    </row>
    <row r="32" spans="2:2">
      <c r="B32" s="200"/>
    </row>
    <row r="33" spans="2:2">
      <c r="B33" s="200"/>
    </row>
    <row r="34" spans="2:2">
      <c r="B34" s="200"/>
    </row>
    <row r="35" spans="2:3">
      <c r="B35" s="201"/>
      <c r="C35" s="201"/>
    </row>
    <row r="36" spans="2:2">
      <c r="B36" s="200"/>
    </row>
  </sheetData>
  <autoFilter ref="A3:D23">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21"/>
  <sheetViews>
    <sheetView view="pageBreakPreview" zoomScale="70" zoomScaleNormal="100" topLeftCell="A10" workbookViewId="0">
      <selection activeCell="A21" sqref="A21:B21"/>
    </sheetView>
  </sheetViews>
  <sheetFormatPr defaultColWidth="9" defaultRowHeight="15.6" outlineLevelCol="1"/>
  <cols>
    <col min="1" max="1" width="41.2592592592593" style="162" customWidth="1"/>
    <col min="2" max="2" width="50.4722222222222" style="164" customWidth="1"/>
    <col min="3" max="3" width="12.6296296296296" style="162"/>
    <col min="4" max="16374" width="9" style="162"/>
    <col min="16375" max="16376" width="35.6296296296296" style="162"/>
    <col min="16377" max="16377" width="9" style="162"/>
    <col min="16378" max="16384" width="9" style="165"/>
  </cols>
  <sheetData>
    <row r="1" s="162" customFormat="1" ht="45" customHeight="1" spans="1:2">
      <c r="A1" s="166" t="s">
        <v>1668</v>
      </c>
      <c r="B1" s="167"/>
    </row>
    <row r="2" s="162" customFormat="1" ht="20.1" customHeight="1" spans="1:2">
      <c r="A2" s="168"/>
      <c r="B2" s="169" t="s">
        <v>48</v>
      </c>
    </row>
    <row r="3" s="163" customFormat="1" ht="45" customHeight="1" spans="1:2">
      <c r="A3" s="170" t="s">
        <v>1669</v>
      </c>
      <c r="B3" s="170" t="s">
        <v>1670</v>
      </c>
    </row>
    <row r="4" s="162" customFormat="1" ht="36" customHeight="1" spans="1:2">
      <c r="A4" s="175" t="s">
        <v>1255</v>
      </c>
      <c r="B4" s="175" t="s">
        <v>1255</v>
      </c>
    </row>
    <row r="5" s="162" customFormat="1" ht="36" customHeight="1" spans="1:2">
      <c r="A5" s="175"/>
      <c r="B5" s="173"/>
    </row>
    <row r="6" s="162" customFormat="1" ht="36" customHeight="1" spans="1:2">
      <c r="A6" s="175"/>
      <c r="B6" s="173"/>
    </row>
    <row r="7" s="162" customFormat="1" ht="36" customHeight="1" spans="1:2">
      <c r="A7" s="175"/>
      <c r="B7" s="173"/>
    </row>
    <row r="8" s="162" customFormat="1" ht="36" customHeight="1" spans="1:2">
      <c r="A8" s="175"/>
      <c r="B8" s="173"/>
    </row>
    <row r="9" s="162" customFormat="1" ht="36" customHeight="1" spans="1:2">
      <c r="A9" s="175"/>
      <c r="B9" s="173"/>
    </row>
    <row r="10" s="162" customFormat="1" ht="36" customHeight="1" spans="1:2">
      <c r="A10" s="175"/>
      <c r="B10" s="173"/>
    </row>
    <row r="11" s="162" customFormat="1" ht="36" customHeight="1" spans="1:2">
      <c r="A11" s="175"/>
      <c r="B11" s="173"/>
    </row>
    <row r="12" s="162" customFormat="1" ht="36" customHeight="1" spans="1:2">
      <c r="A12" s="175"/>
      <c r="B12" s="173"/>
    </row>
    <row r="13" s="162" customFormat="1" ht="36" customHeight="1" spans="1:2">
      <c r="A13" s="175"/>
      <c r="B13" s="173"/>
    </row>
    <row r="14" s="162" customFormat="1" ht="36" customHeight="1" spans="1:2">
      <c r="A14" s="175"/>
      <c r="B14" s="173"/>
    </row>
    <row r="15" s="162" customFormat="1" ht="36" customHeight="1" spans="1:2">
      <c r="A15" s="175"/>
      <c r="B15" s="173"/>
    </row>
    <row r="16" s="162" customFormat="1" ht="36" customHeight="1" spans="1:2">
      <c r="A16" s="175"/>
      <c r="B16" s="173"/>
    </row>
    <row r="17" s="162" customFormat="1" ht="36" customHeight="1" spans="1:2">
      <c r="A17" s="175"/>
      <c r="B17" s="173"/>
    </row>
    <row r="18" s="162" customFormat="1" ht="36" customHeight="1" spans="1:2">
      <c r="A18" s="175"/>
      <c r="B18" s="173"/>
    </row>
    <row r="19" s="162" customFormat="1" ht="36" customHeight="1" spans="1:2">
      <c r="A19" s="175"/>
      <c r="B19" s="173"/>
    </row>
    <row r="20" s="162" customFormat="1" ht="31" customHeight="1" spans="1:2">
      <c r="A20" s="177" t="s">
        <v>1671</v>
      </c>
      <c r="B20" s="178"/>
    </row>
    <row r="21" s="162" customFormat="1" ht="70" customHeight="1" spans="1:2">
      <c r="A21" s="179" t="s">
        <v>1672</v>
      </c>
      <c r="B21" s="180"/>
    </row>
  </sheetData>
  <mergeCells count="2">
    <mergeCell ref="A1:B1"/>
    <mergeCell ref="A21:B2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B0F0"/>
  </sheetPr>
  <dimension ref="A1:E53"/>
  <sheetViews>
    <sheetView showGridLines="0" showZeros="0" view="pageBreakPreview" zoomScale="70" zoomScaleNormal="90" workbookViewId="0">
      <pane ySplit="4" topLeftCell="A5" activePane="bottomLeft" state="frozen"/>
      <selection/>
      <selection pane="bottomLeft" activeCell="I5" sqref="I5"/>
    </sheetView>
  </sheetViews>
  <sheetFormatPr defaultColWidth="9" defaultRowHeight="15.6" outlineLevelCol="4"/>
  <cols>
    <col min="1" max="1" width="17.6296296296296" style="469" hidden="1" customWidth="1"/>
    <col min="2" max="2" width="50.75" style="469" customWidth="1"/>
    <col min="3" max="4" width="20.6296296296296" style="469" customWidth="1"/>
    <col min="5" max="5" width="20.6296296296296" style="470" customWidth="1"/>
    <col min="6" max="16384" width="9" style="396"/>
  </cols>
  <sheetData>
    <row r="1" ht="22.2" spans="2:2">
      <c r="B1" s="471" t="s">
        <v>47</v>
      </c>
    </row>
    <row r="2" ht="45" customHeight="1" spans="1:5">
      <c r="A2" s="398"/>
      <c r="B2" s="398" t="s">
        <v>9</v>
      </c>
      <c r="C2" s="398"/>
      <c r="D2" s="398"/>
      <c r="E2" s="398"/>
    </row>
    <row r="3" ht="18.95" customHeight="1" spans="1:5">
      <c r="A3" s="278"/>
      <c r="B3" s="472"/>
      <c r="C3" s="473"/>
      <c r="D3" s="278"/>
      <c r="E3" s="285" t="s">
        <v>48</v>
      </c>
    </row>
    <row r="4" s="466" customFormat="1" ht="45" customHeight="1" spans="1:5">
      <c r="A4" s="286" t="s">
        <v>49</v>
      </c>
      <c r="B4" s="435" t="s">
        <v>50</v>
      </c>
      <c r="C4" s="288" t="s">
        <v>51</v>
      </c>
      <c r="D4" s="288" t="s">
        <v>52</v>
      </c>
      <c r="E4" s="435" t="s">
        <v>53</v>
      </c>
    </row>
    <row r="5" ht="37.5" customHeight="1" spans="1:5">
      <c r="A5" s="303" t="s">
        <v>54</v>
      </c>
      <c r="B5" s="446" t="s">
        <v>55</v>
      </c>
      <c r="C5" s="344">
        <f>SUM(C6:C20)</f>
        <v>288304</v>
      </c>
      <c r="D5" s="344">
        <f>SUM(D6:D20)</f>
        <v>294814</v>
      </c>
      <c r="E5" s="192">
        <f t="shared" ref="E5:E29" si="0">IFERROR(IF(C5&gt;0,D5/C5-1,IF(C5&lt;0,-(D5/C5-1),"")),0)</f>
        <v>0.023</v>
      </c>
    </row>
    <row r="6" ht="37.5" customHeight="1" spans="1:5">
      <c r="A6" s="351" t="s">
        <v>56</v>
      </c>
      <c r="B6" s="305" t="s">
        <v>57</v>
      </c>
      <c r="C6" s="474">
        <v>88202</v>
      </c>
      <c r="D6" s="474">
        <v>90936</v>
      </c>
      <c r="E6" s="192">
        <f t="shared" si="0"/>
        <v>0.031</v>
      </c>
    </row>
    <row r="7" ht="37.5" customHeight="1" spans="1:5">
      <c r="A7" s="351" t="s">
        <v>58</v>
      </c>
      <c r="B7" s="305" t="s">
        <v>59</v>
      </c>
      <c r="C7" s="474">
        <v>12384</v>
      </c>
      <c r="D7" s="474">
        <v>12600</v>
      </c>
      <c r="E7" s="192">
        <f t="shared" si="0"/>
        <v>0.017</v>
      </c>
    </row>
    <row r="8" ht="37.5" customHeight="1" spans="1:5">
      <c r="A8" s="351" t="s">
        <v>60</v>
      </c>
      <c r="B8" s="305" t="s">
        <v>61</v>
      </c>
      <c r="C8" s="474">
        <v>8649</v>
      </c>
      <c r="D8" s="474">
        <v>8760</v>
      </c>
      <c r="E8" s="192">
        <f t="shared" si="0"/>
        <v>0.013</v>
      </c>
    </row>
    <row r="9" ht="37.5" customHeight="1" spans="1:5">
      <c r="A9" s="351" t="s">
        <v>62</v>
      </c>
      <c r="B9" s="305" t="s">
        <v>63</v>
      </c>
      <c r="C9" s="474">
        <v>2684</v>
      </c>
      <c r="D9" s="474">
        <v>2700</v>
      </c>
      <c r="E9" s="192">
        <f t="shared" si="0"/>
        <v>0.006</v>
      </c>
    </row>
    <row r="10" ht="37.5" customHeight="1" spans="1:5">
      <c r="A10" s="351" t="s">
        <v>64</v>
      </c>
      <c r="B10" s="305" t="s">
        <v>65</v>
      </c>
      <c r="C10" s="474">
        <v>31581</v>
      </c>
      <c r="D10" s="474">
        <v>31600</v>
      </c>
      <c r="E10" s="192">
        <f t="shared" si="0"/>
        <v>0.001</v>
      </c>
    </row>
    <row r="11" ht="37.5" customHeight="1" spans="1:5">
      <c r="A11" s="351" t="s">
        <v>66</v>
      </c>
      <c r="B11" s="305" t="s">
        <v>67</v>
      </c>
      <c r="C11" s="474">
        <v>20120</v>
      </c>
      <c r="D11" s="474">
        <v>20522</v>
      </c>
      <c r="E11" s="192">
        <f t="shared" si="0"/>
        <v>0.02</v>
      </c>
    </row>
    <row r="12" ht="37.5" customHeight="1" spans="1:5">
      <c r="A12" s="351" t="s">
        <v>68</v>
      </c>
      <c r="B12" s="305" t="s">
        <v>69</v>
      </c>
      <c r="C12" s="474">
        <v>14226</v>
      </c>
      <c r="D12" s="474">
        <v>14300</v>
      </c>
      <c r="E12" s="192">
        <f t="shared" si="0"/>
        <v>0.005</v>
      </c>
    </row>
    <row r="13" ht="37.5" customHeight="1" spans="1:5">
      <c r="A13" s="351" t="s">
        <v>70</v>
      </c>
      <c r="B13" s="305" t="s">
        <v>71</v>
      </c>
      <c r="C13" s="474">
        <v>5868</v>
      </c>
      <c r="D13" s="474">
        <v>5986</v>
      </c>
      <c r="E13" s="192">
        <f t="shared" si="0"/>
        <v>0.02</v>
      </c>
    </row>
    <row r="14" ht="37.5" customHeight="1" spans="1:5">
      <c r="A14" s="351" t="s">
        <v>72</v>
      </c>
      <c r="B14" s="305" t="s">
        <v>73</v>
      </c>
      <c r="C14" s="474">
        <v>73626</v>
      </c>
      <c r="D14" s="474">
        <v>76000</v>
      </c>
      <c r="E14" s="192">
        <f t="shared" si="0"/>
        <v>0.032</v>
      </c>
    </row>
    <row r="15" ht="37.5" customHeight="1" spans="1:5">
      <c r="A15" s="351" t="s">
        <v>74</v>
      </c>
      <c r="B15" s="305" t="s">
        <v>75</v>
      </c>
      <c r="C15" s="474">
        <v>8760</v>
      </c>
      <c r="D15" s="474">
        <v>8780</v>
      </c>
      <c r="E15" s="192">
        <f t="shared" si="0"/>
        <v>0.002</v>
      </c>
    </row>
    <row r="16" ht="37.5" customHeight="1" spans="1:5">
      <c r="A16" s="351" t="s">
        <v>76</v>
      </c>
      <c r="B16" s="305" t="s">
        <v>77</v>
      </c>
      <c r="C16" s="474">
        <v>135</v>
      </c>
      <c r="D16" s="474">
        <v>138</v>
      </c>
      <c r="E16" s="192">
        <f t="shared" si="0"/>
        <v>0.022</v>
      </c>
    </row>
    <row r="17" ht="37.5" customHeight="1" spans="1:5">
      <c r="A17" s="351" t="s">
        <v>78</v>
      </c>
      <c r="B17" s="305" t="s">
        <v>79</v>
      </c>
      <c r="C17" s="474">
        <v>18677</v>
      </c>
      <c r="D17" s="474">
        <v>19052</v>
      </c>
      <c r="E17" s="192">
        <f t="shared" si="0"/>
        <v>0.02</v>
      </c>
    </row>
    <row r="18" ht="37.5" customHeight="1" spans="1:5">
      <c r="A18" s="351" t="s">
        <v>80</v>
      </c>
      <c r="B18" s="305" t="s">
        <v>81</v>
      </c>
      <c r="C18" s="474">
        <v>2443</v>
      </c>
      <c r="D18" s="474">
        <v>2492</v>
      </c>
      <c r="E18" s="192">
        <f t="shared" si="0"/>
        <v>0.02</v>
      </c>
    </row>
    <row r="19" ht="37.5" customHeight="1" spans="1:5">
      <c r="A19" s="351" t="s">
        <v>82</v>
      </c>
      <c r="B19" s="305" t="s">
        <v>83</v>
      </c>
      <c r="C19" s="474">
        <v>116</v>
      </c>
      <c r="D19" s="474">
        <v>118</v>
      </c>
      <c r="E19" s="192">
        <f t="shared" si="0"/>
        <v>0.017</v>
      </c>
    </row>
    <row r="20" ht="37.5" customHeight="1" spans="1:5">
      <c r="A20" s="492" t="s">
        <v>84</v>
      </c>
      <c r="B20" s="305" t="s">
        <v>85</v>
      </c>
      <c r="C20" s="474">
        <v>833</v>
      </c>
      <c r="D20" s="474">
        <v>830</v>
      </c>
      <c r="E20" s="192">
        <f t="shared" si="0"/>
        <v>-0.004</v>
      </c>
    </row>
    <row r="21" ht="37.5" customHeight="1" spans="1:5">
      <c r="A21" s="349" t="s">
        <v>86</v>
      </c>
      <c r="B21" s="446" t="s">
        <v>87</v>
      </c>
      <c r="C21" s="344">
        <f>SUM(C22:C29)</f>
        <v>28366</v>
      </c>
      <c r="D21" s="344">
        <f>SUM(D22:D29)</f>
        <v>28190</v>
      </c>
      <c r="E21" s="192">
        <f t="shared" si="0"/>
        <v>-0.006</v>
      </c>
    </row>
    <row r="22" ht="37.5" customHeight="1" spans="1:5">
      <c r="A22" s="475" t="s">
        <v>88</v>
      </c>
      <c r="B22" s="305" t="s">
        <v>89</v>
      </c>
      <c r="C22" s="474">
        <v>19462</v>
      </c>
      <c r="D22" s="474">
        <v>19400</v>
      </c>
      <c r="E22" s="192">
        <f t="shared" si="0"/>
        <v>-0.003</v>
      </c>
    </row>
    <row r="23" ht="37.5" customHeight="1" spans="1:5">
      <c r="A23" s="351" t="s">
        <v>90</v>
      </c>
      <c r="B23" s="476" t="s">
        <v>91</v>
      </c>
      <c r="C23" s="474">
        <v>3184</v>
      </c>
      <c r="D23" s="474">
        <v>3100</v>
      </c>
      <c r="E23" s="192">
        <f t="shared" si="0"/>
        <v>-0.026</v>
      </c>
    </row>
    <row r="24" ht="37.5" customHeight="1" spans="1:5">
      <c r="A24" s="351" t="s">
        <v>92</v>
      </c>
      <c r="B24" s="305" t="s">
        <v>93</v>
      </c>
      <c r="C24" s="474">
        <v>1520</v>
      </c>
      <c r="D24" s="474">
        <v>1500</v>
      </c>
      <c r="E24" s="192">
        <f t="shared" si="0"/>
        <v>-0.013</v>
      </c>
    </row>
    <row r="25" ht="37.5" customHeight="1" spans="1:5">
      <c r="A25" s="351" t="s">
        <v>94</v>
      </c>
      <c r="B25" s="305" t="s">
        <v>95</v>
      </c>
      <c r="C25" s="474">
        <v>0</v>
      </c>
      <c r="D25" s="474"/>
      <c r="E25" s="192" t="str">
        <f t="shared" si="0"/>
        <v/>
      </c>
    </row>
    <row r="26" ht="37.5" customHeight="1" spans="1:5">
      <c r="A26" s="351" t="s">
        <v>96</v>
      </c>
      <c r="B26" s="305" t="s">
        <v>97</v>
      </c>
      <c r="C26" s="474">
        <v>2168</v>
      </c>
      <c r="D26" s="474">
        <v>2170</v>
      </c>
      <c r="E26" s="192">
        <f t="shared" si="0"/>
        <v>0.001</v>
      </c>
    </row>
    <row r="27" ht="37.5" customHeight="1" spans="1:5">
      <c r="A27" s="351" t="s">
        <v>98</v>
      </c>
      <c r="B27" s="305" t="s">
        <v>99</v>
      </c>
      <c r="C27" s="474"/>
      <c r="D27" s="474"/>
      <c r="E27" s="192" t="str">
        <f t="shared" si="0"/>
        <v/>
      </c>
    </row>
    <row r="28" ht="37.5" customHeight="1" spans="1:5">
      <c r="A28" s="351" t="s">
        <v>100</v>
      </c>
      <c r="B28" s="305" t="s">
        <v>101</v>
      </c>
      <c r="C28" s="474">
        <v>2008</v>
      </c>
      <c r="D28" s="474">
        <v>2000</v>
      </c>
      <c r="E28" s="192">
        <f t="shared" si="0"/>
        <v>-0.004</v>
      </c>
    </row>
    <row r="29" ht="37.5" customHeight="1" spans="1:5">
      <c r="A29" s="351" t="s">
        <v>102</v>
      </c>
      <c r="B29" s="305" t="s">
        <v>103</v>
      </c>
      <c r="C29" s="474">
        <v>24</v>
      </c>
      <c r="D29" s="474">
        <v>20</v>
      </c>
      <c r="E29" s="192">
        <f t="shared" si="0"/>
        <v>-0.167</v>
      </c>
    </row>
    <row r="30" ht="37.5" customHeight="1" spans="1:5">
      <c r="A30" s="351"/>
      <c r="B30" s="305"/>
      <c r="C30" s="474"/>
      <c r="D30" s="474"/>
      <c r="E30" s="477"/>
    </row>
    <row r="31" s="467" customFormat="1" ht="37.5" customHeight="1" spans="1:5">
      <c r="A31" s="478"/>
      <c r="B31" s="443" t="s">
        <v>104</v>
      </c>
      <c r="C31" s="344">
        <f>C5+C21</f>
        <v>316670</v>
      </c>
      <c r="D31" s="344">
        <f>D5+D21</f>
        <v>323004</v>
      </c>
      <c r="E31" s="192">
        <f t="shared" ref="E31:E38" si="1">IFERROR(IF(C31&gt;0,D31/C31-1,IF(C31&lt;0,-(D31/C31-1),"")),0)</f>
        <v>0.02</v>
      </c>
    </row>
    <row r="32" ht="37.5" customHeight="1" spans="1:5">
      <c r="A32" s="349">
        <v>105</v>
      </c>
      <c r="B32" s="304" t="s">
        <v>105</v>
      </c>
      <c r="C32" s="344"/>
      <c r="D32" s="344">
        <v>0</v>
      </c>
      <c r="E32" s="477"/>
    </row>
    <row r="33" ht="37.5" customHeight="1" spans="1:5">
      <c r="A33" s="303">
        <v>110</v>
      </c>
      <c r="B33" s="446" t="s">
        <v>106</v>
      </c>
      <c r="C33" s="344">
        <f>SUM(C34:C39)</f>
        <v>326561</v>
      </c>
      <c r="D33" s="344">
        <f>SUM(D34:D39)</f>
        <v>339210</v>
      </c>
      <c r="E33" s="192">
        <f t="shared" si="1"/>
        <v>0.039</v>
      </c>
    </row>
    <row r="34" ht="37.5" customHeight="1" spans="1:5">
      <c r="A34" s="351">
        <v>11001</v>
      </c>
      <c r="B34" s="305" t="s">
        <v>107</v>
      </c>
      <c r="C34" s="474">
        <v>55035</v>
      </c>
      <c r="D34" s="474">
        <v>55035</v>
      </c>
      <c r="E34" s="192">
        <f t="shared" si="1"/>
        <v>0</v>
      </c>
    </row>
    <row r="35" ht="37.5" customHeight="1" spans="1:5">
      <c r="A35" s="351"/>
      <c r="B35" s="305" t="s">
        <v>108</v>
      </c>
      <c r="C35" s="474">
        <v>168033</v>
      </c>
      <c r="D35" s="474">
        <v>120000</v>
      </c>
      <c r="E35" s="192">
        <f t="shared" si="1"/>
        <v>-0.286</v>
      </c>
    </row>
    <row r="36" ht="37.5" customHeight="1" spans="1:5">
      <c r="A36" s="351">
        <v>11008</v>
      </c>
      <c r="B36" s="305" t="s">
        <v>109</v>
      </c>
      <c r="C36" s="474">
        <v>97183</v>
      </c>
      <c r="D36" s="474">
        <v>77390</v>
      </c>
      <c r="E36" s="192">
        <f t="shared" si="1"/>
        <v>-0.204</v>
      </c>
    </row>
    <row r="37" ht="37.5" customHeight="1" spans="1:5">
      <c r="A37" s="351">
        <v>11009</v>
      </c>
      <c r="B37" s="305" t="s">
        <v>110</v>
      </c>
      <c r="C37" s="474">
        <v>910</v>
      </c>
      <c r="D37" s="474">
        <v>86785</v>
      </c>
      <c r="E37" s="192">
        <f t="shared" si="1"/>
        <v>94.368</v>
      </c>
    </row>
    <row r="38" s="468" customFormat="1" ht="37.5" customHeight="1" spans="1:5">
      <c r="A38" s="448">
        <v>11013</v>
      </c>
      <c r="B38" s="305" t="s">
        <v>111</v>
      </c>
      <c r="C38" s="474">
        <v>5400</v>
      </c>
      <c r="D38" s="474"/>
      <c r="E38" s="192">
        <f t="shared" si="1"/>
        <v>-1</v>
      </c>
    </row>
    <row r="39" s="468" customFormat="1" ht="37.5" customHeight="1" spans="1:5">
      <c r="A39" s="448">
        <v>11015</v>
      </c>
      <c r="B39" s="307" t="s">
        <v>112</v>
      </c>
      <c r="C39" s="474"/>
      <c r="D39" s="474"/>
      <c r="E39" s="477"/>
    </row>
    <row r="40" ht="37.5" customHeight="1" spans="1:5">
      <c r="A40" s="479"/>
      <c r="B40" s="480" t="s">
        <v>113</v>
      </c>
      <c r="C40" s="344">
        <f>C31+C32+C33</f>
        <v>643231</v>
      </c>
      <c r="D40" s="344">
        <f>D31+D32+D33</f>
        <v>662214</v>
      </c>
      <c r="E40" s="477">
        <f>(D40-C40)/C40</f>
        <v>0.03</v>
      </c>
    </row>
    <row r="41" spans="3:4">
      <c r="C41" s="481"/>
      <c r="D41" s="481"/>
    </row>
    <row r="42" spans="4:4">
      <c r="D42" s="481"/>
    </row>
    <row r="43" spans="3:4">
      <c r="C43" s="481"/>
      <c r="D43" s="481"/>
    </row>
    <row r="44" spans="4:4">
      <c r="D44" s="481"/>
    </row>
    <row r="45" spans="3:4">
      <c r="C45" s="481"/>
      <c r="D45" s="481"/>
    </row>
    <row r="46" spans="3:4">
      <c r="C46" s="481"/>
      <c r="D46" s="481"/>
    </row>
    <row r="47" spans="4:4">
      <c r="D47" s="481"/>
    </row>
    <row r="48" spans="3:4">
      <c r="C48" s="481"/>
      <c r="D48" s="481"/>
    </row>
    <row r="49" spans="3:4">
      <c r="C49" s="481"/>
      <c r="D49" s="481"/>
    </row>
    <row r="50" spans="3:4">
      <c r="C50" s="481"/>
      <c r="D50" s="481"/>
    </row>
    <row r="51" spans="3:4">
      <c r="C51" s="481"/>
      <c r="D51" s="481"/>
    </row>
    <row r="52" spans="4:4">
      <c r="D52" s="481"/>
    </row>
    <row r="53" spans="3:4">
      <c r="C53" s="481"/>
      <c r="D53" s="481"/>
    </row>
  </sheetData>
  <autoFilter ref="A4:E40">
    <extLst/>
  </autoFilter>
  <mergeCells count="1">
    <mergeCell ref="B2:E2"/>
  </mergeCells>
  <conditionalFormatting sqref="E3">
    <cfRule type="cellIs" dxfId="0" priority="46" stopIfTrue="1" operator="lessThanOrEqual">
      <formula>-1</formula>
    </cfRule>
  </conditionalFormatting>
  <conditionalFormatting sqref="D5">
    <cfRule type="expression" dxfId="1" priority="8" stopIfTrue="1">
      <formula>"len($A:$A)=3"</formula>
    </cfRule>
    <cfRule type="expression" dxfId="1" priority="7" stopIfTrue="1">
      <formula>"len($A:$A)=3"</formula>
    </cfRule>
  </conditionalFormatting>
  <conditionalFormatting sqref="D21">
    <cfRule type="expression" dxfId="1" priority="6" stopIfTrue="1">
      <formula>"len($A:$A)=3"</formula>
    </cfRule>
  </conditionalFormatting>
  <conditionalFormatting sqref="A32:B32">
    <cfRule type="expression" dxfId="1" priority="52" stopIfTrue="1">
      <formula>"len($A:$A)=3"</formula>
    </cfRule>
  </conditionalFormatting>
  <conditionalFormatting sqref="C32">
    <cfRule type="expression" dxfId="1" priority="37" stopIfTrue="1">
      <formula>"len($A:$A)=3"</formula>
    </cfRule>
  </conditionalFormatting>
  <conditionalFormatting sqref="D32">
    <cfRule type="expression" dxfId="1" priority="26" stopIfTrue="1">
      <formula>"len($A:$A)=3"</formula>
    </cfRule>
  </conditionalFormatting>
  <conditionalFormatting sqref="C33">
    <cfRule type="expression" dxfId="1" priority="5" stopIfTrue="1">
      <formula>"len($A:$A)=3"</formula>
    </cfRule>
    <cfRule type="expression" dxfId="1" priority="4" stopIfTrue="1">
      <formula>"len($A:$A)=3"</formula>
    </cfRule>
  </conditionalFormatting>
  <conditionalFormatting sqref="D33">
    <cfRule type="expression" dxfId="1" priority="3" stopIfTrue="1">
      <formula>"len($A:$A)=3"</formula>
    </cfRule>
    <cfRule type="expression" dxfId="1" priority="2" stopIfTrue="1">
      <formula>"len($A:$A)=3"</formula>
    </cfRule>
  </conditionalFormatting>
  <conditionalFormatting sqref="B38">
    <cfRule type="expression" dxfId="1" priority="1" stopIfTrue="1">
      <formula>"len($A:$A)=3"</formula>
    </cfRule>
  </conditionalFormatting>
  <conditionalFormatting sqref="D39">
    <cfRule type="expression" dxfId="1" priority="29" stopIfTrue="1">
      <formula>"len($A:$A)=3"</formula>
    </cfRule>
  </conditionalFormatting>
  <conditionalFormatting sqref="B8:B9">
    <cfRule type="expression" dxfId="1" priority="60" stopIfTrue="1">
      <formula>"len($A:$A)=3"</formula>
    </cfRule>
  </conditionalFormatting>
  <conditionalFormatting sqref="B33:B35">
    <cfRule type="expression" dxfId="1" priority="21" stopIfTrue="1">
      <formula>"len($A:$A)=3"</formula>
    </cfRule>
  </conditionalFormatting>
  <conditionalFormatting sqref="B39:B40">
    <cfRule type="expression" dxfId="1" priority="15" stopIfTrue="1">
      <formula>"len($A:$A)=3"</formula>
    </cfRule>
    <cfRule type="expression" dxfId="1" priority="16" stopIfTrue="1">
      <formula>"len($A:$A)=3"</formula>
    </cfRule>
  </conditionalFormatting>
  <conditionalFormatting sqref="C5:C7">
    <cfRule type="expression" dxfId="1" priority="41" stopIfTrue="1">
      <formula>"len($A:$A)=3"</formula>
    </cfRule>
  </conditionalFormatting>
  <conditionalFormatting sqref="C5:C30">
    <cfRule type="expression" dxfId="1" priority="38" stopIfTrue="1">
      <formula>"len($A:$A)=3"</formula>
    </cfRule>
  </conditionalFormatting>
  <conditionalFormatting sqref="C8:C9">
    <cfRule type="expression" dxfId="1" priority="39" stopIfTrue="1">
      <formula>"len($A:$A)=3"</formula>
    </cfRule>
  </conditionalFormatting>
  <conditionalFormatting sqref="C34:C35">
    <cfRule type="expression" dxfId="1" priority="35" stopIfTrue="1">
      <formula>"len($A:$A)=3"</formula>
    </cfRule>
  </conditionalFormatting>
  <conditionalFormatting sqref="C36:C37">
    <cfRule type="expression" dxfId="1" priority="33" stopIfTrue="1">
      <formula>"len($A:$A)=3"</formula>
    </cfRule>
  </conditionalFormatting>
  <conditionalFormatting sqref="D6:D7">
    <cfRule type="expression" dxfId="1" priority="30" stopIfTrue="1">
      <formula>"len($A:$A)=3"</formula>
    </cfRule>
  </conditionalFormatting>
  <conditionalFormatting sqref="D8:D9">
    <cfRule type="expression" dxfId="1" priority="28" stopIfTrue="1">
      <formula>"len($A:$A)=3"</formula>
    </cfRule>
  </conditionalFormatting>
  <conditionalFormatting sqref="D34:D35">
    <cfRule type="expression" dxfId="1" priority="24" stopIfTrue="1">
      <formula>"len($A:$A)=3"</formula>
    </cfRule>
  </conditionalFormatting>
  <conditionalFormatting sqref="D36:D37">
    <cfRule type="expression" dxfId="1" priority="22" stopIfTrue="1">
      <formula>"len($A:$A)=3"</formula>
    </cfRule>
  </conditionalFormatting>
  <conditionalFormatting sqref="D38:D39">
    <cfRule type="expression" dxfId="1" priority="32" stopIfTrue="1">
      <formula>"len($A:$A)=3"</formula>
    </cfRule>
  </conditionalFormatting>
  <conditionalFormatting sqref="A5:B30">
    <cfRule type="expression" dxfId="1" priority="57" stopIfTrue="1">
      <formula>"len($A:$A)=3"</formula>
    </cfRule>
  </conditionalFormatting>
  <conditionalFormatting sqref="B5:B7 B40 B32">
    <cfRule type="expression" dxfId="1" priority="66" stopIfTrue="1">
      <formula>"len($A:$A)=3"</formula>
    </cfRule>
  </conditionalFormatting>
  <conditionalFormatting sqref="D6:D20 D22:D30">
    <cfRule type="expression" dxfId="1" priority="27" stopIfTrue="1">
      <formula>"len($A:$A)=3"</formula>
    </cfRule>
  </conditionalFormatting>
  <conditionalFormatting sqref="C32 C34:D35">
    <cfRule type="expression" dxfId="1" priority="42" stopIfTrue="1">
      <formula>"len($A:$A)=3"</formula>
    </cfRule>
  </conditionalFormatting>
  <conditionalFormatting sqref="D32 D34:D35">
    <cfRule type="expression" dxfId="1" priority="31" stopIfTrue="1">
      <formula>"len($A:$A)=3"</formula>
    </cfRule>
  </conditionalFormatting>
  <conditionalFormatting sqref="A33:B35 B39:B40">
    <cfRule type="expression" dxfId="1" priority="20" stopIfTrue="1">
      <formula>"len($A:$A)=3"</formula>
    </cfRule>
  </conditionalFormatting>
  <conditionalFormatting sqref="A34:B35">
    <cfRule type="expression" dxfId="1" priority="19" stopIfTrue="1">
      <formula>"len($A:$A)=3"</formula>
    </cfRule>
  </conditionalFormatting>
  <conditionalFormatting sqref="C34:D35">
    <cfRule type="expression" dxfId="1" priority="36" stopIfTrue="1">
      <formula>"len($A:$A)=3"</formula>
    </cfRule>
  </conditionalFormatting>
  <conditionalFormatting sqref="B40 A36:D36">
    <cfRule type="expression" dxfId="1" priority="64" stopIfTrue="1">
      <formula>"len($A:$A)=3"</formula>
    </cfRule>
  </conditionalFormatting>
  <conditionalFormatting sqref="A36:B37">
    <cfRule type="expression" dxfId="1" priority="17" stopIfTrue="1">
      <formula>"len($A:$A)=3"</formula>
    </cfRule>
  </conditionalFormatting>
  <conditionalFormatting sqref="C38:C40 D40">
    <cfRule type="expression" dxfId="1" priority="43" stopIfTrue="1">
      <formula>"len($A:$A)=3"</formula>
    </cfRule>
  </conditionalFormatting>
  <conditionalFormatting sqref="C39:C40 D40">
    <cfRule type="expression" dxfId="1" priority="40"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XEW23"/>
  <sheetViews>
    <sheetView view="pageBreakPreview" zoomScale="70" zoomScaleNormal="100" workbookViewId="0">
      <selection activeCell="A20" sqref="A20:B20"/>
    </sheetView>
  </sheetViews>
  <sheetFormatPr defaultColWidth="9" defaultRowHeight="15.6"/>
  <cols>
    <col min="1" max="1" width="46.6296296296296" style="162" customWidth="1"/>
    <col min="2" max="2" width="38" style="164" customWidth="1"/>
    <col min="3" max="16371" width="9" style="162"/>
    <col min="16372" max="16373" width="35.6296296296296" style="162"/>
    <col min="16374" max="16374" width="9" style="162"/>
    <col min="16375" max="16384" width="9" style="165"/>
  </cols>
  <sheetData>
    <row r="1" s="162" customFormat="1" ht="45" customHeight="1" spans="1:2">
      <c r="A1" s="166" t="s">
        <v>1673</v>
      </c>
      <c r="B1" s="167"/>
    </row>
    <row r="2" s="162" customFormat="1" ht="20.1" customHeight="1" spans="1:2">
      <c r="A2" s="168"/>
      <c r="B2" s="169" t="s">
        <v>48</v>
      </c>
    </row>
    <row r="3" s="163" customFormat="1" ht="45" customHeight="1" spans="1:2">
      <c r="A3" s="170" t="s">
        <v>1674</v>
      </c>
      <c r="B3" s="170" t="s">
        <v>1670</v>
      </c>
    </row>
    <row r="4" s="162" customFormat="1" ht="36" customHeight="1" spans="1:2">
      <c r="A4" s="171" t="s">
        <v>1255</v>
      </c>
      <c r="B4" s="171" t="s">
        <v>1255</v>
      </c>
    </row>
    <row r="5" s="162" customFormat="1" ht="36" customHeight="1" spans="1:2">
      <c r="A5" s="172"/>
      <c r="B5" s="173"/>
    </row>
    <row r="6" s="162" customFormat="1" ht="36" customHeight="1" spans="1:2">
      <c r="A6" s="172"/>
      <c r="B6" s="173"/>
    </row>
    <row r="7" s="162" customFormat="1" ht="36" customHeight="1" spans="1:2">
      <c r="A7" s="172"/>
      <c r="B7" s="173"/>
    </row>
    <row r="8" s="162" customFormat="1" ht="36" customHeight="1" spans="1:2">
      <c r="A8" s="172"/>
      <c r="B8" s="173"/>
    </row>
    <row r="9" s="162" customFormat="1" ht="36" customHeight="1" spans="1:2">
      <c r="A9" s="172"/>
      <c r="B9" s="173"/>
    </row>
    <row r="10" s="162" customFormat="1" ht="36" customHeight="1" spans="1:2">
      <c r="A10" s="174"/>
      <c r="B10" s="173"/>
    </row>
    <row r="11" s="162" customFormat="1" ht="36" customHeight="1" spans="1:2">
      <c r="A11" s="175"/>
      <c r="B11" s="173"/>
    </row>
    <row r="12" s="162" customFormat="1" ht="36" customHeight="1" spans="1:2">
      <c r="A12" s="176"/>
      <c r="B12" s="173"/>
    </row>
    <row r="13" s="162" customFormat="1" ht="36" customHeight="1" spans="1:2">
      <c r="A13" s="176"/>
      <c r="B13" s="173"/>
    </row>
    <row r="14" s="162" customFormat="1" ht="36" customHeight="1" spans="1:2">
      <c r="A14" s="176"/>
      <c r="B14" s="173"/>
    </row>
    <row r="15" s="162" customFormat="1" ht="36" customHeight="1" spans="1:2">
      <c r="A15" s="176"/>
      <c r="B15" s="173"/>
    </row>
    <row r="16" s="162" customFormat="1" ht="36" customHeight="1" spans="1:2">
      <c r="A16" s="176"/>
      <c r="B16" s="173"/>
    </row>
    <row r="17" s="162" customFormat="1" ht="36" customHeight="1" spans="1:2">
      <c r="A17" s="176"/>
      <c r="B17" s="173"/>
    </row>
    <row r="18" s="162" customFormat="1" ht="36" customHeight="1" spans="1:2">
      <c r="A18" s="176"/>
      <c r="B18" s="173"/>
    </row>
    <row r="19" s="162" customFormat="1" ht="31" customHeight="1" spans="1:2">
      <c r="A19" s="177" t="s">
        <v>1671</v>
      </c>
      <c r="B19" s="178"/>
    </row>
    <row r="20" s="162" customFormat="1" ht="66" customHeight="1" spans="1:2">
      <c r="A20" s="179" t="s">
        <v>1675</v>
      </c>
      <c r="B20" s="180"/>
    </row>
    <row r="21" s="162" customFormat="1" ht="31" customHeight="1" spans="1:2">
      <c r="A21" s="181"/>
      <c r="B21" s="182"/>
    </row>
    <row r="22" s="162" customFormat="1" spans="2:16377">
      <c r="B22" s="164"/>
      <c r="XEU22" s="165"/>
      <c r="XEV22" s="165"/>
      <c r="XEW22" s="165"/>
    </row>
    <row r="23" s="162" customFormat="1" spans="2:16377">
      <c r="B23" s="164"/>
      <c r="XEU23" s="165"/>
      <c r="XEV23" s="165"/>
      <c r="XEW23" s="165"/>
    </row>
  </sheetData>
  <mergeCells count="2">
    <mergeCell ref="A1:B1"/>
    <mergeCell ref="A20:B20"/>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B0F0"/>
  </sheetPr>
  <dimension ref="A1:D42"/>
  <sheetViews>
    <sheetView showGridLines="0" showZeros="0" view="pageBreakPreview" zoomScale="85" zoomScaleNormal="115" topLeftCell="A29" workbookViewId="0">
      <selection activeCell="A39" sqref="A39:D39"/>
    </sheetView>
  </sheetViews>
  <sheetFormatPr defaultColWidth="9" defaultRowHeight="15.6" outlineLevelCol="3"/>
  <cols>
    <col min="1" max="1" width="52.4444444444444" style="131" customWidth="1"/>
    <col min="2" max="4" width="20.6296296296296" style="131" customWidth="1"/>
    <col min="5" max="16384" width="9" style="131"/>
  </cols>
  <sheetData>
    <row r="1" ht="45" customHeight="1" spans="1:4">
      <c r="A1" s="132" t="s">
        <v>31</v>
      </c>
      <c r="B1" s="132"/>
      <c r="C1" s="132"/>
      <c r="D1" s="132"/>
    </row>
    <row r="2" s="144" customFormat="1" ht="20.1" customHeight="1" spans="1:4">
      <c r="A2" s="145"/>
      <c r="B2" s="146"/>
      <c r="C2" s="147"/>
      <c r="D2" s="148" t="s">
        <v>48</v>
      </c>
    </row>
    <row r="3" ht="45" customHeight="1" spans="1:4">
      <c r="A3" s="149" t="s">
        <v>1676</v>
      </c>
      <c r="B3" s="81" t="s">
        <v>51</v>
      </c>
      <c r="C3" s="81" t="s">
        <v>52</v>
      </c>
      <c r="D3" s="81" t="s">
        <v>53</v>
      </c>
    </row>
    <row r="4" ht="36" customHeight="1" spans="1:4">
      <c r="A4" s="150" t="s">
        <v>1677</v>
      </c>
      <c r="B4" s="151" t="s">
        <v>1255</v>
      </c>
      <c r="C4" s="152" t="s">
        <v>1255</v>
      </c>
      <c r="D4" s="153" t="s">
        <v>1255</v>
      </c>
    </row>
    <row r="5" ht="36" customHeight="1" spans="1:4">
      <c r="A5" s="154" t="s">
        <v>1678</v>
      </c>
      <c r="B5" s="155"/>
      <c r="C5" s="155"/>
      <c r="D5" s="87"/>
    </row>
    <row r="6" ht="36" customHeight="1" spans="1:4">
      <c r="A6" s="154" t="s">
        <v>1679</v>
      </c>
      <c r="B6" s="155"/>
      <c r="C6" s="156"/>
      <c r="D6" s="87"/>
    </row>
    <row r="7" s="130" customFormat="1" ht="36" customHeight="1" spans="1:4">
      <c r="A7" s="154" t="s">
        <v>1680</v>
      </c>
      <c r="B7" s="155"/>
      <c r="C7" s="156"/>
      <c r="D7" s="87"/>
    </row>
    <row r="8" ht="36" customHeight="1" spans="1:4">
      <c r="A8" s="150" t="s">
        <v>1681</v>
      </c>
      <c r="B8" s="157"/>
      <c r="C8" s="157"/>
      <c r="D8" s="90"/>
    </row>
    <row r="9" ht="36" customHeight="1" spans="1:4">
      <c r="A9" s="154" t="s">
        <v>1678</v>
      </c>
      <c r="B9" s="155"/>
      <c r="C9" s="156"/>
      <c r="D9" s="87"/>
    </row>
    <row r="10" ht="36" customHeight="1" spans="1:4">
      <c r="A10" s="154" t="s">
        <v>1679</v>
      </c>
      <c r="B10" s="155"/>
      <c r="C10" s="156"/>
      <c r="D10" s="87"/>
    </row>
    <row r="11" ht="36" customHeight="1" spans="1:4">
      <c r="A11" s="154" t="s">
        <v>1680</v>
      </c>
      <c r="B11" s="155"/>
      <c r="C11" s="156"/>
      <c r="D11" s="87"/>
    </row>
    <row r="12" ht="36" customHeight="1" spans="1:4">
      <c r="A12" s="150" t="s">
        <v>1682</v>
      </c>
      <c r="B12" s="157"/>
      <c r="C12" s="158"/>
      <c r="D12" s="90"/>
    </row>
    <row r="13" ht="36" customHeight="1" spans="1:4">
      <c r="A13" s="154" t="s">
        <v>1678</v>
      </c>
      <c r="B13" s="155"/>
      <c r="C13" s="156"/>
      <c r="D13" s="87"/>
    </row>
    <row r="14" ht="36" customHeight="1" spans="1:4">
      <c r="A14" s="154" t="s">
        <v>1679</v>
      </c>
      <c r="B14" s="155"/>
      <c r="C14" s="156"/>
      <c r="D14" s="87"/>
    </row>
    <row r="15" ht="36" customHeight="1" spans="1:4">
      <c r="A15" s="154" t="s">
        <v>1680</v>
      </c>
      <c r="B15" s="155">
        <v>0</v>
      </c>
      <c r="C15" s="156"/>
      <c r="D15" s="87" t="str">
        <f>IF(B15&gt;0,C15/B15-1,IF(B15&lt;0,-(C15/B15-1),""))</f>
        <v/>
      </c>
    </row>
    <row r="16" ht="36" customHeight="1" spans="1:4">
      <c r="A16" s="150" t="s">
        <v>1683</v>
      </c>
      <c r="B16" s="157"/>
      <c r="C16" s="158"/>
      <c r="D16" s="90"/>
    </row>
    <row r="17" ht="36" customHeight="1" spans="1:4">
      <c r="A17" s="154" t="s">
        <v>1678</v>
      </c>
      <c r="B17" s="155"/>
      <c r="C17" s="119"/>
      <c r="D17" s="87"/>
    </row>
    <row r="18" ht="36" customHeight="1" spans="1:4">
      <c r="A18" s="154" t="s">
        <v>1679</v>
      </c>
      <c r="B18" s="155"/>
      <c r="C18" s="119"/>
      <c r="D18" s="87"/>
    </row>
    <row r="19" ht="36" customHeight="1" spans="1:4">
      <c r="A19" s="154" t="s">
        <v>1680</v>
      </c>
      <c r="B19" s="155"/>
      <c r="C19" s="119"/>
      <c r="D19" s="87"/>
    </row>
    <row r="20" ht="36" customHeight="1" spans="1:4">
      <c r="A20" s="150" t="s">
        <v>1684</v>
      </c>
      <c r="B20" s="157"/>
      <c r="C20" s="158"/>
      <c r="D20" s="90"/>
    </row>
    <row r="21" ht="36" customHeight="1" spans="1:4">
      <c r="A21" s="154" t="s">
        <v>1678</v>
      </c>
      <c r="B21" s="155"/>
      <c r="C21" s="158"/>
      <c r="D21" s="87"/>
    </row>
    <row r="22" ht="36" customHeight="1" spans="1:4">
      <c r="A22" s="154" t="s">
        <v>1679</v>
      </c>
      <c r="B22" s="155"/>
      <c r="C22" s="155"/>
      <c r="D22" s="87"/>
    </row>
    <row r="23" ht="36" customHeight="1" spans="1:4">
      <c r="A23" s="154" t="s">
        <v>1680</v>
      </c>
      <c r="B23" s="155"/>
      <c r="C23" s="156"/>
      <c r="D23" s="102"/>
    </row>
    <row r="24" ht="36" customHeight="1" spans="1:4">
      <c r="A24" s="150" t="s">
        <v>1685</v>
      </c>
      <c r="B24" s="159"/>
      <c r="C24" s="158"/>
      <c r="D24" s="90"/>
    </row>
    <row r="25" ht="36" customHeight="1" spans="1:4">
      <c r="A25" s="154" t="s">
        <v>1678</v>
      </c>
      <c r="B25" s="155"/>
      <c r="C25" s="160"/>
      <c r="D25" s="87"/>
    </row>
    <row r="26" ht="36" customHeight="1" spans="1:4">
      <c r="A26" s="154" t="s">
        <v>1679</v>
      </c>
      <c r="B26" s="155"/>
      <c r="C26" s="155"/>
      <c r="D26" s="87"/>
    </row>
    <row r="27" ht="36" customHeight="1" spans="1:4">
      <c r="A27" s="154" t="s">
        <v>1680</v>
      </c>
      <c r="B27" s="155"/>
      <c r="C27" s="155"/>
      <c r="D27" s="87"/>
    </row>
    <row r="28" ht="36" customHeight="1" spans="1:4">
      <c r="A28" s="150" t="s">
        <v>1686</v>
      </c>
      <c r="B28" s="157"/>
      <c r="C28" s="158"/>
      <c r="D28" s="90"/>
    </row>
    <row r="29" ht="36" customHeight="1" spans="1:4">
      <c r="A29" s="154" t="s">
        <v>1678</v>
      </c>
      <c r="B29" s="155"/>
      <c r="C29" s="160"/>
      <c r="D29" s="87"/>
    </row>
    <row r="30" ht="36" customHeight="1" spans="1:4">
      <c r="A30" s="154" t="s">
        <v>1679</v>
      </c>
      <c r="B30" s="155"/>
      <c r="C30" s="160"/>
      <c r="D30" s="87"/>
    </row>
    <row r="31" ht="36" customHeight="1" spans="1:4">
      <c r="A31" s="154" t="s">
        <v>1680</v>
      </c>
      <c r="B31" s="155"/>
      <c r="C31" s="160"/>
      <c r="D31" s="87"/>
    </row>
    <row r="32" ht="36" customHeight="1" spans="1:4">
      <c r="A32" s="100" t="s">
        <v>1687</v>
      </c>
      <c r="B32" s="159"/>
      <c r="C32" s="159"/>
      <c r="D32" s="102"/>
    </row>
    <row r="33" ht="36" customHeight="1" spans="1:4">
      <c r="A33" s="154" t="s">
        <v>1688</v>
      </c>
      <c r="B33" s="155"/>
      <c r="C33" s="155"/>
      <c r="D33" s="102"/>
    </row>
    <row r="34" ht="36" customHeight="1" spans="1:4">
      <c r="A34" s="154" t="s">
        <v>1689</v>
      </c>
      <c r="B34" s="155"/>
      <c r="C34" s="155"/>
      <c r="D34" s="102"/>
    </row>
    <row r="35" ht="36" customHeight="1" spans="1:4">
      <c r="A35" s="154" t="s">
        <v>1690</v>
      </c>
      <c r="B35" s="155"/>
      <c r="C35" s="155"/>
      <c r="D35" s="102"/>
    </row>
    <row r="36" ht="36" customHeight="1" spans="1:4">
      <c r="A36" s="103" t="s">
        <v>1691</v>
      </c>
      <c r="B36" s="157"/>
      <c r="C36" s="157"/>
      <c r="D36" s="90"/>
    </row>
    <row r="37" ht="36" customHeight="1" spans="1:4">
      <c r="A37" s="161" t="s">
        <v>1692</v>
      </c>
      <c r="B37" s="157"/>
      <c r="C37" s="158"/>
      <c r="D37" s="90"/>
    </row>
    <row r="38" ht="36" customHeight="1" spans="1:4">
      <c r="A38" s="100" t="s">
        <v>1693</v>
      </c>
      <c r="B38" s="157"/>
      <c r="C38" s="157"/>
      <c r="D38" s="90"/>
    </row>
    <row r="39" ht="44" customHeight="1" spans="1:4">
      <c r="A39" s="104" t="s">
        <v>1694</v>
      </c>
      <c r="B39" s="105"/>
      <c r="C39" s="105"/>
      <c r="D39" s="106"/>
    </row>
    <row r="40" spans="2:3">
      <c r="B40" s="143"/>
      <c r="C40" s="143"/>
    </row>
    <row r="41" spans="2:3">
      <c r="B41" s="143"/>
      <c r="C41" s="143"/>
    </row>
    <row r="42" spans="2:3">
      <c r="B42" s="143"/>
      <c r="C42" s="143"/>
    </row>
  </sheetData>
  <autoFilter ref="A3:D39">
    <extLst/>
  </autoFilter>
  <mergeCells count="2">
    <mergeCell ref="A1:D1"/>
    <mergeCell ref="A39:D39"/>
  </mergeCells>
  <conditionalFormatting sqref="D36">
    <cfRule type="cellIs" dxfId="3" priority="1" stopIfTrue="1" operator="lessThanOrEqual">
      <formula>-1</formula>
    </cfRule>
  </conditionalFormatting>
  <conditionalFormatting sqref="D5:D22 D37:D38 C25 C29:C31 D24:D31 C23 C6:C7 C9:C11 C13:C15 C17:C19">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00B0F0"/>
  </sheetPr>
  <dimension ref="A1:D27"/>
  <sheetViews>
    <sheetView showGridLines="0" showZeros="0" view="pageBreakPreview" zoomScaleNormal="100" workbookViewId="0">
      <pane ySplit="3" topLeftCell="A19" activePane="bottomLeft" state="frozen"/>
      <selection/>
      <selection pane="bottomLeft" activeCell="A23" sqref="A23:D23"/>
    </sheetView>
  </sheetViews>
  <sheetFormatPr defaultColWidth="9" defaultRowHeight="15.6" outlineLevelCol="3"/>
  <cols>
    <col min="1" max="1" width="45.6296296296296" style="131" customWidth="1"/>
    <col min="2" max="4" width="20.6296296296296" style="131" customWidth="1"/>
    <col min="5" max="16384" width="9" style="131"/>
  </cols>
  <sheetData>
    <row r="1" ht="45" customHeight="1" spans="1:4">
      <c r="A1" s="132" t="s">
        <v>32</v>
      </c>
      <c r="B1" s="132"/>
      <c r="C1" s="132"/>
      <c r="D1" s="132"/>
    </row>
    <row r="2" ht="20.1" customHeight="1" spans="1:4">
      <c r="A2" s="133"/>
      <c r="B2" s="134"/>
      <c r="C2" s="135"/>
      <c r="D2" s="136" t="s">
        <v>1695</v>
      </c>
    </row>
    <row r="3" ht="45" customHeight="1" spans="1:4">
      <c r="A3" s="80" t="s">
        <v>1254</v>
      </c>
      <c r="B3" s="81" t="s">
        <v>51</v>
      </c>
      <c r="C3" s="81" t="s">
        <v>52</v>
      </c>
      <c r="D3" s="81" t="s">
        <v>53</v>
      </c>
    </row>
    <row r="4" ht="36" customHeight="1" spans="1:4">
      <c r="A4" s="82" t="s">
        <v>1696</v>
      </c>
      <c r="B4" s="92" t="s">
        <v>1255</v>
      </c>
      <c r="C4" s="92" t="s">
        <v>1255</v>
      </c>
      <c r="D4" s="92" t="s">
        <v>1255</v>
      </c>
    </row>
    <row r="5" ht="36" customHeight="1" spans="1:4">
      <c r="A5" s="84" t="s">
        <v>1697</v>
      </c>
      <c r="B5" s="124"/>
      <c r="C5" s="124"/>
      <c r="D5" s="137"/>
    </row>
    <row r="6" ht="36" customHeight="1" spans="1:4">
      <c r="A6" s="138" t="s">
        <v>1698</v>
      </c>
      <c r="B6" s="46"/>
      <c r="C6" s="46"/>
      <c r="D6" s="139"/>
    </row>
    <row r="7" ht="36" customHeight="1" spans="1:4">
      <c r="A7" s="84" t="s">
        <v>1697</v>
      </c>
      <c r="B7" s="124"/>
      <c r="C7" s="140"/>
      <c r="D7" s="137"/>
    </row>
    <row r="8" s="130" customFormat="1" ht="36" customHeight="1" spans="1:4">
      <c r="A8" s="82" t="s">
        <v>1699</v>
      </c>
      <c r="B8" s="46"/>
      <c r="C8" s="46"/>
      <c r="D8" s="139"/>
    </row>
    <row r="9" s="130" customFormat="1" ht="36" customHeight="1" spans="1:4">
      <c r="A9" s="84" t="s">
        <v>1697</v>
      </c>
      <c r="B9" s="124"/>
      <c r="C9" s="140"/>
      <c r="D9" s="137"/>
    </row>
    <row r="10" s="130" customFormat="1" ht="36" customHeight="1" spans="1:4">
      <c r="A10" s="82" t="s">
        <v>1700</v>
      </c>
      <c r="B10" s="46"/>
      <c r="C10" s="46"/>
      <c r="D10" s="139"/>
    </row>
    <row r="11" s="130" customFormat="1" ht="36" customHeight="1" spans="1:4">
      <c r="A11" s="84" t="s">
        <v>1697</v>
      </c>
      <c r="B11" s="124"/>
      <c r="C11" s="91"/>
      <c r="D11" s="137"/>
    </row>
    <row r="12" s="130" customFormat="1" ht="36" customHeight="1" spans="1:4">
      <c r="A12" s="82" t="s">
        <v>1701</v>
      </c>
      <c r="B12" s="46"/>
      <c r="C12" s="46"/>
      <c r="D12" s="139"/>
    </row>
    <row r="13" s="130" customFormat="1" ht="36" customHeight="1" spans="1:4">
      <c r="A13" s="84" t="s">
        <v>1697</v>
      </c>
      <c r="B13" s="124"/>
      <c r="C13" s="91"/>
      <c r="D13" s="137"/>
    </row>
    <row r="14" s="130" customFormat="1" ht="36" customHeight="1" spans="1:4">
      <c r="A14" s="82" t="s">
        <v>1702</v>
      </c>
      <c r="B14" s="46"/>
      <c r="C14" s="46"/>
      <c r="D14" s="139"/>
    </row>
    <row r="15" ht="36" customHeight="1" spans="1:4">
      <c r="A15" s="84" t="s">
        <v>1697</v>
      </c>
      <c r="B15" s="124"/>
      <c r="C15" s="140"/>
      <c r="D15" s="137"/>
    </row>
    <row r="16" ht="36" customHeight="1" spans="1:4">
      <c r="A16" s="82" t="s">
        <v>1703</v>
      </c>
      <c r="B16" s="46"/>
      <c r="C16" s="46"/>
      <c r="D16" s="139"/>
    </row>
    <row r="17" ht="36" customHeight="1" spans="1:4">
      <c r="A17" s="84" t="s">
        <v>1697</v>
      </c>
      <c r="B17" s="124"/>
      <c r="C17" s="141"/>
      <c r="D17" s="137"/>
    </row>
    <row r="18" ht="36" customHeight="1" spans="1:4">
      <c r="A18" s="100" t="s">
        <v>1704</v>
      </c>
      <c r="B18" s="46"/>
      <c r="C18" s="46"/>
      <c r="D18" s="139"/>
    </row>
    <row r="19" ht="36" customHeight="1" spans="1:4">
      <c r="A19" s="84" t="s">
        <v>1705</v>
      </c>
      <c r="B19" s="124"/>
      <c r="C19" s="124"/>
      <c r="D19" s="137"/>
    </row>
    <row r="20" ht="36" customHeight="1" spans="1:4">
      <c r="A20" s="142" t="s">
        <v>1706</v>
      </c>
      <c r="B20" s="46"/>
      <c r="C20" s="46"/>
      <c r="D20" s="139"/>
    </row>
    <row r="21" ht="36" customHeight="1" spans="1:4">
      <c r="A21" s="103" t="s">
        <v>1707</v>
      </c>
      <c r="B21" s="46"/>
      <c r="C21" s="46"/>
      <c r="D21" s="139"/>
    </row>
    <row r="22" ht="36" customHeight="1" spans="1:4">
      <c r="A22" s="100" t="s">
        <v>1331</v>
      </c>
      <c r="B22" s="46"/>
      <c r="C22" s="46"/>
      <c r="D22" s="139"/>
    </row>
    <row r="23" ht="55" customHeight="1" spans="1:4">
      <c r="A23" s="104" t="s">
        <v>1708</v>
      </c>
      <c r="B23" s="105"/>
      <c r="C23" s="105"/>
      <c r="D23" s="106"/>
    </row>
    <row r="24" spans="2:3">
      <c r="B24" s="143"/>
      <c r="C24" s="143"/>
    </row>
    <row r="25" spans="2:3">
      <c r="B25" s="143"/>
      <c r="C25" s="143"/>
    </row>
    <row r="26" spans="2:3">
      <c r="B26" s="143"/>
      <c r="C26" s="143"/>
    </row>
    <row r="27" spans="2:3">
      <c r="B27" s="143"/>
      <c r="C27" s="143"/>
    </row>
  </sheetData>
  <autoFilter ref="A3:D23">
    <extLst/>
  </autoFilter>
  <mergeCells count="2">
    <mergeCell ref="A1:D1"/>
    <mergeCell ref="A23:D23"/>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00B0F0"/>
  </sheetPr>
  <dimension ref="A1:D42"/>
  <sheetViews>
    <sheetView showGridLines="0" showZeros="0" view="pageBreakPreview" zoomScaleNormal="100" workbookViewId="0">
      <pane ySplit="3" topLeftCell="A35" activePane="bottomLeft" state="frozen"/>
      <selection/>
      <selection pane="bottomLeft" activeCell="A39" sqref="A39:D39"/>
    </sheetView>
  </sheetViews>
  <sheetFormatPr defaultColWidth="9" defaultRowHeight="15.6" outlineLevelCol="3"/>
  <cols>
    <col min="1" max="1" width="46.1296296296296" style="109" customWidth="1"/>
    <col min="2" max="4" width="20.6296296296296" style="109" customWidth="1"/>
    <col min="5" max="16384" width="9" style="109"/>
  </cols>
  <sheetData>
    <row r="1" ht="45" customHeight="1" spans="1:4">
      <c r="A1" s="110" t="s">
        <v>1709</v>
      </c>
      <c r="B1" s="110"/>
      <c r="C1" s="110"/>
      <c r="D1" s="110"/>
    </row>
    <row r="2" ht="20.1" customHeight="1" spans="1:4">
      <c r="A2" s="111"/>
      <c r="B2" s="112"/>
      <c r="C2" s="113"/>
      <c r="D2" s="114" t="s">
        <v>48</v>
      </c>
    </row>
    <row r="3" ht="45" customHeight="1" spans="1:4">
      <c r="A3" s="115" t="s">
        <v>1676</v>
      </c>
      <c r="B3" s="81" t="s">
        <v>51</v>
      </c>
      <c r="C3" s="81" t="s">
        <v>52</v>
      </c>
      <c r="D3" s="81" t="s">
        <v>53</v>
      </c>
    </row>
    <row r="4" ht="36" customHeight="1" spans="1:4">
      <c r="A4" s="116" t="s">
        <v>1677</v>
      </c>
      <c r="B4" s="117" t="s">
        <v>1255</v>
      </c>
      <c r="C4" s="117" t="s">
        <v>1255</v>
      </c>
      <c r="D4" s="117" t="s">
        <v>1255</v>
      </c>
    </row>
    <row r="5" ht="36" customHeight="1" spans="1:4">
      <c r="A5" s="118" t="s">
        <v>1678</v>
      </c>
      <c r="B5" s="119"/>
      <c r="C5" s="119"/>
      <c r="D5" s="120"/>
    </row>
    <row r="6" ht="36" customHeight="1" spans="1:4">
      <c r="A6" s="118" t="s">
        <v>1679</v>
      </c>
      <c r="B6" s="119"/>
      <c r="C6" s="119"/>
      <c r="D6" s="120"/>
    </row>
    <row r="7" s="108" customFormat="1" ht="36" customHeight="1" spans="1:4">
      <c r="A7" s="118" t="s">
        <v>1680</v>
      </c>
      <c r="B7" s="119"/>
      <c r="C7" s="119"/>
      <c r="D7" s="120"/>
    </row>
    <row r="8" s="108" customFormat="1" ht="36" customHeight="1" spans="1:4">
      <c r="A8" s="121" t="s">
        <v>1681</v>
      </c>
      <c r="B8" s="122"/>
      <c r="C8" s="122"/>
      <c r="D8" s="123"/>
    </row>
    <row r="9" s="108" customFormat="1" ht="36" customHeight="1" spans="1:4">
      <c r="A9" s="118" t="s">
        <v>1678</v>
      </c>
      <c r="B9" s="119"/>
      <c r="C9" s="119"/>
      <c r="D9" s="120"/>
    </row>
    <row r="10" s="108" customFormat="1" ht="36" customHeight="1" spans="1:4">
      <c r="A10" s="118" t="s">
        <v>1679</v>
      </c>
      <c r="B10" s="119"/>
      <c r="C10" s="119"/>
      <c r="D10" s="120"/>
    </row>
    <row r="11" s="108" customFormat="1" ht="36" customHeight="1" spans="1:4">
      <c r="A11" s="118" t="s">
        <v>1680</v>
      </c>
      <c r="B11" s="119"/>
      <c r="C11" s="119"/>
      <c r="D11" s="120"/>
    </row>
    <row r="12" s="108" customFormat="1" ht="36" customHeight="1" spans="1:4">
      <c r="A12" s="116" t="s">
        <v>1682</v>
      </c>
      <c r="B12" s="122"/>
      <c r="C12" s="122"/>
      <c r="D12" s="123"/>
    </row>
    <row r="13" ht="36" customHeight="1" spans="1:4">
      <c r="A13" s="118" t="s">
        <v>1678</v>
      </c>
      <c r="B13" s="119"/>
      <c r="C13" s="124"/>
      <c r="D13" s="125" t="str">
        <f>IF(B13&gt;0,C13/B13-1,IF(B13&lt;0,-(C13/B13-1),""))</f>
        <v/>
      </c>
    </row>
    <row r="14" ht="36" customHeight="1" spans="1:4">
      <c r="A14" s="118" t="s">
        <v>1679</v>
      </c>
      <c r="B14" s="119"/>
      <c r="C14" s="119"/>
      <c r="D14" s="120"/>
    </row>
    <row r="15" ht="36" customHeight="1" spans="1:4">
      <c r="A15" s="118" t="s">
        <v>1680</v>
      </c>
      <c r="B15" s="119"/>
      <c r="C15" s="124"/>
      <c r="D15" s="125" t="str">
        <f>IF(B15&gt;0,C15/B15-1,IF(B15&lt;0,-(C15/B15-1),""))</f>
        <v/>
      </c>
    </row>
    <row r="16" ht="36" customHeight="1" spans="1:4">
      <c r="A16" s="116" t="s">
        <v>1683</v>
      </c>
      <c r="B16" s="122"/>
      <c r="C16" s="122"/>
      <c r="D16" s="123"/>
    </row>
    <row r="17" ht="36" customHeight="1" spans="1:4">
      <c r="A17" s="118" t="s">
        <v>1678</v>
      </c>
      <c r="B17" s="119"/>
      <c r="C17" s="119"/>
      <c r="D17" s="120"/>
    </row>
    <row r="18" ht="36" customHeight="1" spans="1:4">
      <c r="A18" s="118" t="s">
        <v>1679</v>
      </c>
      <c r="B18" s="119"/>
      <c r="C18" s="119"/>
      <c r="D18" s="120"/>
    </row>
    <row r="19" ht="36" customHeight="1" spans="1:4">
      <c r="A19" s="118" t="s">
        <v>1680</v>
      </c>
      <c r="B19" s="119"/>
      <c r="C19" s="126"/>
      <c r="D19" s="120"/>
    </row>
    <row r="20" ht="36" customHeight="1" spans="1:4">
      <c r="A20" s="116" t="s">
        <v>1684</v>
      </c>
      <c r="B20" s="122"/>
      <c r="C20" s="122"/>
      <c r="D20" s="123"/>
    </row>
    <row r="21" ht="36" customHeight="1" spans="1:4">
      <c r="A21" s="118" t="s">
        <v>1678</v>
      </c>
      <c r="B21" s="119"/>
      <c r="C21" s="91"/>
      <c r="D21" s="120"/>
    </row>
    <row r="22" ht="36" customHeight="1" spans="1:4">
      <c r="A22" s="118" t="s">
        <v>1679</v>
      </c>
      <c r="B22" s="119"/>
      <c r="C22" s="119"/>
      <c r="D22" s="120"/>
    </row>
    <row r="23" ht="36" customHeight="1" spans="1:4">
      <c r="A23" s="118" t="s">
        <v>1680</v>
      </c>
      <c r="B23" s="119">
        <v>0</v>
      </c>
      <c r="C23" s="91"/>
      <c r="D23" s="120" t="str">
        <f>IF(B23&gt;0,C23/B23-1,IF(B23&lt;0,-(C23/B23-1),""))</f>
        <v/>
      </c>
    </row>
    <row r="24" ht="36" customHeight="1" spans="1:4">
      <c r="A24" s="116" t="s">
        <v>1685</v>
      </c>
      <c r="B24" s="122"/>
      <c r="C24" s="89"/>
      <c r="D24" s="123" t="str">
        <f>IF(B24&gt;0,C24/B24-1,IF(B24&lt;0,-(C24/B24-1),""))</f>
        <v/>
      </c>
    </row>
    <row r="25" ht="36" customHeight="1" spans="1:4">
      <c r="A25" s="118" t="s">
        <v>1678</v>
      </c>
      <c r="B25" s="119"/>
      <c r="C25" s="89"/>
      <c r="D25" s="123" t="str">
        <f>IF(B25&gt;0,C25/B25-1,IF(B25&lt;0,-(C25/B25-1),""))</f>
        <v/>
      </c>
    </row>
    <row r="26" ht="36" customHeight="1" spans="1:4">
      <c r="A26" s="118" t="s">
        <v>1679</v>
      </c>
      <c r="B26" s="119"/>
      <c r="C26" s="89"/>
      <c r="D26" s="123" t="str">
        <f>IF(B26&gt;0,C26/B26-1,IF(B26&lt;0,-(C26/B26-1),""))</f>
        <v/>
      </c>
    </row>
    <row r="27" ht="36" customHeight="1" spans="1:4">
      <c r="A27" s="118" t="s">
        <v>1680</v>
      </c>
      <c r="B27" s="119"/>
      <c r="C27" s="89"/>
      <c r="D27" s="123" t="str">
        <f>IF(B27&gt;0,C27/B27-1,IF(B27&lt;0,-(C27/B27-1),""))</f>
        <v/>
      </c>
    </row>
    <row r="28" ht="36" customHeight="1" spans="1:4">
      <c r="A28" s="116" t="s">
        <v>1686</v>
      </c>
      <c r="B28" s="122"/>
      <c r="C28" s="89"/>
      <c r="D28" s="123"/>
    </row>
    <row r="29" ht="36" customHeight="1" spans="1:4">
      <c r="A29" s="118" t="s">
        <v>1678</v>
      </c>
      <c r="B29" s="119"/>
      <c r="C29" s="119"/>
      <c r="D29" s="127"/>
    </row>
    <row r="30" ht="36" customHeight="1" spans="1:4">
      <c r="A30" s="118" t="s">
        <v>1679</v>
      </c>
      <c r="B30" s="119"/>
      <c r="C30" s="119"/>
      <c r="D30" s="127"/>
    </row>
    <row r="31" ht="36" customHeight="1" spans="1:4">
      <c r="A31" s="118" t="s">
        <v>1680</v>
      </c>
      <c r="B31" s="119"/>
      <c r="C31" s="119"/>
      <c r="D31" s="127"/>
    </row>
    <row r="32" ht="36" customHeight="1" spans="1:4">
      <c r="A32" s="100" t="s">
        <v>1687</v>
      </c>
      <c r="B32" s="122"/>
      <c r="C32" s="122"/>
      <c r="D32" s="123"/>
    </row>
    <row r="33" ht="36" customHeight="1" spans="1:4">
      <c r="A33" s="118" t="s">
        <v>1688</v>
      </c>
      <c r="B33" s="119"/>
      <c r="C33" s="119"/>
      <c r="D33" s="127"/>
    </row>
    <row r="34" ht="36" customHeight="1" spans="1:4">
      <c r="A34" s="118" t="s">
        <v>1689</v>
      </c>
      <c r="B34" s="119"/>
      <c r="C34" s="119"/>
      <c r="D34" s="127"/>
    </row>
    <row r="35" ht="36" customHeight="1" spans="1:4">
      <c r="A35" s="118" t="s">
        <v>1690</v>
      </c>
      <c r="B35" s="119"/>
      <c r="C35" s="119"/>
      <c r="D35" s="127"/>
    </row>
    <row r="36" ht="36" customHeight="1" spans="1:4">
      <c r="A36" s="103" t="s">
        <v>1691</v>
      </c>
      <c r="B36" s="122"/>
      <c r="C36" s="122"/>
      <c r="D36" s="123"/>
    </row>
    <row r="37" ht="36" customHeight="1" spans="1:4">
      <c r="A37" s="103" t="s">
        <v>1692</v>
      </c>
      <c r="B37" s="122"/>
      <c r="C37" s="89"/>
      <c r="D37" s="123"/>
    </row>
    <row r="38" ht="36" customHeight="1" spans="1:4">
      <c r="A38" s="100" t="s">
        <v>1693</v>
      </c>
      <c r="B38" s="122"/>
      <c r="C38" s="122"/>
      <c r="D38" s="128"/>
    </row>
    <row r="39" ht="45" customHeight="1" spans="1:4">
      <c r="A39" s="104" t="s">
        <v>1710</v>
      </c>
      <c r="B39" s="105"/>
      <c r="C39" s="105"/>
      <c r="D39" s="106"/>
    </row>
    <row r="40" spans="2:3">
      <c r="B40" s="129"/>
      <c r="C40" s="129"/>
    </row>
    <row r="41" spans="2:3">
      <c r="B41" s="129"/>
      <c r="C41" s="129"/>
    </row>
    <row r="42" spans="2:3">
      <c r="B42" s="129"/>
      <c r="C42" s="129"/>
    </row>
  </sheetData>
  <autoFilter ref="A3:D39">
    <extLst/>
  </autoFilter>
  <mergeCells count="2">
    <mergeCell ref="A1:D1"/>
    <mergeCell ref="A39:D39"/>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00B0F0"/>
  </sheetPr>
  <dimension ref="A1:D26"/>
  <sheetViews>
    <sheetView showGridLines="0" showZeros="0" view="pageBreakPreview" zoomScaleNormal="100" topLeftCell="A17" workbookViewId="0">
      <selection activeCell="D18" sqref="D18"/>
    </sheetView>
  </sheetViews>
  <sheetFormatPr defaultColWidth="9" defaultRowHeight="15.6" outlineLevelCol="3"/>
  <cols>
    <col min="1" max="1" width="50.75" style="73" customWidth="1"/>
    <col min="2" max="3" width="20.6296296296296" style="74" customWidth="1"/>
    <col min="4" max="4" width="20.6296296296296" style="73" customWidth="1"/>
    <col min="5" max="5" width="12.6296296296296" style="73"/>
    <col min="6" max="244" width="9" style="73"/>
    <col min="245" max="245" width="41.6296296296296" style="73" customWidth="1"/>
    <col min="246" max="247" width="14.5" style="73" customWidth="1"/>
    <col min="248" max="248" width="13.8796296296296" style="73" customWidth="1"/>
    <col min="249" max="251" width="9" style="73"/>
    <col min="252" max="253" width="10.5" style="73" customWidth="1"/>
    <col min="254" max="500" width="9" style="73"/>
    <col min="501" max="501" width="41.6296296296296" style="73" customWidth="1"/>
    <col min="502" max="503" width="14.5" style="73" customWidth="1"/>
    <col min="504" max="504" width="13.8796296296296" style="73" customWidth="1"/>
    <col min="505" max="507" width="9" style="73"/>
    <col min="508" max="509" width="10.5" style="73" customWidth="1"/>
    <col min="510" max="756" width="9" style="73"/>
    <col min="757" max="757" width="41.6296296296296" style="73" customWidth="1"/>
    <col min="758" max="759" width="14.5" style="73" customWidth="1"/>
    <col min="760" max="760" width="13.8796296296296" style="73" customWidth="1"/>
    <col min="761" max="763" width="9" style="73"/>
    <col min="764" max="765" width="10.5" style="73" customWidth="1"/>
    <col min="766" max="1012" width="9" style="73"/>
    <col min="1013" max="1013" width="41.6296296296296" style="73" customWidth="1"/>
    <col min="1014" max="1015" width="14.5" style="73" customWidth="1"/>
    <col min="1016" max="1016" width="13.8796296296296" style="73" customWidth="1"/>
    <col min="1017" max="1019" width="9" style="73"/>
    <col min="1020" max="1021" width="10.5" style="73" customWidth="1"/>
    <col min="1022" max="1268" width="9" style="73"/>
    <col min="1269" max="1269" width="41.6296296296296" style="73" customWidth="1"/>
    <col min="1270" max="1271" width="14.5" style="73" customWidth="1"/>
    <col min="1272" max="1272" width="13.8796296296296" style="73" customWidth="1"/>
    <col min="1273" max="1275" width="9" style="73"/>
    <col min="1276" max="1277" width="10.5" style="73" customWidth="1"/>
    <col min="1278" max="1524" width="9" style="73"/>
    <col min="1525" max="1525" width="41.6296296296296" style="73" customWidth="1"/>
    <col min="1526" max="1527" width="14.5" style="73" customWidth="1"/>
    <col min="1528" max="1528" width="13.8796296296296" style="73" customWidth="1"/>
    <col min="1529" max="1531" width="9" style="73"/>
    <col min="1532" max="1533" width="10.5" style="73" customWidth="1"/>
    <col min="1534" max="1780" width="9" style="73"/>
    <col min="1781" max="1781" width="41.6296296296296" style="73" customWidth="1"/>
    <col min="1782" max="1783" width="14.5" style="73" customWidth="1"/>
    <col min="1784" max="1784" width="13.8796296296296" style="73" customWidth="1"/>
    <col min="1785" max="1787" width="9" style="73"/>
    <col min="1788" max="1789" width="10.5" style="73" customWidth="1"/>
    <col min="1790" max="2036" width="9" style="73"/>
    <col min="2037" max="2037" width="41.6296296296296" style="73" customWidth="1"/>
    <col min="2038" max="2039" width="14.5" style="73" customWidth="1"/>
    <col min="2040" max="2040" width="13.8796296296296" style="73" customWidth="1"/>
    <col min="2041" max="2043" width="9" style="73"/>
    <col min="2044" max="2045" width="10.5" style="73" customWidth="1"/>
    <col min="2046" max="2292" width="9" style="73"/>
    <col min="2293" max="2293" width="41.6296296296296" style="73" customWidth="1"/>
    <col min="2294" max="2295" width="14.5" style="73" customWidth="1"/>
    <col min="2296" max="2296" width="13.8796296296296" style="73" customWidth="1"/>
    <col min="2297" max="2299" width="9" style="73"/>
    <col min="2300" max="2301" width="10.5" style="73" customWidth="1"/>
    <col min="2302" max="2548" width="9" style="73"/>
    <col min="2549" max="2549" width="41.6296296296296" style="73" customWidth="1"/>
    <col min="2550" max="2551" width="14.5" style="73" customWidth="1"/>
    <col min="2552" max="2552" width="13.8796296296296" style="73" customWidth="1"/>
    <col min="2553" max="2555" width="9" style="73"/>
    <col min="2556" max="2557" width="10.5" style="73" customWidth="1"/>
    <col min="2558" max="2804" width="9" style="73"/>
    <col min="2805" max="2805" width="41.6296296296296" style="73" customWidth="1"/>
    <col min="2806" max="2807" width="14.5" style="73" customWidth="1"/>
    <col min="2808" max="2808" width="13.8796296296296" style="73" customWidth="1"/>
    <col min="2809" max="2811" width="9" style="73"/>
    <col min="2812" max="2813" width="10.5" style="73" customWidth="1"/>
    <col min="2814" max="3060" width="9" style="73"/>
    <col min="3061" max="3061" width="41.6296296296296" style="73" customWidth="1"/>
    <col min="3062" max="3063" width="14.5" style="73" customWidth="1"/>
    <col min="3064" max="3064" width="13.8796296296296" style="73" customWidth="1"/>
    <col min="3065" max="3067" width="9" style="73"/>
    <col min="3068" max="3069" width="10.5" style="73" customWidth="1"/>
    <col min="3070" max="3316" width="9" style="73"/>
    <col min="3317" max="3317" width="41.6296296296296" style="73" customWidth="1"/>
    <col min="3318" max="3319" width="14.5" style="73" customWidth="1"/>
    <col min="3320" max="3320" width="13.8796296296296" style="73" customWidth="1"/>
    <col min="3321" max="3323" width="9" style="73"/>
    <col min="3324" max="3325" width="10.5" style="73" customWidth="1"/>
    <col min="3326" max="3572" width="9" style="73"/>
    <col min="3573" max="3573" width="41.6296296296296" style="73" customWidth="1"/>
    <col min="3574" max="3575" width="14.5" style="73" customWidth="1"/>
    <col min="3576" max="3576" width="13.8796296296296" style="73" customWidth="1"/>
    <col min="3577" max="3579" width="9" style="73"/>
    <col min="3580" max="3581" width="10.5" style="73" customWidth="1"/>
    <col min="3582" max="3828" width="9" style="73"/>
    <col min="3829" max="3829" width="41.6296296296296" style="73" customWidth="1"/>
    <col min="3830" max="3831" width="14.5" style="73" customWidth="1"/>
    <col min="3832" max="3832" width="13.8796296296296" style="73" customWidth="1"/>
    <col min="3833" max="3835" width="9" style="73"/>
    <col min="3836" max="3837" width="10.5" style="73" customWidth="1"/>
    <col min="3838" max="4084" width="9" style="73"/>
    <col min="4085" max="4085" width="41.6296296296296" style="73" customWidth="1"/>
    <col min="4086" max="4087" width="14.5" style="73" customWidth="1"/>
    <col min="4088" max="4088" width="13.8796296296296" style="73" customWidth="1"/>
    <col min="4089" max="4091" width="9" style="73"/>
    <col min="4092" max="4093" width="10.5" style="73" customWidth="1"/>
    <col min="4094" max="4340" width="9" style="73"/>
    <col min="4341" max="4341" width="41.6296296296296" style="73" customWidth="1"/>
    <col min="4342" max="4343" width="14.5" style="73" customWidth="1"/>
    <col min="4344" max="4344" width="13.8796296296296" style="73" customWidth="1"/>
    <col min="4345" max="4347" width="9" style="73"/>
    <col min="4348" max="4349" width="10.5" style="73" customWidth="1"/>
    <col min="4350" max="4596" width="9" style="73"/>
    <col min="4597" max="4597" width="41.6296296296296" style="73" customWidth="1"/>
    <col min="4598" max="4599" width="14.5" style="73" customWidth="1"/>
    <col min="4600" max="4600" width="13.8796296296296" style="73" customWidth="1"/>
    <col min="4601" max="4603" width="9" style="73"/>
    <col min="4604" max="4605" width="10.5" style="73" customWidth="1"/>
    <col min="4606" max="4852" width="9" style="73"/>
    <col min="4853" max="4853" width="41.6296296296296" style="73" customWidth="1"/>
    <col min="4854" max="4855" width="14.5" style="73" customWidth="1"/>
    <col min="4856" max="4856" width="13.8796296296296" style="73" customWidth="1"/>
    <col min="4857" max="4859" width="9" style="73"/>
    <col min="4860" max="4861" width="10.5" style="73" customWidth="1"/>
    <col min="4862" max="5108" width="9" style="73"/>
    <col min="5109" max="5109" width="41.6296296296296" style="73" customWidth="1"/>
    <col min="5110" max="5111" width="14.5" style="73" customWidth="1"/>
    <col min="5112" max="5112" width="13.8796296296296" style="73" customWidth="1"/>
    <col min="5113" max="5115" width="9" style="73"/>
    <col min="5116" max="5117" width="10.5" style="73" customWidth="1"/>
    <col min="5118" max="5364" width="9" style="73"/>
    <col min="5365" max="5365" width="41.6296296296296" style="73" customWidth="1"/>
    <col min="5366" max="5367" width="14.5" style="73" customWidth="1"/>
    <col min="5368" max="5368" width="13.8796296296296" style="73" customWidth="1"/>
    <col min="5369" max="5371" width="9" style="73"/>
    <col min="5372" max="5373" width="10.5" style="73" customWidth="1"/>
    <col min="5374" max="5620" width="9" style="73"/>
    <col min="5621" max="5621" width="41.6296296296296" style="73" customWidth="1"/>
    <col min="5622" max="5623" width="14.5" style="73" customWidth="1"/>
    <col min="5624" max="5624" width="13.8796296296296" style="73" customWidth="1"/>
    <col min="5625" max="5627" width="9" style="73"/>
    <col min="5628" max="5629" width="10.5" style="73" customWidth="1"/>
    <col min="5630" max="5876" width="9" style="73"/>
    <col min="5877" max="5877" width="41.6296296296296" style="73" customWidth="1"/>
    <col min="5878" max="5879" width="14.5" style="73" customWidth="1"/>
    <col min="5880" max="5880" width="13.8796296296296" style="73" customWidth="1"/>
    <col min="5881" max="5883" width="9" style="73"/>
    <col min="5884" max="5885" width="10.5" style="73" customWidth="1"/>
    <col min="5886" max="6132" width="9" style="73"/>
    <col min="6133" max="6133" width="41.6296296296296" style="73" customWidth="1"/>
    <col min="6134" max="6135" width="14.5" style="73" customWidth="1"/>
    <col min="6136" max="6136" width="13.8796296296296" style="73" customWidth="1"/>
    <col min="6137" max="6139" width="9" style="73"/>
    <col min="6140" max="6141" width="10.5" style="73" customWidth="1"/>
    <col min="6142" max="6388" width="9" style="73"/>
    <col min="6389" max="6389" width="41.6296296296296" style="73" customWidth="1"/>
    <col min="6390" max="6391" width="14.5" style="73" customWidth="1"/>
    <col min="6392" max="6392" width="13.8796296296296" style="73" customWidth="1"/>
    <col min="6393" max="6395" width="9" style="73"/>
    <col min="6396" max="6397" width="10.5" style="73" customWidth="1"/>
    <col min="6398" max="6644" width="9" style="73"/>
    <col min="6645" max="6645" width="41.6296296296296" style="73" customWidth="1"/>
    <col min="6646" max="6647" width="14.5" style="73" customWidth="1"/>
    <col min="6648" max="6648" width="13.8796296296296" style="73" customWidth="1"/>
    <col min="6649" max="6651" width="9" style="73"/>
    <col min="6652" max="6653" width="10.5" style="73" customWidth="1"/>
    <col min="6654" max="6900" width="9" style="73"/>
    <col min="6901" max="6901" width="41.6296296296296" style="73" customWidth="1"/>
    <col min="6902" max="6903" width="14.5" style="73" customWidth="1"/>
    <col min="6904" max="6904" width="13.8796296296296" style="73" customWidth="1"/>
    <col min="6905" max="6907" width="9" style="73"/>
    <col min="6908" max="6909" width="10.5" style="73" customWidth="1"/>
    <col min="6910" max="7156" width="9" style="73"/>
    <col min="7157" max="7157" width="41.6296296296296" style="73" customWidth="1"/>
    <col min="7158" max="7159" width="14.5" style="73" customWidth="1"/>
    <col min="7160" max="7160" width="13.8796296296296" style="73" customWidth="1"/>
    <col min="7161" max="7163" width="9" style="73"/>
    <col min="7164" max="7165" width="10.5" style="73" customWidth="1"/>
    <col min="7166" max="7412" width="9" style="73"/>
    <col min="7413" max="7413" width="41.6296296296296" style="73" customWidth="1"/>
    <col min="7414" max="7415" width="14.5" style="73" customWidth="1"/>
    <col min="7416" max="7416" width="13.8796296296296" style="73" customWidth="1"/>
    <col min="7417" max="7419" width="9" style="73"/>
    <col min="7420" max="7421" width="10.5" style="73" customWidth="1"/>
    <col min="7422" max="7668" width="9" style="73"/>
    <col min="7669" max="7669" width="41.6296296296296" style="73" customWidth="1"/>
    <col min="7670" max="7671" width="14.5" style="73" customWidth="1"/>
    <col min="7672" max="7672" width="13.8796296296296" style="73" customWidth="1"/>
    <col min="7673" max="7675" width="9" style="73"/>
    <col min="7676" max="7677" width="10.5" style="73" customWidth="1"/>
    <col min="7678" max="7924" width="9" style="73"/>
    <col min="7925" max="7925" width="41.6296296296296" style="73" customWidth="1"/>
    <col min="7926" max="7927" width="14.5" style="73" customWidth="1"/>
    <col min="7928" max="7928" width="13.8796296296296" style="73" customWidth="1"/>
    <col min="7929" max="7931" width="9" style="73"/>
    <col min="7932" max="7933" width="10.5" style="73" customWidth="1"/>
    <col min="7934" max="8180" width="9" style="73"/>
    <col min="8181" max="8181" width="41.6296296296296" style="73" customWidth="1"/>
    <col min="8182" max="8183" width="14.5" style="73" customWidth="1"/>
    <col min="8184" max="8184" width="13.8796296296296" style="73" customWidth="1"/>
    <col min="8185" max="8187" width="9" style="73"/>
    <col min="8188" max="8189" width="10.5" style="73" customWidth="1"/>
    <col min="8190" max="8436" width="9" style="73"/>
    <col min="8437" max="8437" width="41.6296296296296" style="73" customWidth="1"/>
    <col min="8438" max="8439" width="14.5" style="73" customWidth="1"/>
    <col min="8440" max="8440" width="13.8796296296296" style="73" customWidth="1"/>
    <col min="8441" max="8443" width="9" style="73"/>
    <col min="8444" max="8445" width="10.5" style="73" customWidth="1"/>
    <col min="8446" max="8692" width="9" style="73"/>
    <col min="8693" max="8693" width="41.6296296296296" style="73" customWidth="1"/>
    <col min="8694" max="8695" width="14.5" style="73" customWidth="1"/>
    <col min="8696" max="8696" width="13.8796296296296" style="73" customWidth="1"/>
    <col min="8697" max="8699" width="9" style="73"/>
    <col min="8700" max="8701" width="10.5" style="73" customWidth="1"/>
    <col min="8702" max="8948" width="9" style="73"/>
    <col min="8949" max="8949" width="41.6296296296296" style="73" customWidth="1"/>
    <col min="8950" max="8951" width="14.5" style="73" customWidth="1"/>
    <col min="8952" max="8952" width="13.8796296296296" style="73" customWidth="1"/>
    <col min="8953" max="8955" width="9" style="73"/>
    <col min="8956" max="8957" width="10.5" style="73" customWidth="1"/>
    <col min="8958" max="9204" width="9" style="73"/>
    <col min="9205" max="9205" width="41.6296296296296" style="73" customWidth="1"/>
    <col min="9206" max="9207" width="14.5" style="73" customWidth="1"/>
    <col min="9208" max="9208" width="13.8796296296296" style="73" customWidth="1"/>
    <col min="9209" max="9211" width="9" style="73"/>
    <col min="9212" max="9213" width="10.5" style="73" customWidth="1"/>
    <col min="9214" max="9460" width="9" style="73"/>
    <col min="9461" max="9461" width="41.6296296296296" style="73" customWidth="1"/>
    <col min="9462" max="9463" width="14.5" style="73" customWidth="1"/>
    <col min="9464" max="9464" width="13.8796296296296" style="73" customWidth="1"/>
    <col min="9465" max="9467" width="9" style="73"/>
    <col min="9468" max="9469" width="10.5" style="73" customWidth="1"/>
    <col min="9470" max="9716" width="9" style="73"/>
    <col min="9717" max="9717" width="41.6296296296296" style="73" customWidth="1"/>
    <col min="9718" max="9719" width="14.5" style="73" customWidth="1"/>
    <col min="9720" max="9720" width="13.8796296296296" style="73" customWidth="1"/>
    <col min="9721" max="9723" width="9" style="73"/>
    <col min="9724" max="9725" width="10.5" style="73" customWidth="1"/>
    <col min="9726" max="9972" width="9" style="73"/>
    <col min="9973" max="9973" width="41.6296296296296" style="73" customWidth="1"/>
    <col min="9974" max="9975" width="14.5" style="73" customWidth="1"/>
    <col min="9976" max="9976" width="13.8796296296296" style="73" customWidth="1"/>
    <col min="9977" max="9979" width="9" style="73"/>
    <col min="9980" max="9981" width="10.5" style="73" customWidth="1"/>
    <col min="9982" max="10228" width="9" style="73"/>
    <col min="10229" max="10229" width="41.6296296296296" style="73" customWidth="1"/>
    <col min="10230" max="10231" width="14.5" style="73" customWidth="1"/>
    <col min="10232" max="10232" width="13.8796296296296" style="73" customWidth="1"/>
    <col min="10233" max="10235" width="9" style="73"/>
    <col min="10236" max="10237" width="10.5" style="73" customWidth="1"/>
    <col min="10238" max="10484" width="9" style="73"/>
    <col min="10485" max="10485" width="41.6296296296296" style="73" customWidth="1"/>
    <col min="10486" max="10487" width="14.5" style="73" customWidth="1"/>
    <col min="10488" max="10488" width="13.8796296296296" style="73" customWidth="1"/>
    <col min="10489" max="10491" width="9" style="73"/>
    <col min="10492" max="10493" width="10.5" style="73" customWidth="1"/>
    <col min="10494" max="10740" width="9" style="73"/>
    <col min="10741" max="10741" width="41.6296296296296" style="73" customWidth="1"/>
    <col min="10742" max="10743" width="14.5" style="73" customWidth="1"/>
    <col min="10744" max="10744" width="13.8796296296296" style="73" customWidth="1"/>
    <col min="10745" max="10747" width="9" style="73"/>
    <col min="10748" max="10749" width="10.5" style="73" customWidth="1"/>
    <col min="10750" max="10996" width="9" style="73"/>
    <col min="10997" max="10997" width="41.6296296296296" style="73" customWidth="1"/>
    <col min="10998" max="10999" width="14.5" style="73" customWidth="1"/>
    <col min="11000" max="11000" width="13.8796296296296" style="73" customWidth="1"/>
    <col min="11001" max="11003" width="9" style="73"/>
    <col min="11004" max="11005" width="10.5" style="73" customWidth="1"/>
    <col min="11006" max="11252" width="9" style="73"/>
    <col min="11253" max="11253" width="41.6296296296296" style="73" customWidth="1"/>
    <col min="11254" max="11255" width="14.5" style="73" customWidth="1"/>
    <col min="11256" max="11256" width="13.8796296296296" style="73" customWidth="1"/>
    <col min="11257" max="11259" width="9" style="73"/>
    <col min="11260" max="11261" width="10.5" style="73" customWidth="1"/>
    <col min="11262" max="11508" width="9" style="73"/>
    <col min="11509" max="11509" width="41.6296296296296" style="73" customWidth="1"/>
    <col min="11510" max="11511" width="14.5" style="73" customWidth="1"/>
    <col min="11512" max="11512" width="13.8796296296296" style="73" customWidth="1"/>
    <col min="11513" max="11515" width="9" style="73"/>
    <col min="11516" max="11517" width="10.5" style="73" customWidth="1"/>
    <col min="11518" max="11764" width="9" style="73"/>
    <col min="11765" max="11765" width="41.6296296296296" style="73" customWidth="1"/>
    <col min="11766" max="11767" width="14.5" style="73" customWidth="1"/>
    <col min="11768" max="11768" width="13.8796296296296" style="73" customWidth="1"/>
    <col min="11769" max="11771" width="9" style="73"/>
    <col min="11772" max="11773" width="10.5" style="73" customWidth="1"/>
    <col min="11774" max="12020" width="9" style="73"/>
    <col min="12021" max="12021" width="41.6296296296296" style="73" customWidth="1"/>
    <col min="12022" max="12023" width="14.5" style="73" customWidth="1"/>
    <col min="12024" max="12024" width="13.8796296296296" style="73" customWidth="1"/>
    <col min="12025" max="12027" width="9" style="73"/>
    <col min="12028" max="12029" width="10.5" style="73" customWidth="1"/>
    <col min="12030" max="12276" width="9" style="73"/>
    <col min="12277" max="12277" width="41.6296296296296" style="73" customWidth="1"/>
    <col min="12278" max="12279" width="14.5" style="73" customWidth="1"/>
    <col min="12280" max="12280" width="13.8796296296296" style="73" customWidth="1"/>
    <col min="12281" max="12283" width="9" style="73"/>
    <col min="12284" max="12285" width="10.5" style="73" customWidth="1"/>
    <col min="12286" max="12532" width="9" style="73"/>
    <col min="12533" max="12533" width="41.6296296296296" style="73" customWidth="1"/>
    <col min="12534" max="12535" width="14.5" style="73" customWidth="1"/>
    <col min="12536" max="12536" width="13.8796296296296" style="73" customWidth="1"/>
    <col min="12537" max="12539" width="9" style="73"/>
    <col min="12540" max="12541" width="10.5" style="73" customWidth="1"/>
    <col min="12542" max="12788" width="9" style="73"/>
    <col min="12789" max="12789" width="41.6296296296296" style="73" customWidth="1"/>
    <col min="12790" max="12791" width="14.5" style="73" customWidth="1"/>
    <col min="12792" max="12792" width="13.8796296296296" style="73" customWidth="1"/>
    <col min="12793" max="12795" width="9" style="73"/>
    <col min="12796" max="12797" width="10.5" style="73" customWidth="1"/>
    <col min="12798" max="13044" width="9" style="73"/>
    <col min="13045" max="13045" width="41.6296296296296" style="73" customWidth="1"/>
    <col min="13046" max="13047" width="14.5" style="73" customWidth="1"/>
    <col min="13048" max="13048" width="13.8796296296296" style="73" customWidth="1"/>
    <col min="13049" max="13051" width="9" style="73"/>
    <col min="13052" max="13053" width="10.5" style="73" customWidth="1"/>
    <col min="13054" max="13300" width="9" style="73"/>
    <col min="13301" max="13301" width="41.6296296296296" style="73" customWidth="1"/>
    <col min="13302" max="13303" width="14.5" style="73" customWidth="1"/>
    <col min="13304" max="13304" width="13.8796296296296" style="73" customWidth="1"/>
    <col min="13305" max="13307" width="9" style="73"/>
    <col min="13308" max="13309" width="10.5" style="73" customWidth="1"/>
    <col min="13310" max="13556" width="9" style="73"/>
    <col min="13557" max="13557" width="41.6296296296296" style="73" customWidth="1"/>
    <col min="13558" max="13559" width="14.5" style="73" customWidth="1"/>
    <col min="13560" max="13560" width="13.8796296296296" style="73" customWidth="1"/>
    <col min="13561" max="13563" width="9" style="73"/>
    <col min="13564" max="13565" width="10.5" style="73" customWidth="1"/>
    <col min="13566" max="13812" width="9" style="73"/>
    <col min="13813" max="13813" width="41.6296296296296" style="73" customWidth="1"/>
    <col min="13814" max="13815" width="14.5" style="73" customWidth="1"/>
    <col min="13816" max="13816" width="13.8796296296296" style="73" customWidth="1"/>
    <col min="13817" max="13819" width="9" style="73"/>
    <col min="13820" max="13821" width="10.5" style="73" customWidth="1"/>
    <col min="13822" max="14068" width="9" style="73"/>
    <col min="14069" max="14069" width="41.6296296296296" style="73" customWidth="1"/>
    <col min="14070" max="14071" width="14.5" style="73" customWidth="1"/>
    <col min="14072" max="14072" width="13.8796296296296" style="73" customWidth="1"/>
    <col min="14073" max="14075" width="9" style="73"/>
    <col min="14076" max="14077" width="10.5" style="73" customWidth="1"/>
    <col min="14078" max="14324" width="9" style="73"/>
    <col min="14325" max="14325" width="41.6296296296296" style="73" customWidth="1"/>
    <col min="14326" max="14327" width="14.5" style="73" customWidth="1"/>
    <col min="14328" max="14328" width="13.8796296296296" style="73" customWidth="1"/>
    <col min="14329" max="14331" width="9" style="73"/>
    <col min="14332" max="14333" width="10.5" style="73" customWidth="1"/>
    <col min="14334" max="14580" width="9" style="73"/>
    <col min="14581" max="14581" width="41.6296296296296" style="73" customWidth="1"/>
    <col min="14582" max="14583" width="14.5" style="73" customWidth="1"/>
    <col min="14584" max="14584" width="13.8796296296296" style="73" customWidth="1"/>
    <col min="14585" max="14587" width="9" style="73"/>
    <col min="14588" max="14589" width="10.5" style="73" customWidth="1"/>
    <col min="14590" max="14836" width="9" style="73"/>
    <col min="14837" max="14837" width="41.6296296296296" style="73" customWidth="1"/>
    <col min="14838" max="14839" width="14.5" style="73" customWidth="1"/>
    <col min="14840" max="14840" width="13.8796296296296" style="73" customWidth="1"/>
    <col min="14841" max="14843" width="9" style="73"/>
    <col min="14844" max="14845" width="10.5" style="73" customWidth="1"/>
    <col min="14846" max="15092" width="9" style="73"/>
    <col min="15093" max="15093" width="41.6296296296296" style="73" customWidth="1"/>
    <col min="15094" max="15095" width="14.5" style="73" customWidth="1"/>
    <col min="15096" max="15096" width="13.8796296296296" style="73" customWidth="1"/>
    <col min="15097" max="15099" width="9" style="73"/>
    <col min="15100" max="15101" width="10.5" style="73" customWidth="1"/>
    <col min="15102" max="15348" width="9" style="73"/>
    <col min="15349" max="15349" width="41.6296296296296" style="73" customWidth="1"/>
    <col min="15350" max="15351" width="14.5" style="73" customWidth="1"/>
    <col min="15352" max="15352" width="13.8796296296296" style="73" customWidth="1"/>
    <col min="15353" max="15355" width="9" style="73"/>
    <col min="15356" max="15357" width="10.5" style="73" customWidth="1"/>
    <col min="15358" max="15604" width="9" style="73"/>
    <col min="15605" max="15605" width="41.6296296296296" style="73" customWidth="1"/>
    <col min="15606" max="15607" width="14.5" style="73" customWidth="1"/>
    <col min="15608" max="15608" width="13.8796296296296" style="73" customWidth="1"/>
    <col min="15609" max="15611" width="9" style="73"/>
    <col min="15612" max="15613" width="10.5" style="73" customWidth="1"/>
    <col min="15614" max="15860" width="9" style="73"/>
    <col min="15861" max="15861" width="41.6296296296296" style="73" customWidth="1"/>
    <col min="15862" max="15863" width="14.5" style="73" customWidth="1"/>
    <col min="15864" max="15864" width="13.8796296296296" style="73" customWidth="1"/>
    <col min="15865" max="15867" width="9" style="73"/>
    <col min="15868" max="15869" width="10.5" style="73" customWidth="1"/>
    <col min="15870" max="16116" width="9" style="73"/>
    <col min="16117" max="16117" width="41.6296296296296" style="73" customWidth="1"/>
    <col min="16118" max="16119" width="14.5" style="73" customWidth="1"/>
    <col min="16120" max="16120" width="13.8796296296296" style="73" customWidth="1"/>
    <col min="16121" max="16123" width="9" style="73"/>
    <col min="16124" max="16125" width="10.5" style="73" customWidth="1"/>
    <col min="16126" max="16384" width="9" style="73"/>
  </cols>
  <sheetData>
    <row r="1" ht="45" customHeight="1" spans="1:4">
      <c r="A1" s="69" t="s">
        <v>1711</v>
      </c>
      <c r="B1" s="75"/>
      <c r="C1" s="75"/>
      <c r="D1" s="69"/>
    </row>
    <row r="2" ht="20.1" customHeight="1" spans="1:4">
      <c r="A2" s="76"/>
      <c r="B2" s="77"/>
      <c r="C2" s="78"/>
      <c r="D2" s="79" t="s">
        <v>1591</v>
      </c>
    </row>
    <row r="3" ht="45" customHeight="1" spans="1:4">
      <c r="A3" s="80" t="s">
        <v>1254</v>
      </c>
      <c r="B3" s="81" t="s">
        <v>51</v>
      </c>
      <c r="C3" s="81" t="s">
        <v>52</v>
      </c>
      <c r="D3" s="81" t="s">
        <v>53</v>
      </c>
    </row>
    <row r="4" ht="36" customHeight="1" spans="1:4">
      <c r="A4" s="82" t="s">
        <v>1696</v>
      </c>
      <c r="B4" s="83" t="s">
        <v>1255</v>
      </c>
      <c r="C4" s="83" t="s">
        <v>1255</v>
      </c>
      <c r="D4" s="83" t="s">
        <v>1255</v>
      </c>
    </row>
    <row r="5" ht="36" customHeight="1" spans="1:4">
      <c r="A5" s="84" t="s">
        <v>1697</v>
      </c>
      <c r="B5" s="85"/>
      <c r="C5" s="86"/>
      <c r="D5" s="87"/>
    </row>
    <row r="6" ht="36" customHeight="1" spans="1:4">
      <c r="A6" s="82" t="s">
        <v>1698</v>
      </c>
      <c r="B6" s="88"/>
      <c r="C6" s="89"/>
      <c r="D6" s="90"/>
    </row>
    <row r="7" ht="36" customHeight="1" spans="1:4">
      <c r="A7" s="84" t="s">
        <v>1697</v>
      </c>
      <c r="B7" s="85"/>
      <c r="C7" s="91"/>
      <c r="D7" s="87"/>
    </row>
    <row r="8" ht="36" customHeight="1" spans="1:4">
      <c r="A8" s="82" t="s">
        <v>1699</v>
      </c>
      <c r="B8" s="88"/>
      <c r="C8" s="92"/>
      <c r="D8" s="93" t="str">
        <f>IF(B8&gt;0,C8/B8-1,IF(B8&lt;0,-(C8/B8-1),""))</f>
        <v/>
      </c>
    </row>
    <row r="9" ht="36" customHeight="1" spans="1:4">
      <c r="A9" s="84" t="s">
        <v>1697</v>
      </c>
      <c r="B9" s="85"/>
      <c r="C9" s="94"/>
      <c r="D9" s="95" t="str">
        <f>IF(B9&gt;0,C9/B9-1,IF(B9&lt;0,-(C9/B9-1),""))</f>
        <v/>
      </c>
    </row>
    <row r="10" ht="36" customHeight="1" spans="1:4">
      <c r="A10" s="82" t="s">
        <v>1700</v>
      </c>
      <c r="B10" s="88"/>
      <c r="C10" s="89"/>
      <c r="D10" s="90"/>
    </row>
    <row r="11" ht="36" customHeight="1" spans="1:4">
      <c r="A11" s="84" t="s">
        <v>1697</v>
      </c>
      <c r="B11" s="85"/>
      <c r="C11" s="91"/>
      <c r="D11" s="87"/>
    </row>
    <row r="12" ht="36" customHeight="1" spans="1:4">
      <c r="A12" s="82" t="s">
        <v>1701</v>
      </c>
      <c r="B12" s="88"/>
      <c r="C12" s="89"/>
      <c r="D12" s="90"/>
    </row>
    <row r="13" ht="36" customHeight="1" spans="1:4">
      <c r="A13" s="84" t="s">
        <v>1697</v>
      </c>
      <c r="B13" s="85"/>
      <c r="C13" s="91"/>
      <c r="D13" s="87"/>
    </row>
    <row r="14" s="72" customFormat="1" ht="36" customHeight="1" spans="1:4">
      <c r="A14" s="82" t="s">
        <v>1702</v>
      </c>
      <c r="B14" s="96"/>
      <c r="C14" s="92"/>
      <c r="D14" s="93" t="str">
        <f>IF(B14&gt;0,C14/B14-1,IF(B14&lt;0,-(C14/B14-1),""))</f>
        <v/>
      </c>
    </row>
    <row r="15" ht="36" customHeight="1" spans="1:4">
      <c r="A15" s="84" t="s">
        <v>1697</v>
      </c>
      <c r="B15" s="97"/>
      <c r="C15" s="94"/>
      <c r="D15" s="95" t="str">
        <f>IF(B15&gt;0,C15/B15-1,IF(B15&lt;0,-(C15/B15-1),""))</f>
        <v/>
      </c>
    </row>
    <row r="16" ht="36" customHeight="1" spans="1:4">
      <c r="A16" s="82" t="s">
        <v>1703</v>
      </c>
      <c r="B16" s="98"/>
      <c r="C16" s="89"/>
      <c r="D16" s="90"/>
    </row>
    <row r="17" ht="36" customHeight="1" spans="1:4">
      <c r="A17" s="84" t="s">
        <v>1697</v>
      </c>
      <c r="B17" s="99"/>
      <c r="C17" s="89"/>
      <c r="D17" s="87"/>
    </row>
    <row r="18" ht="36" customHeight="1" spans="1:4">
      <c r="A18" s="100" t="s">
        <v>1704</v>
      </c>
      <c r="B18" s="98"/>
      <c r="C18" s="98"/>
      <c r="D18" s="101"/>
    </row>
    <row r="19" ht="36" customHeight="1" spans="1:4">
      <c r="A19" s="84" t="s">
        <v>1705</v>
      </c>
      <c r="B19" s="99"/>
      <c r="C19" s="99"/>
      <c r="D19" s="102"/>
    </row>
    <row r="20" ht="36" customHeight="1" spans="1:4">
      <c r="A20" s="82" t="s">
        <v>1706</v>
      </c>
      <c r="B20" s="98"/>
      <c r="C20" s="46"/>
      <c r="D20" s="90"/>
    </row>
    <row r="21" ht="36" customHeight="1" spans="1:4">
      <c r="A21" s="103" t="s">
        <v>1707</v>
      </c>
      <c r="B21" s="98"/>
      <c r="C21" s="46"/>
      <c r="D21" s="90"/>
    </row>
    <row r="22" ht="36" customHeight="1" spans="1:4">
      <c r="A22" s="100" t="s">
        <v>1331</v>
      </c>
      <c r="B22" s="98"/>
      <c r="C22" s="98"/>
      <c r="D22" s="90"/>
    </row>
    <row r="23" ht="42" customHeight="1" spans="1:4">
      <c r="A23" s="104" t="s">
        <v>1712</v>
      </c>
      <c r="B23" s="105"/>
      <c r="C23" s="105"/>
      <c r="D23" s="106"/>
    </row>
    <row r="24" spans="2:3">
      <c r="B24" s="107"/>
      <c r="C24" s="107"/>
    </row>
    <row r="25" spans="2:3">
      <c r="B25" s="107"/>
      <c r="C25" s="107"/>
    </row>
    <row r="26" spans="2:3">
      <c r="B26" s="107"/>
      <c r="C26" s="107"/>
    </row>
  </sheetData>
  <autoFilter ref="A3:D23">
    <extLst/>
  </autoFilter>
  <mergeCells count="2">
    <mergeCell ref="A1:D1"/>
    <mergeCell ref="A23:D23"/>
  </mergeCells>
  <conditionalFormatting sqref="D16">
    <cfRule type="cellIs" dxfId="5" priority="4" stopIfTrue="1" operator="lessThan">
      <formula>0</formula>
    </cfRule>
  </conditionalFormatting>
  <conditionalFormatting sqref="D21:D22">
    <cfRule type="cellIs" dxfId="3" priority="2" stopIfTrue="1" operator="lessThanOrEqual">
      <formula>-1</formula>
    </cfRule>
  </conditionalFormatting>
  <conditionalFormatting sqref="D5:D7 D10:D13 D16:D17 D20">
    <cfRule type="cellIs" dxfId="3" priority="3" stopIfTrue="1" operator="lessThanOrEqual">
      <formula>-1</formula>
    </cfRule>
  </conditionalFormatting>
  <conditionalFormatting sqref="B14:B22 C18:C19 C22">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G14"/>
  <sheetViews>
    <sheetView workbookViewId="0">
      <selection activeCell="F6" sqref="F6:G6"/>
    </sheetView>
  </sheetViews>
  <sheetFormatPr defaultColWidth="10" defaultRowHeight="14.4" outlineLevelCol="6"/>
  <cols>
    <col min="1" max="1" width="24.6296296296296" style="28" customWidth="1"/>
    <col min="2" max="7" width="15.6296296296296" style="28" customWidth="1"/>
    <col min="8" max="8" width="9.76851851851852" style="28" customWidth="1"/>
    <col min="9" max="16384" width="10" style="28"/>
  </cols>
  <sheetData>
    <row r="1" s="28" customFormat="1" ht="28.6" customHeight="1" spans="1:7">
      <c r="A1" s="69" t="s">
        <v>36</v>
      </c>
      <c r="B1" s="69"/>
      <c r="C1" s="69"/>
      <c r="D1" s="69"/>
      <c r="E1" s="69"/>
      <c r="F1" s="69"/>
      <c r="G1" s="69"/>
    </row>
    <row r="2" s="28" customFormat="1" ht="23" customHeight="1" spans="1:7">
      <c r="A2" s="61"/>
      <c r="B2" s="61"/>
      <c r="F2" s="62" t="s">
        <v>1713</v>
      </c>
      <c r="G2" s="62"/>
    </row>
    <row r="3" s="28" customFormat="1" ht="30" customHeight="1" spans="1:7">
      <c r="A3" s="67" t="s">
        <v>1714</v>
      </c>
      <c r="B3" s="67" t="s">
        <v>1715</v>
      </c>
      <c r="C3" s="67"/>
      <c r="D3" s="67"/>
      <c r="E3" s="67" t="s">
        <v>1716</v>
      </c>
      <c r="F3" s="67"/>
      <c r="G3" s="67"/>
    </row>
    <row r="4" s="28" customFormat="1" ht="30" customHeight="1" spans="1:7">
      <c r="A4" s="67"/>
      <c r="B4" s="70"/>
      <c r="C4" s="67" t="s">
        <v>1717</v>
      </c>
      <c r="D4" s="67" t="s">
        <v>1718</v>
      </c>
      <c r="E4" s="70"/>
      <c r="F4" s="67" t="s">
        <v>1717</v>
      </c>
      <c r="G4" s="67" t="s">
        <v>1718</v>
      </c>
    </row>
    <row r="5" s="28" customFormat="1" ht="30" customHeight="1" spans="1:7">
      <c r="A5" s="67" t="s">
        <v>1719</v>
      </c>
      <c r="B5" s="67" t="s">
        <v>1720</v>
      </c>
      <c r="C5" s="67" t="s">
        <v>1721</v>
      </c>
      <c r="D5" s="67" t="s">
        <v>1722</v>
      </c>
      <c r="E5" s="67" t="s">
        <v>1723</v>
      </c>
      <c r="F5" s="67" t="s">
        <v>1724</v>
      </c>
      <c r="G5" s="67" t="s">
        <v>1725</v>
      </c>
    </row>
    <row r="6" s="28" customFormat="1" ht="30" customHeight="1" spans="1:7">
      <c r="A6" s="45" t="s">
        <v>1726</v>
      </c>
      <c r="B6" s="70"/>
      <c r="C6" s="70"/>
      <c r="D6" s="70"/>
      <c r="E6" s="70">
        <f>F6+G6</f>
        <v>135.17</v>
      </c>
      <c r="F6" s="71">
        <v>3.97</v>
      </c>
      <c r="G6" s="71">
        <v>131.2</v>
      </c>
    </row>
    <row r="7" s="28" customFormat="1" ht="30" customHeight="1" spans="1:7">
      <c r="A7" s="54"/>
      <c r="B7" s="70"/>
      <c r="C7" s="70"/>
      <c r="D7" s="70"/>
      <c r="E7" s="70"/>
      <c r="F7" s="70"/>
      <c r="G7" s="70"/>
    </row>
    <row r="8" s="28" customFormat="1" ht="44" customHeight="1" spans="1:7">
      <c r="A8" s="45"/>
      <c r="B8" s="70"/>
      <c r="C8" s="70"/>
      <c r="D8" s="70"/>
      <c r="E8" s="70"/>
      <c r="F8" s="70"/>
      <c r="G8" s="70"/>
    </row>
    <row r="9" s="28" customFormat="1" ht="30" customHeight="1" spans="1:7">
      <c r="A9" s="45"/>
      <c r="B9" s="70"/>
      <c r="C9" s="70"/>
      <c r="D9" s="70"/>
      <c r="E9" s="70"/>
      <c r="F9" s="70"/>
      <c r="G9" s="70"/>
    </row>
    <row r="10" s="28" customFormat="1" ht="30" customHeight="1" spans="1:7">
      <c r="A10" s="45"/>
      <c r="B10" s="70"/>
      <c r="C10" s="70"/>
      <c r="D10" s="70"/>
      <c r="E10" s="70"/>
      <c r="F10" s="70"/>
      <c r="G10" s="70"/>
    </row>
    <row r="11" s="28" customFormat="1" ht="30" customHeight="1" spans="1:7">
      <c r="A11" s="45"/>
      <c r="B11" s="70"/>
      <c r="C11" s="70"/>
      <c r="D11" s="70"/>
      <c r="E11" s="70"/>
      <c r="F11" s="70"/>
      <c r="G11" s="70"/>
    </row>
    <row r="12" s="30" customFormat="1" ht="25" customHeight="1" spans="1:7">
      <c r="A12" s="55" t="s">
        <v>1727</v>
      </c>
      <c r="B12" s="55"/>
      <c r="C12" s="55"/>
      <c r="D12" s="55"/>
      <c r="E12" s="55"/>
      <c r="F12" s="55"/>
      <c r="G12" s="55"/>
    </row>
    <row r="13" s="30" customFormat="1" ht="25" customHeight="1" spans="1:7">
      <c r="A13" s="55" t="s">
        <v>1728</v>
      </c>
      <c r="B13" s="55"/>
      <c r="C13" s="55"/>
      <c r="D13" s="55"/>
      <c r="E13" s="55"/>
      <c r="F13" s="55"/>
      <c r="G13" s="55"/>
    </row>
    <row r="14" s="28" customFormat="1" ht="18" customHeight="1" spans="1:7">
      <c r="A14" s="56"/>
      <c r="B14" s="56"/>
      <c r="C14" s="56"/>
      <c r="D14" s="56"/>
      <c r="E14" s="56"/>
      <c r="F14" s="56"/>
      <c r="G14" s="56"/>
    </row>
  </sheetData>
  <mergeCells count="7">
    <mergeCell ref="A1:G1"/>
    <mergeCell ref="F2:G2"/>
    <mergeCell ref="B3:D3"/>
    <mergeCell ref="E3:G3"/>
    <mergeCell ref="A12:G12"/>
    <mergeCell ref="A13:G13"/>
    <mergeCell ref="A3:A4"/>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G14"/>
  <sheetViews>
    <sheetView workbookViewId="0">
      <selection activeCell="D7" sqref="D7"/>
    </sheetView>
  </sheetViews>
  <sheetFormatPr defaultColWidth="10" defaultRowHeight="14.4" outlineLevelCol="6"/>
  <cols>
    <col min="1" max="1" width="62.25" style="28" customWidth="1"/>
    <col min="2" max="3" width="28.6296296296296" style="28" customWidth="1"/>
    <col min="4" max="4" width="9.76851851851852" style="28" customWidth="1"/>
    <col min="5" max="16384" width="10" style="28"/>
  </cols>
  <sheetData>
    <row r="1" s="28" customFormat="1" ht="28.6" customHeight="1" spans="1:3">
      <c r="A1" s="51" t="s">
        <v>37</v>
      </c>
      <c r="B1" s="51"/>
      <c r="C1" s="51"/>
    </row>
    <row r="2" s="28" customFormat="1" ht="27" customHeight="1" spans="1:3">
      <c r="A2" s="61"/>
      <c r="B2" s="61"/>
      <c r="C2" s="62" t="s">
        <v>1713</v>
      </c>
    </row>
    <row r="3" s="65" customFormat="1" ht="24" customHeight="1" spans="1:3">
      <c r="A3" s="67" t="s">
        <v>1729</v>
      </c>
      <c r="B3" s="67" t="s">
        <v>1670</v>
      </c>
      <c r="C3" s="67" t="s">
        <v>1730</v>
      </c>
    </row>
    <row r="4" s="65" customFormat="1" ht="32" customHeight="1" spans="1:3">
      <c r="A4" s="58" t="s">
        <v>1731</v>
      </c>
      <c r="B4" s="63">
        <v>3.49</v>
      </c>
      <c r="C4" s="63">
        <v>3.49</v>
      </c>
    </row>
    <row r="5" s="65" customFormat="1" ht="32" customHeight="1" spans="1:3">
      <c r="A5" s="58" t="s">
        <v>1732</v>
      </c>
      <c r="B5" s="63"/>
      <c r="C5" s="63"/>
    </row>
    <row r="6" s="65" customFormat="1" ht="32" customHeight="1" spans="1:3">
      <c r="A6" s="58" t="s">
        <v>1733</v>
      </c>
      <c r="B6" s="63">
        <f>0.05+0.49</f>
        <v>0.54</v>
      </c>
      <c r="C6" s="63">
        <f>0.05+0.49</f>
        <v>0.54</v>
      </c>
    </row>
    <row r="7" s="65" customFormat="1" ht="30" customHeight="1" spans="1:3">
      <c r="A7" s="54" t="s">
        <v>1734</v>
      </c>
      <c r="B7" s="63"/>
      <c r="C7" s="63"/>
    </row>
    <row r="8" s="65" customFormat="1" ht="32" customHeight="1" spans="1:3">
      <c r="A8" s="54" t="s">
        <v>1735</v>
      </c>
      <c r="B8" s="63">
        <f>0.05+0.49</f>
        <v>0.54</v>
      </c>
      <c r="C8" s="63">
        <f>0.05+0.49</f>
        <v>0.54</v>
      </c>
    </row>
    <row r="9" s="65" customFormat="1" ht="32" customHeight="1" spans="1:3">
      <c r="A9" s="58" t="s">
        <v>1736</v>
      </c>
      <c r="B9" s="63">
        <f>0.06+0.49</f>
        <v>0.55</v>
      </c>
      <c r="C9" s="63">
        <f>0.49+0.06</f>
        <v>0.55</v>
      </c>
    </row>
    <row r="10" s="65" customFormat="1" ht="32" customHeight="1" spans="1:3">
      <c r="A10" s="58" t="s">
        <v>1737</v>
      </c>
      <c r="B10" s="63">
        <v>3.97</v>
      </c>
      <c r="C10" s="63">
        <v>3.97</v>
      </c>
    </row>
    <row r="11" s="65" customFormat="1" ht="32" customHeight="1" spans="1:3">
      <c r="A11" s="58" t="s">
        <v>1738</v>
      </c>
      <c r="B11" s="63"/>
      <c r="C11" s="63"/>
    </row>
    <row r="12" s="65" customFormat="1" ht="32" customHeight="1" spans="1:3">
      <c r="A12" s="58" t="s">
        <v>1739</v>
      </c>
      <c r="B12" s="63"/>
      <c r="C12" s="63"/>
    </row>
    <row r="13" s="66" customFormat="1" ht="96" customHeight="1" spans="1:7">
      <c r="A13" s="64" t="s">
        <v>1740</v>
      </c>
      <c r="B13" s="64"/>
      <c r="C13" s="64"/>
      <c r="D13" s="68"/>
      <c r="E13" s="68"/>
      <c r="F13" s="68"/>
      <c r="G13" s="68"/>
    </row>
    <row r="14" s="28" customFormat="1" spans="1:3">
      <c r="A14" s="61"/>
      <c r="B14" s="61"/>
      <c r="C14" s="61"/>
    </row>
  </sheetData>
  <mergeCells count="2">
    <mergeCell ref="A1:C1"/>
    <mergeCell ref="A13:C13"/>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G14"/>
  <sheetViews>
    <sheetView zoomScale="85" zoomScaleNormal="85" workbookViewId="0">
      <selection activeCell="A1" sqref="A1:C1"/>
    </sheetView>
  </sheetViews>
  <sheetFormatPr defaultColWidth="10" defaultRowHeight="14.4" outlineLevelCol="6"/>
  <cols>
    <col min="1" max="1" width="60" style="28" customWidth="1"/>
    <col min="2" max="3" width="25.6296296296296" style="28" customWidth="1"/>
    <col min="4" max="4" width="9.76851851851852" style="28" customWidth="1"/>
    <col min="5" max="16384" width="10" style="28"/>
  </cols>
  <sheetData>
    <row r="1" s="28" customFormat="1" ht="28.6" customHeight="1" spans="1:3">
      <c r="A1" s="51" t="s">
        <v>38</v>
      </c>
      <c r="B1" s="51"/>
      <c r="C1" s="51"/>
    </row>
    <row r="2" s="28" customFormat="1" ht="27" customHeight="1" spans="1:3">
      <c r="A2" s="61"/>
      <c r="B2" s="61"/>
      <c r="C2" s="62" t="s">
        <v>1713</v>
      </c>
    </row>
    <row r="3" s="28" customFormat="1" ht="24" customHeight="1" spans="1:3">
      <c r="A3" s="35" t="s">
        <v>1729</v>
      </c>
      <c r="B3" s="35" t="s">
        <v>1670</v>
      </c>
      <c r="C3" s="35" t="s">
        <v>1730</v>
      </c>
    </row>
    <row r="4" s="28" customFormat="1" ht="32" customHeight="1" spans="1:3">
      <c r="A4" s="58" t="s">
        <v>1731</v>
      </c>
      <c r="B4" s="63">
        <v>3.49</v>
      </c>
      <c r="C4" s="63">
        <v>3.49</v>
      </c>
    </row>
    <row r="5" s="28" customFormat="1" ht="32" customHeight="1" spans="1:3">
      <c r="A5" s="58" t="s">
        <v>1732</v>
      </c>
      <c r="B5" s="63"/>
      <c r="C5" s="63"/>
    </row>
    <row r="6" s="28" customFormat="1" ht="32" customHeight="1" spans="1:3">
      <c r="A6" s="58" t="s">
        <v>1733</v>
      </c>
      <c r="B6" s="63">
        <f>0.05+0.49</f>
        <v>0.54</v>
      </c>
      <c r="C6" s="63">
        <f>0.05+0.49</f>
        <v>0.54</v>
      </c>
    </row>
    <row r="7" s="28" customFormat="1" ht="32" customHeight="1" spans="1:3">
      <c r="A7" s="54" t="s">
        <v>1734</v>
      </c>
      <c r="B7" s="63"/>
      <c r="C7" s="63"/>
    </row>
    <row r="8" s="28" customFormat="1" ht="32" customHeight="1" spans="1:3">
      <c r="A8" s="54" t="s">
        <v>1735</v>
      </c>
      <c r="B8" s="63">
        <f>0.05+0.49</f>
        <v>0.54</v>
      </c>
      <c r="C8" s="63">
        <f>0.05+0.49</f>
        <v>0.54</v>
      </c>
    </row>
    <row r="9" s="28" customFormat="1" ht="32" customHeight="1" spans="1:3">
      <c r="A9" s="58" t="s">
        <v>1736</v>
      </c>
      <c r="B9" s="63">
        <f>0.06+0.49</f>
        <v>0.55</v>
      </c>
      <c r="C9" s="63">
        <f>0.06+0.49</f>
        <v>0.55</v>
      </c>
    </row>
    <row r="10" s="28" customFormat="1" ht="32" customHeight="1" spans="1:3">
      <c r="A10" s="58" t="s">
        <v>1737</v>
      </c>
      <c r="B10" s="63">
        <v>3.97</v>
      </c>
      <c r="C10" s="63">
        <v>3.97</v>
      </c>
    </row>
    <row r="11" s="28" customFormat="1" ht="32" customHeight="1" spans="1:3">
      <c r="A11" s="58" t="s">
        <v>1738</v>
      </c>
      <c r="B11" s="59"/>
      <c r="C11" s="59"/>
    </row>
    <row r="12" s="28" customFormat="1" ht="32" customHeight="1" spans="1:3">
      <c r="A12" s="58" t="s">
        <v>1739</v>
      </c>
      <c r="B12" s="59"/>
      <c r="C12" s="59"/>
    </row>
    <row r="13" s="30" customFormat="1" ht="91" customHeight="1" spans="1:7">
      <c r="A13" s="64" t="s">
        <v>1740</v>
      </c>
      <c r="B13" s="64"/>
      <c r="C13" s="64"/>
      <c r="D13" s="55"/>
      <c r="E13" s="55"/>
      <c r="F13" s="55"/>
      <c r="G13" s="55"/>
    </row>
    <row r="14" s="28" customFormat="1" spans="1:3">
      <c r="A14" s="61"/>
      <c r="B14" s="61"/>
      <c r="C14" s="61"/>
    </row>
  </sheetData>
  <mergeCells count="2">
    <mergeCell ref="A1:C1"/>
    <mergeCell ref="A13:C13"/>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C12"/>
  <sheetViews>
    <sheetView zoomScale="85" zoomScaleNormal="85" workbookViewId="0">
      <selection activeCell="B4" sqref="B4:C10"/>
    </sheetView>
  </sheetViews>
  <sheetFormatPr defaultColWidth="10" defaultRowHeight="14.4" outlineLevelCol="2"/>
  <cols>
    <col min="1" max="1" width="60.5" style="28" customWidth="1"/>
    <col min="2" max="3" width="25.6296296296296" style="28" customWidth="1"/>
    <col min="4" max="4" width="9.76851851851852" style="28" customWidth="1"/>
    <col min="5" max="16384" width="10" style="28"/>
  </cols>
  <sheetData>
    <row r="1" s="28" customFormat="1" ht="28.6" customHeight="1" spans="1:3">
      <c r="A1" s="51" t="s">
        <v>39</v>
      </c>
      <c r="B1" s="51"/>
      <c r="C1" s="51"/>
    </row>
    <row r="2" s="28" customFormat="1" ht="25" customHeight="1" spans="1:3">
      <c r="A2" s="61"/>
      <c r="B2" s="61"/>
      <c r="C2" s="62" t="s">
        <v>1713</v>
      </c>
    </row>
    <row r="3" s="28" customFormat="1" ht="32" customHeight="1" spans="1:3">
      <c r="A3" s="35" t="s">
        <v>1729</v>
      </c>
      <c r="B3" s="35" t="s">
        <v>1670</v>
      </c>
      <c r="C3" s="35" t="s">
        <v>1730</v>
      </c>
    </row>
    <row r="4" s="28" customFormat="1" ht="32" customHeight="1" spans="1:3">
      <c r="A4" s="58" t="s">
        <v>1741</v>
      </c>
      <c r="B4" s="59">
        <v>129.56</v>
      </c>
      <c r="C4" s="59">
        <v>129.56</v>
      </c>
    </row>
    <row r="5" s="28" customFormat="1" ht="32" customHeight="1" spans="1:3">
      <c r="A5" s="58" t="s">
        <v>1742</v>
      </c>
      <c r="B5" s="59"/>
      <c r="C5" s="59"/>
    </row>
    <row r="6" s="28" customFormat="1" ht="32" customHeight="1" spans="1:3">
      <c r="A6" s="58" t="s">
        <v>1743</v>
      </c>
      <c r="B6" s="59">
        <f>1.3+0.339</f>
        <v>1.64</v>
      </c>
      <c r="C6" s="59">
        <v>1.64</v>
      </c>
    </row>
    <row r="7" s="28" customFormat="1" ht="32" customHeight="1" spans="1:3">
      <c r="A7" s="58" t="s">
        <v>1744</v>
      </c>
      <c r="B7" s="59">
        <v>1.3</v>
      </c>
      <c r="C7" s="59">
        <v>1.3</v>
      </c>
    </row>
    <row r="8" s="28" customFormat="1" ht="32" customHeight="1" spans="1:3">
      <c r="A8" s="58" t="s">
        <v>1745</v>
      </c>
      <c r="B8" s="59">
        <v>131.2</v>
      </c>
      <c r="C8" s="59">
        <v>131.2</v>
      </c>
    </row>
    <row r="9" s="28" customFormat="1" ht="32" customHeight="1" spans="1:3">
      <c r="A9" s="58" t="s">
        <v>1746</v>
      </c>
      <c r="B9" s="59"/>
      <c r="C9" s="59"/>
    </row>
    <row r="10" s="28" customFormat="1" ht="32" customHeight="1" spans="1:3">
      <c r="A10" s="58" t="s">
        <v>1747</v>
      </c>
      <c r="B10" s="59"/>
      <c r="C10" s="59"/>
    </row>
    <row r="11" s="30" customFormat="1" ht="126" customHeight="1" spans="1:3">
      <c r="A11" s="39" t="s">
        <v>1748</v>
      </c>
      <c r="B11" s="39"/>
      <c r="C11" s="39"/>
    </row>
    <row r="12" s="28" customFormat="1" ht="31" customHeight="1" spans="1:3">
      <c r="A12" s="60"/>
      <c r="B12" s="60"/>
      <c r="C12" s="60"/>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2"/>
  <sheetViews>
    <sheetView workbookViewId="0">
      <selection activeCell="B4" sqref="B4:C10"/>
    </sheetView>
  </sheetViews>
  <sheetFormatPr defaultColWidth="10" defaultRowHeight="14.4" outlineLevelCol="2"/>
  <cols>
    <col min="1" max="1" width="59.3796296296296" style="28" customWidth="1"/>
    <col min="2" max="3" width="25.6296296296296" style="28" customWidth="1"/>
    <col min="4" max="4" width="9.76851851851852" style="28" customWidth="1"/>
    <col min="5" max="16384" width="10" style="28"/>
  </cols>
  <sheetData>
    <row r="1" s="28" customFormat="1" ht="28.6" customHeight="1" spans="1:3">
      <c r="A1" s="51" t="s">
        <v>40</v>
      </c>
      <c r="B1" s="51"/>
      <c r="C1" s="51"/>
    </row>
    <row r="2" s="29" customFormat="1" ht="25" customHeight="1" spans="1:3">
      <c r="A2" s="57"/>
      <c r="B2" s="57"/>
      <c r="C2" s="42" t="s">
        <v>1713</v>
      </c>
    </row>
    <row r="3" s="29" customFormat="1" ht="32" customHeight="1" spans="1:3">
      <c r="A3" s="35" t="s">
        <v>1729</v>
      </c>
      <c r="B3" s="35" t="s">
        <v>1670</v>
      </c>
      <c r="C3" s="35" t="s">
        <v>1730</v>
      </c>
    </row>
    <row r="4" s="29" customFormat="1" ht="32" customHeight="1" spans="1:3">
      <c r="A4" s="58" t="s">
        <v>1741</v>
      </c>
      <c r="B4" s="59">
        <v>129.56</v>
      </c>
      <c r="C4" s="59">
        <v>129.56</v>
      </c>
    </row>
    <row r="5" s="29" customFormat="1" ht="32" customHeight="1" spans="1:3">
      <c r="A5" s="58" t="s">
        <v>1742</v>
      </c>
      <c r="B5" s="59"/>
      <c r="C5" s="59"/>
    </row>
    <row r="6" s="29" customFormat="1" ht="32" customHeight="1" spans="1:3">
      <c r="A6" s="58" t="s">
        <v>1743</v>
      </c>
      <c r="B6" s="59">
        <f>1.3+0.339</f>
        <v>1.64</v>
      </c>
      <c r="C6" s="59">
        <v>1.64</v>
      </c>
    </row>
    <row r="7" s="29" customFormat="1" ht="32" customHeight="1" spans="1:3">
      <c r="A7" s="58" t="s">
        <v>1744</v>
      </c>
      <c r="B7" s="59">
        <v>1.3</v>
      </c>
      <c r="C7" s="59">
        <v>1.3</v>
      </c>
    </row>
    <row r="8" s="29" customFormat="1" ht="32" customHeight="1" spans="1:3">
      <c r="A8" s="58" t="s">
        <v>1745</v>
      </c>
      <c r="B8" s="59">
        <v>131.2</v>
      </c>
      <c r="C8" s="59">
        <v>131.2</v>
      </c>
    </row>
    <row r="9" s="29" customFormat="1" ht="32" customHeight="1" spans="1:3">
      <c r="A9" s="58" t="s">
        <v>1746</v>
      </c>
      <c r="B9" s="59"/>
      <c r="C9" s="59"/>
    </row>
    <row r="10" s="29" customFormat="1" ht="32" customHeight="1" spans="1:3">
      <c r="A10" s="58" t="s">
        <v>1747</v>
      </c>
      <c r="B10" s="59"/>
      <c r="C10" s="59"/>
    </row>
    <row r="11" s="30" customFormat="1" ht="90" customHeight="1" spans="1:3">
      <c r="A11" s="39" t="s">
        <v>1748</v>
      </c>
      <c r="B11" s="39"/>
      <c r="C11" s="39"/>
    </row>
    <row r="12" s="28" customFormat="1" ht="31" customHeight="1" spans="1:3">
      <c r="A12" s="60"/>
      <c r="B12" s="60"/>
      <c r="C12" s="60"/>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F0"/>
  </sheetPr>
  <dimension ref="A1:E51"/>
  <sheetViews>
    <sheetView showGridLines="0" showZeros="0" view="pageBreakPreview" zoomScale="70" zoomScaleNormal="90" topLeftCell="B1" workbookViewId="0">
      <pane ySplit="3" topLeftCell="A37" activePane="bottomLeft" state="frozen"/>
      <selection/>
      <selection pane="bottomLeft" activeCell="E4" sqref="E4"/>
    </sheetView>
  </sheetViews>
  <sheetFormatPr defaultColWidth="9" defaultRowHeight="15.6" outlineLevelCol="4"/>
  <cols>
    <col min="1" max="1" width="12.75" style="164" customWidth="1"/>
    <col min="2" max="2" width="50.75" style="164" customWidth="1"/>
    <col min="3" max="5" width="20.6296296296296" style="164" customWidth="1"/>
    <col min="6" max="16384" width="9" style="269"/>
  </cols>
  <sheetData>
    <row r="1" s="396" customFormat="1" ht="45" customHeight="1" spans="1:5">
      <c r="A1" s="398"/>
      <c r="B1" s="398" t="s">
        <v>10</v>
      </c>
      <c r="C1" s="398"/>
      <c r="D1" s="398"/>
      <c r="E1" s="398"/>
    </row>
    <row r="2" ht="18.95" customHeight="1" spans="1:5">
      <c r="A2" s="453"/>
      <c r="B2" s="432"/>
      <c r="C2" s="318"/>
      <c r="E2" s="433" t="s">
        <v>48</v>
      </c>
    </row>
    <row r="3" s="430" customFormat="1" ht="45" customHeight="1" spans="1:5">
      <c r="A3" s="454" t="s">
        <v>49</v>
      </c>
      <c r="B3" s="428" t="s">
        <v>50</v>
      </c>
      <c r="C3" s="187" t="s">
        <v>51</v>
      </c>
      <c r="D3" s="187" t="s">
        <v>52</v>
      </c>
      <c r="E3" s="428" t="s">
        <v>53</v>
      </c>
    </row>
    <row r="4" ht="37.5" customHeight="1" spans="1:5">
      <c r="A4" s="331" t="s">
        <v>114</v>
      </c>
      <c r="B4" s="455" t="s">
        <v>115</v>
      </c>
      <c r="C4" s="333">
        <v>44978</v>
      </c>
      <c r="D4" s="333">
        <v>67883</v>
      </c>
      <c r="E4" s="192">
        <f>IFERROR(IF(C4&gt;0,D4/C4-1,IF(C4&lt;0,-(D4/C4-1),"")),0)</f>
        <v>0.509</v>
      </c>
    </row>
    <row r="5" ht="37.5" customHeight="1" spans="1:5">
      <c r="A5" s="331" t="s">
        <v>116</v>
      </c>
      <c r="B5" s="456" t="s">
        <v>117</v>
      </c>
      <c r="C5" s="333"/>
      <c r="D5" s="333"/>
      <c r="E5" s="457"/>
    </row>
    <row r="6" ht="37.5" customHeight="1" spans="1:5">
      <c r="A6" s="331" t="s">
        <v>118</v>
      </c>
      <c r="B6" s="456" t="s">
        <v>119</v>
      </c>
      <c r="C6" s="333">
        <v>479</v>
      </c>
      <c r="D6" s="333">
        <v>499</v>
      </c>
      <c r="E6" s="192">
        <f>IFERROR(IF(C6&gt;0,D6/C6-1,IF(C6&lt;0,-(D6/C6-1),"")),0)</f>
        <v>0.042</v>
      </c>
    </row>
    <row r="7" ht="37.5" customHeight="1" spans="1:5">
      <c r="A7" s="331" t="s">
        <v>120</v>
      </c>
      <c r="B7" s="456" t="s">
        <v>121</v>
      </c>
      <c r="C7" s="333">
        <v>43978</v>
      </c>
      <c r="D7" s="333">
        <v>42136</v>
      </c>
      <c r="E7" s="192">
        <f t="shared" ref="E7:E33" si="0">IFERROR(IF(C7&gt;0,D7/C7-1,IF(C7&lt;0,-(D7/C7-1),"")),0)</f>
        <v>-0.042</v>
      </c>
    </row>
    <row r="8" ht="37.5" customHeight="1" spans="1:5">
      <c r="A8" s="331" t="s">
        <v>122</v>
      </c>
      <c r="B8" s="456" t="s">
        <v>123</v>
      </c>
      <c r="C8" s="333">
        <v>114471</v>
      </c>
      <c r="D8" s="333">
        <v>136483</v>
      </c>
      <c r="E8" s="192">
        <f t="shared" si="0"/>
        <v>0.192</v>
      </c>
    </row>
    <row r="9" ht="37.5" customHeight="1" spans="1:5">
      <c r="A9" s="331" t="s">
        <v>124</v>
      </c>
      <c r="B9" s="456" t="s">
        <v>125</v>
      </c>
      <c r="C9" s="333">
        <v>4722</v>
      </c>
      <c r="D9" s="333">
        <v>2071</v>
      </c>
      <c r="E9" s="192">
        <f t="shared" si="0"/>
        <v>-0.561</v>
      </c>
    </row>
    <row r="10" ht="37.5" customHeight="1" spans="1:5">
      <c r="A10" s="331" t="s">
        <v>126</v>
      </c>
      <c r="B10" s="456" t="s">
        <v>127</v>
      </c>
      <c r="C10" s="333">
        <v>3395</v>
      </c>
      <c r="D10" s="333">
        <v>4293</v>
      </c>
      <c r="E10" s="192">
        <f t="shared" si="0"/>
        <v>0.265</v>
      </c>
    </row>
    <row r="11" ht="37.5" customHeight="1" spans="1:5">
      <c r="A11" s="331" t="s">
        <v>128</v>
      </c>
      <c r="B11" s="456" t="s">
        <v>129</v>
      </c>
      <c r="C11" s="333">
        <v>113648</v>
      </c>
      <c r="D11" s="333">
        <v>120585</v>
      </c>
      <c r="E11" s="192">
        <f t="shared" si="0"/>
        <v>0.061</v>
      </c>
    </row>
    <row r="12" ht="37.5" customHeight="1" spans="1:5">
      <c r="A12" s="331" t="s">
        <v>130</v>
      </c>
      <c r="B12" s="456" t="s">
        <v>131</v>
      </c>
      <c r="C12" s="333">
        <v>45364</v>
      </c>
      <c r="D12" s="333">
        <v>56859</v>
      </c>
      <c r="E12" s="192">
        <f t="shared" si="0"/>
        <v>0.253</v>
      </c>
    </row>
    <row r="13" ht="37.5" customHeight="1" spans="1:5">
      <c r="A13" s="331" t="s">
        <v>132</v>
      </c>
      <c r="B13" s="456" t="s">
        <v>133</v>
      </c>
      <c r="C13" s="333">
        <v>15076</v>
      </c>
      <c r="D13" s="333">
        <v>12860</v>
      </c>
      <c r="E13" s="192">
        <f t="shared" si="0"/>
        <v>-0.147</v>
      </c>
    </row>
    <row r="14" ht="37.5" customHeight="1" spans="1:5">
      <c r="A14" s="331" t="s">
        <v>134</v>
      </c>
      <c r="B14" s="456" t="s">
        <v>135</v>
      </c>
      <c r="C14" s="333">
        <v>33743</v>
      </c>
      <c r="D14" s="333">
        <v>26584</v>
      </c>
      <c r="E14" s="192">
        <f t="shared" si="0"/>
        <v>-0.212</v>
      </c>
    </row>
    <row r="15" ht="37.5" customHeight="1" spans="1:5">
      <c r="A15" s="331" t="s">
        <v>136</v>
      </c>
      <c r="B15" s="456" t="s">
        <v>137</v>
      </c>
      <c r="C15" s="333">
        <v>18785</v>
      </c>
      <c r="D15" s="333">
        <v>25883</v>
      </c>
      <c r="E15" s="192">
        <f t="shared" si="0"/>
        <v>0.378</v>
      </c>
    </row>
    <row r="16" ht="37.5" customHeight="1" spans="1:5">
      <c r="A16" s="331" t="s">
        <v>138</v>
      </c>
      <c r="B16" s="456" t="s">
        <v>139</v>
      </c>
      <c r="C16" s="333">
        <v>2143</v>
      </c>
      <c r="D16" s="333">
        <v>2286</v>
      </c>
      <c r="E16" s="192">
        <f t="shared" si="0"/>
        <v>0.067</v>
      </c>
    </row>
    <row r="17" ht="37.5" customHeight="1" spans="1:5">
      <c r="A17" s="331" t="s">
        <v>140</v>
      </c>
      <c r="B17" s="456" t="s">
        <v>141</v>
      </c>
      <c r="C17" s="333">
        <v>850</v>
      </c>
      <c r="D17" s="333">
        <v>6095</v>
      </c>
      <c r="E17" s="192">
        <f t="shared" si="0"/>
        <v>6.171</v>
      </c>
    </row>
    <row r="18" ht="37.5" customHeight="1" spans="1:5">
      <c r="A18" s="331" t="s">
        <v>142</v>
      </c>
      <c r="B18" s="456" t="s">
        <v>143</v>
      </c>
      <c r="C18" s="333">
        <v>760</v>
      </c>
      <c r="D18" s="333">
        <v>612</v>
      </c>
      <c r="E18" s="192">
        <f t="shared" si="0"/>
        <v>-0.195</v>
      </c>
    </row>
    <row r="19" ht="37.5" customHeight="1" spans="1:5">
      <c r="A19" s="331" t="s">
        <v>144</v>
      </c>
      <c r="B19" s="456" t="s">
        <v>145</v>
      </c>
      <c r="C19" s="333"/>
      <c r="D19" s="333"/>
      <c r="E19" s="192" t="str">
        <f t="shared" si="0"/>
        <v/>
      </c>
    </row>
    <row r="20" ht="37.5" customHeight="1" spans="1:5">
      <c r="A20" s="331" t="s">
        <v>146</v>
      </c>
      <c r="B20" s="456" t="s">
        <v>147</v>
      </c>
      <c r="C20" s="333"/>
      <c r="D20" s="333"/>
      <c r="E20" s="192" t="str">
        <f t="shared" si="0"/>
        <v/>
      </c>
    </row>
    <row r="21" ht="37.5" customHeight="1" spans="1:5">
      <c r="A21" s="331" t="s">
        <v>148</v>
      </c>
      <c r="B21" s="456" t="s">
        <v>149</v>
      </c>
      <c r="C21" s="333">
        <v>1650</v>
      </c>
      <c r="D21" s="333">
        <v>1968</v>
      </c>
      <c r="E21" s="192">
        <f t="shared" si="0"/>
        <v>0.193</v>
      </c>
    </row>
    <row r="22" ht="37.5" customHeight="1" spans="1:5">
      <c r="A22" s="331" t="s">
        <v>150</v>
      </c>
      <c r="B22" s="456" t="s">
        <v>151</v>
      </c>
      <c r="C22" s="333">
        <v>48206</v>
      </c>
      <c r="D22" s="333">
        <v>80769</v>
      </c>
      <c r="E22" s="192">
        <f t="shared" si="0"/>
        <v>0.675</v>
      </c>
    </row>
    <row r="23" ht="37.5" customHeight="1" spans="1:5">
      <c r="A23" s="331" t="s">
        <v>152</v>
      </c>
      <c r="B23" s="456" t="s">
        <v>153</v>
      </c>
      <c r="C23" s="333">
        <v>794</v>
      </c>
      <c r="D23" s="333">
        <v>1934</v>
      </c>
      <c r="E23" s="192">
        <f t="shared" si="0"/>
        <v>1.436</v>
      </c>
    </row>
    <row r="24" ht="37.5" customHeight="1" spans="1:5">
      <c r="A24" s="331" t="s">
        <v>154</v>
      </c>
      <c r="B24" s="456" t="s">
        <v>155</v>
      </c>
      <c r="C24" s="333">
        <v>4549</v>
      </c>
      <c r="D24" s="333">
        <v>5724</v>
      </c>
      <c r="E24" s="192">
        <f t="shared" si="0"/>
        <v>0.258</v>
      </c>
    </row>
    <row r="25" ht="37.5" customHeight="1" spans="1:5">
      <c r="A25" s="331" t="s">
        <v>156</v>
      </c>
      <c r="B25" s="456" t="s">
        <v>157</v>
      </c>
      <c r="C25" s="333">
        <v>0</v>
      </c>
      <c r="D25" s="333">
        <v>4347</v>
      </c>
      <c r="E25" s="192" t="str">
        <f t="shared" si="0"/>
        <v/>
      </c>
    </row>
    <row r="26" ht="37.5" customHeight="1" spans="1:5">
      <c r="A26" s="331" t="s">
        <v>158</v>
      </c>
      <c r="B26" s="456" t="s">
        <v>159</v>
      </c>
      <c r="C26" s="333">
        <v>1028</v>
      </c>
      <c r="D26" s="333">
        <v>1463</v>
      </c>
      <c r="E26" s="192">
        <f t="shared" si="0"/>
        <v>0.423</v>
      </c>
    </row>
    <row r="27" ht="37.5" customHeight="1" spans="1:5">
      <c r="A27" s="331" t="s">
        <v>160</v>
      </c>
      <c r="B27" s="456" t="s">
        <v>161</v>
      </c>
      <c r="C27" s="333">
        <v>5</v>
      </c>
      <c r="D27" s="333">
        <v>37</v>
      </c>
      <c r="E27" s="192">
        <f t="shared" si="0"/>
        <v>6.4</v>
      </c>
    </row>
    <row r="28" ht="37.5" customHeight="1" spans="1:5">
      <c r="A28" s="331" t="s">
        <v>162</v>
      </c>
      <c r="B28" s="456" t="s">
        <v>163</v>
      </c>
      <c r="C28" s="333">
        <v>346</v>
      </c>
      <c r="D28" s="333">
        <v>0</v>
      </c>
      <c r="E28" s="192">
        <f t="shared" si="0"/>
        <v>-1</v>
      </c>
    </row>
    <row r="29" ht="37.5" customHeight="1" spans="1:5">
      <c r="A29" s="331"/>
      <c r="B29" s="456"/>
      <c r="C29" s="333"/>
      <c r="D29" s="333"/>
      <c r="E29" s="192"/>
    </row>
    <row r="30" s="317" customFormat="1" ht="37.5" customHeight="1" spans="1:5">
      <c r="A30" s="442"/>
      <c r="B30" s="443" t="s">
        <v>164</v>
      </c>
      <c r="C30" s="444">
        <f>SUM(C4:C28)</f>
        <v>498970</v>
      </c>
      <c r="D30" s="444">
        <f>SUM(D4:D28)</f>
        <v>601371</v>
      </c>
      <c r="E30" s="192">
        <f t="shared" si="0"/>
        <v>0.205</v>
      </c>
    </row>
    <row r="31" ht="37.5" customHeight="1" spans="1:5">
      <c r="A31" s="329">
        <v>230</v>
      </c>
      <c r="B31" s="458" t="s">
        <v>165</v>
      </c>
      <c r="C31" s="444">
        <f>SUM(C32:C35)</f>
        <v>61371</v>
      </c>
      <c r="D31" s="444">
        <f>SUM(D32:D35)</f>
        <v>60843</v>
      </c>
      <c r="E31" s="192">
        <f t="shared" si="0"/>
        <v>-0.009</v>
      </c>
    </row>
    <row r="32" ht="37.5" customHeight="1" spans="1:5">
      <c r="A32" s="459">
        <v>23006</v>
      </c>
      <c r="B32" s="460" t="s">
        <v>166</v>
      </c>
      <c r="C32" s="333">
        <v>60916</v>
      </c>
      <c r="D32" s="333">
        <v>60843</v>
      </c>
      <c r="E32" s="192">
        <f t="shared" si="0"/>
        <v>-0.001</v>
      </c>
    </row>
    <row r="33" ht="36" customHeight="1" spans="1:5">
      <c r="A33" s="331">
        <v>23008</v>
      </c>
      <c r="B33" s="460" t="s">
        <v>167</v>
      </c>
      <c r="C33" s="333">
        <v>455</v>
      </c>
      <c r="D33" s="333"/>
      <c r="E33" s="192">
        <f t="shared" si="0"/>
        <v>-1</v>
      </c>
    </row>
    <row r="34" ht="37.5" customHeight="1" spans="1:5">
      <c r="A34" s="461">
        <v>23015</v>
      </c>
      <c r="B34" s="440" t="s">
        <v>168</v>
      </c>
      <c r="C34" s="333"/>
      <c r="D34" s="333"/>
      <c r="E34" s="457"/>
    </row>
    <row r="35" s="431" customFormat="1" ht="36" customHeight="1" spans="1:5">
      <c r="A35" s="461">
        <v>23016</v>
      </c>
      <c r="B35" s="440" t="s">
        <v>169</v>
      </c>
      <c r="C35" s="333"/>
      <c r="D35" s="333"/>
      <c r="E35" s="462"/>
    </row>
    <row r="36" s="431" customFormat="1" ht="37.5" customHeight="1" spans="1:5">
      <c r="A36" s="329">
        <v>231</v>
      </c>
      <c r="B36" s="198" t="s">
        <v>170</v>
      </c>
      <c r="C36" s="444">
        <v>5500</v>
      </c>
      <c r="D36" s="444"/>
      <c r="E36" s="192">
        <f>IFERROR(IF(C36&gt;0,D36/C36-1,IF(C36&lt;0,-(D36/C36-1),"")),0)</f>
        <v>-1</v>
      </c>
    </row>
    <row r="37" s="431" customFormat="1" ht="37.5" customHeight="1" spans="1:5">
      <c r="A37" s="329">
        <v>23009</v>
      </c>
      <c r="B37" s="463" t="s">
        <v>171</v>
      </c>
      <c r="C37" s="444">
        <v>77390</v>
      </c>
      <c r="D37" s="444">
        <v>0</v>
      </c>
      <c r="E37" s="192">
        <f>IFERROR(IF(C37&gt;0,D37/C37-1,IF(C37&lt;0,-(D37/C37-1),"")),0)</f>
        <v>-1</v>
      </c>
    </row>
    <row r="38" ht="37.5" customHeight="1" spans="1:5">
      <c r="A38" s="442"/>
      <c r="B38" s="451" t="s">
        <v>172</v>
      </c>
      <c r="C38" s="444">
        <f>C30+C31+C36+C37</f>
        <v>643231</v>
      </c>
      <c r="D38" s="444">
        <f>D30+D31+D36+D37</f>
        <v>662214</v>
      </c>
      <c r="E38" s="192">
        <f t="shared" ref="E36:E38" si="1">IFERROR(IF(C38&gt;0,D38/C38-1,IF(C38&lt;0,-(D38/C38-1),"")),0)</f>
        <v>0.03</v>
      </c>
    </row>
    <row r="39" spans="2:4">
      <c r="B39" s="464"/>
      <c r="D39" s="465"/>
    </row>
    <row r="41" spans="4:4">
      <c r="D41" s="465"/>
    </row>
    <row r="43" spans="4:4">
      <c r="D43" s="465"/>
    </row>
    <row r="44" spans="4:4">
      <c r="D44" s="465"/>
    </row>
    <row r="46" spans="4:4">
      <c r="D46" s="465"/>
    </row>
    <row r="47" spans="4:4">
      <c r="D47" s="465"/>
    </row>
    <row r="48" spans="4:4">
      <c r="D48" s="465"/>
    </row>
    <row r="49" spans="4:4">
      <c r="D49" s="465"/>
    </row>
    <row r="51" spans="4:4">
      <c r="D51" s="465"/>
    </row>
  </sheetData>
  <autoFilter ref="A3:E28">
    <extLst/>
  </autoFilter>
  <mergeCells count="1">
    <mergeCell ref="B1:E1"/>
  </mergeCells>
  <conditionalFormatting sqref="C34">
    <cfRule type="expression" dxfId="1" priority="14" stopIfTrue="1">
      <formula>"len($A:$A)=3"</formula>
    </cfRule>
  </conditionalFormatting>
  <conditionalFormatting sqref="D37">
    <cfRule type="cellIs" dxfId="2" priority="1" stopIfTrue="1" operator="lessThan">
      <formula>0</formula>
    </cfRule>
    <cfRule type="cellIs" dxfId="0" priority="2" stopIfTrue="1" operator="greaterThan">
      <formula>5</formula>
    </cfRule>
  </conditionalFormatting>
  <conditionalFormatting sqref="D33:D34">
    <cfRule type="cellIs" dxfId="2" priority="29" stopIfTrue="1" operator="lessThan">
      <formula>0</formula>
    </cfRule>
    <cfRule type="cellIs" dxfId="0" priority="30" stopIfTrue="1" operator="greaterThan">
      <formula>5</formula>
    </cfRule>
  </conditionalFormatting>
  <conditionalFormatting sqref="E2 D32 D39:E44">
    <cfRule type="cellIs" dxfId="0" priority="27" stopIfTrue="1" operator="lessThanOrEqual">
      <formula>-1</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D26"/>
  <sheetViews>
    <sheetView workbookViewId="0">
      <selection activeCell="D23" sqref="D23:D24"/>
    </sheetView>
  </sheetViews>
  <sheetFormatPr defaultColWidth="10" defaultRowHeight="14.4" outlineLevelCol="3"/>
  <cols>
    <col min="1" max="1" width="36" style="28" customWidth="1"/>
    <col min="2" max="4" width="15.6296296296296" style="28" customWidth="1"/>
    <col min="5" max="5" width="9.76851851851852" style="28" customWidth="1"/>
    <col min="6" max="16384" width="10" style="28"/>
  </cols>
  <sheetData>
    <row r="1" s="28" customFormat="1" ht="63" customHeight="1" spans="1:4">
      <c r="A1" s="51" t="s">
        <v>1749</v>
      </c>
      <c r="B1" s="51"/>
      <c r="C1" s="51"/>
      <c r="D1" s="51"/>
    </row>
    <row r="2" s="29" customFormat="1" ht="30" customHeight="1" spans="4:4">
      <c r="D2" s="42" t="s">
        <v>1713</v>
      </c>
    </row>
    <row r="3" s="29" customFormat="1" ht="25" customHeight="1" spans="1:4">
      <c r="A3" s="35" t="s">
        <v>1729</v>
      </c>
      <c r="B3" s="35" t="s">
        <v>1750</v>
      </c>
      <c r="C3" s="35" t="s">
        <v>1751</v>
      </c>
      <c r="D3" s="35" t="s">
        <v>1752</v>
      </c>
    </row>
    <row r="4" s="29" customFormat="1" ht="25" customHeight="1" spans="1:4">
      <c r="A4" s="52" t="s">
        <v>1753</v>
      </c>
      <c r="B4" s="45" t="s">
        <v>1754</v>
      </c>
      <c r="C4" s="53"/>
      <c r="D4" s="53">
        <f>D5+D7</f>
        <v>2.18</v>
      </c>
    </row>
    <row r="5" s="29" customFormat="1" ht="25" customHeight="1" spans="1:4">
      <c r="A5" s="54" t="s">
        <v>1755</v>
      </c>
      <c r="B5" s="45" t="s">
        <v>1721</v>
      </c>
      <c r="C5" s="53"/>
      <c r="D5" s="53">
        <v>0.54</v>
      </c>
    </row>
    <row r="6" s="29" customFormat="1" ht="25" customHeight="1" spans="1:4">
      <c r="A6" s="54" t="s">
        <v>1756</v>
      </c>
      <c r="B6" s="45" t="s">
        <v>1722</v>
      </c>
      <c r="C6" s="53"/>
      <c r="D6" s="53">
        <v>0.54</v>
      </c>
    </row>
    <row r="7" s="29" customFormat="1" ht="25" customHeight="1" spans="1:4">
      <c r="A7" s="54" t="s">
        <v>1757</v>
      </c>
      <c r="B7" s="45" t="s">
        <v>1758</v>
      </c>
      <c r="C7" s="53"/>
      <c r="D7" s="53">
        <v>1.64</v>
      </c>
    </row>
    <row r="8" s="29" customFormat="1" ht="25" customHeight="1" spans="1:4">
      <c r="A8" s="54" t="s">
        <v>1756</v>
      </c>
      <c r="B8" s="45" t="s">
        <v>1724</v>
      </c>
      <c r="C8" s="53"/>
      <c r="D8" s="53">
        <v>1.3</v>
      </c>
    </row>
    <row r="9" s="29" customFormat="1" ht="25" customHeight="1" spans="1:4">
      <c r="A9" s="52" t="s">
        <v>1759</v>
      </c>
      <c r="B9" s="45" t="s">
        <v>1760</v>
      </c>
      <c r="C9" s="53"/>
      <c r="D9" s="53">
        <f>D10+D11</f>
        <v>1.85</v>
      </c>
    </row>
    <row r="10" s="29" customFormat="1" ht="25" customHeight="1" spans="1:4">
      <c r="A10" s="54" t="s">
        <v>1755</v>
      </c>
      <c r="B10" s="45" t="s">
        <v>1761</v>
      </c>
      <c r="C10" s="53"/>
      <c r="D10" s="53">
        <v>0.55</v>
      </c>
    </row>
    <row r="11" s="29" customFormat="1" ht="25" customHeight="1" spans="1:4">
      <c r="A11" s="54" t="s">
        <v>1757</v>
      </c>
      <c r="B11" s="45" t="s">
        <v>1762</v>
      </c>
      <c r="C11" s="53"/>
      <c r="D11" s="53">
        <v>1.3</v>
      </c>
    </row>
    <row r="12" s="29" customFormat="1" ht="25" customHeight="1" spans="1:4">
      <c r="A12" s="52" t="s">
        <v>1763</v>
      </c>
      <c r="B12" s="45" t="s">
        <v>1764</v>
      </c>
      <c r="C12" s="53"/>
      <c r="D12" s="53">
        <f>D13+D14</f>
        <v>4.01</v>
      </c>
    </row>
    <row r="13" s="29" customFormat="1" ht="25" customHeight="1" spans="1:4">
      <c r="A13" s="54" t="s">
        <v>1755</v>
      </c>
      <c r="B13" s="45" t="s">
        <v>1765</v>
      </c>
      <c r="C13" s="53"/>
      <c r="D13" s="53">
        <v>0.1</v>
      </c>
    </row>
    <row r="14" s="29" customFormat="1" ht="25" customHeight="1" spans="1:4">
      <c r="A14" s="54" t="s">
        <v>1757</v>
      </c>
      <c r="B14" s="45" t="s">
        <v>1766</v>
      </c>
      <c r="C14" s="53"/>
      <c r="D14" s="53">
        <v>3.91</v>
      </c>
    </row>
    <row r="15" s="29" customFormat="1" ht="25" customHeight="1" spans="1:4">
      <c r="A15" s="52" t="s">
        <v>1767</v>
      </c>
      <c r="B15" s="45" t="s">
        <v>1768</v>
      </c>
      <c r="C15" s="53"/>
      <c r="D15" s="53">
        <f>D16+D19</f>
        <v>2.2</v>
      </c>
    </row>
    <row r="16" s="29" customFormat="1" ht="25" customHeight="1" spans="1:4">
      <c r="A16" s="54" t="s">
        <v>1755</v>
      </c>
      <c r="B16" s="45" t="s">
        <v>1769</v>
      </c>
      <c r="C16" s="53"/>
      <c r="D16" s="53"/>
    </row>
    <row r="17" s="29" customFormat="1" ht="25" customHeight="1" spans="1:4">
      <c r="A17" s="54" t="s">
        <v>1770</v>
      </c>
      <c r="B17" s="45"/>
      <c r="C17" s="53"/>
      <c r="D17" s="53"/>
    </row>
    <row r="18" s="29" customFormat="1" ht="25" customHeight="1" spans="1:4">
      <c r="A18" s="54" t="s">
        <v>1771</v>
      </c>
      <c r="B18" s="45" t="s">
        <v>1772</v>
      </c>
      <c r="C18" s="53"/>
      <c r="D18" s="53"/>
    </row>
    <row r="19" s="29" customFormat="1" ht="25" customHeight="1" spans="1:4">
      <c r="A19" s="54" t="s">
        <v>1757</v>
      </c>
      <c r="B19" s="45" t="s">
        <v>1773</v>
      </c>
      <c r="C19" s="53"/>
      <c r="D19" s="53">
        <v>2.2</v>
      </c>
    </row>
    <row r="20" s="29" customFormat="1" ht="25" customHeight="1" spans="1:4">
      <c r="A20" s="54" t="s">
        <v>1770</v>
      </c>
      <c r="B20" s="45"/>
      <c r="C20" s="53"/>
      <c r="D20" s="53"/>
    </row>
    <row r="21" s="29" customFormat="1" ht="25" customHeight="1" spans="1:4">
      <c r="A21" s="54" t="s">
        <v>1774</v>
      </c>
      <c r="B21" s="45" t="s">
        <v>1775</v>
      </c>
      <c r="C21" s="53"/>
      <c r="D21" s="53"/>
    </row>
    <row r="22" s="29" customFormat="1" ht="25" customHeight="1" spans="1:4">
      <c r="A22" s="52" t="s">
        <v>1776</v>
      </c>
      <c r="B22" s="45" t="s">
        <v>1777</v>
      </c>
      <c r="C22" s="53"/>
      <c r="D22" s="53">
        <f>D23+D24</f>
        <v>4.47</v>
      </c>
    </row>
    <row r="23" s="29" customFormat="1" ht="25" customHeight="1" spans="1:4">
      <c r="A23" s="54" t="s">
        <v>1755</v>
      </c>
      <c r="B23" s="45" t="s">
        <v>1778</v>
      </c>
      <c r="C23" s="53"/>
      <c r="D23" s="53">
        <v>0.15</v>
      </c>
    </row>
    <row r="24" s="29" customFormat="1" ht="25" customHeight="1" spans="1:4">
      <c r="A24" s="54" t="s">
        <v>1757</v>
      </c>
      <c r="B24" s="45" t="s">
        <v>1779</v>
      </c>
      <c r="C24" s="53"/>
      <c r="D24" s="53">
        <v>4.32</v>
      </c>
    </row>
    <row r="25" s="30" customFormat="1" ht="70" customHeight="1" spans="1:4">
      <c r="A25" s="55" t="s">
        <v>1780</v>
      </c>
      <c r="B25" s="55"/>
      <c r="C25" s="55"/>
      <c r="D25" s="55"/>
    </row>
    <row r="26" s="28" customFormat="1" ht="25" customHeight="1" spans="1:4">
      <c r="A26" s="56"/>
      <c r="B26" s="56"/>
      <c r="C26" s="56"/>
      <c r="D26" s="56"/>
    </row>
  </sheetData>
  <mergeCells count="3">
    <mergeCell ref="A1:D1"/>
    <mergeCell ref="A25:D25"/>
    <mergeCell ref="A26:D26"/>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F20"/>
  <sheetViews>
    <sheetView workbookViewId="0">
      <selection activeCell="D8" sqref="D8"/>
    </sheetView>
  </sheetViews>
  <sheetFormatPr defaultColWidth="8.87962962962963" defaultRowHeight="14.4" outlineLevelCol="5"/>
  <cols>
    <col min="1" max="1" width="8.87962962962963" style="28"/>
    <col min="2" max="2" width="49.3796296296296" style="28" customWidth="1"/>
    <col min="3" max="6" width="20.6296296296296" style="28" customWidth="1"/>
    <col min="7" max="16384" width="8.87962962962963" style="28"/>
  </cols>
  <sheetData>
    <row r="1" s="28" customFormat="1" spans="1:1">
      <c r="A1" s="40"/>
    </row>
    <row r="2" s="28" customFormat="1" ht="45" customHeight="1" spans="1:6">
      <c r="A2" s="31" t="s">
        <v>42</v>
      </c>
      <c r="B2" s="31"/>
      <c r="C2" s="31"/>
      <c r="D2" s="31"/>
      <c r="E2" s="31"/>
      <c r="F2" s="31"/>
    </row>
    <row r="3" s="29" customFormat="1" ht="18" customHeight="1" spans="2:6">
      <c r="B3" s="41" t="s">
        <v>1713</v>
      </c>
      <c r="C3" s="42"/>
      <c r="D3" s="42"/>
      <c r="E3" s="42"/>
      <c r="F3" s="42"/>
    </row>
    <row r="4" s="29" customFormat="1" ht="30" customHeight="1" spans="1:6">
      <c r="A4" s="34" t="s">
        <v>50</v>
      </c>
      <c r="B4" s="34"/>
      <c r="C4" s="35" t="s">
        <v>1719</v>
      </c>
      <c r="D4" s="35" t="s">
        <v>1751</v>
      </c>
      <c r="E4" s="35" t="s">
        <v>1752</v>
      </c>
      <c r="F4" s="35" t="s">
        <v>1781</v>
      </c>
    </row>
    <row r="5" s="29" customFormat="1" ht="30" customHeight="1" spans="1:6">
      <c r="A5" s="43" t="s">
        <v>1782</v>
      </c>
      <c r="B5" s="44"/>
      <c r="C5" s="45" t="s">
        <v>1720</v>
      </c>
      <c r="D5" s="46"/>
      <c r="E5" s="46"/>
      <c r="F5" s="46"/>
    </row>
    <row r="6" s="29" customFormat="1" ht="30" customHeight="1" spans="1:6">
      <c r="A6" s="47" t="s">
        <v>1783</v>
      </c>
      <c r="B6" s="47"/>
      <c r="C6" s="45" t="s">
        <v>1721</v>
      </c>
      <c r="D6" s="46"/>
      <c r="E6" s="46"/>
      <c r="F6" s="46"/>
    </row>
    <row r="7" s="29" customFormat="1" ht="30" customHeight="1" spans="1:6">
      <c r="A7" s="47" t="s">
        <v>1784</v>
      </c>
      <c r="B7" s="47"/>
      <c r="C7" s="45" t="s">
        <v>1722</v>
      </c>
      <c r="D7" s="46"/>
      <c r="E7" s="46"/>
      <c r="F7" s="46"/>
    </row>
    <row r="8" s="29" customFormat="1" ht="30" customHeight="1" spans="1:6">
      <c r="A8" s="48" t="s">
        <v>1785</v>
      </c>
      <c r="B8" s="48"/>
      <c r="C8" s="45" t="s">
        <v>1723</v>
      </c>
      <c r="D8" s="46"/>
      <c r="E8" s="46"/>
      <c r="F8" s="46"/>
    </row>
    <row r="9" s="29" customFormat="1" ht="30" customHeight="1" spans="1:6">
      <c r="A9" s="47" t="s">
        <v>1783</v>
      </c>
      <c r="B9" s="47"/>
      <c r="C9" s="45" t="s">
        <v>1724</v>
      </c>
      <c r="D9" s="46"/>
      <c r="E9" s="46"/>
      <c r="F9" s="46"/>
    </row>
    <row r="10" s="29" customFormat="1" ht="30" customHeight="1" spans="1:6">
      <c r="A10" s="47" t="s">
        <v>1784</v>
      </c>
      <c r="B10" s="47"/>
      <c r="C10" s="45" t="s">
        <v>1725</v>
      </c>
      <c r="D10" s="46"/>
      <c r="E10" s="46"/>
      <c r="F10" s="46"/>
    </row>
    <row r="11" s="30" customFormat="1" ht="41" customHeight="1" spans="1:6">
      <c r="A11" s="39" t="s">
        <v>1786</v>
      </c>
      <c r="B11" s="39"/>
      <c r="C11" s="39"/>
      <c r="D11" s="39"/>
      <c r="E11" s="39"/>
      <c r="F11" s="39"/>
    </row>
    <row r="14" s="28" customFormat="1" ht="19.2" spans="1:1">
      <c r="A14" s="49"/>
    </row>
    <row r="15" s="28" customFormat="1" ht="19" customHeight="1" spans="1:1">
      <c r="A15" s="50"/>
    </row>
    <row r="16" s="28" customFormat="1" ht="29" customHeight="1"/>
    <row r="17" s="28" customFormat="1" ht="29" customHeight="1"/>
    <row r="18" s="28" customFormat="1" ht="29" customHeight="1"/>
    <row r="19" s="28" customFormat="1" ht="29" customHeight="1"/>
    <row r="20" s="28" customFormat="1" ht="30" customHeight="1" spans="1:1">
      <c r="A20" s="50"/>
    </row>
  </sheetData>
  <mergeCells count="10">
    <mergeCell ref="A2:F2"/>
    <mergeCell ref="B3:F3"/>
    <mergeCell ref="A4:B4"/>
    <mergeCell ref="A5:B5"/>
    <mergeCell ref="A6:B6"/>
    <mergeCell ref="A7:B7"/>
    <mergeCell ref="A8:B8"/>
    <mergeCell ref="A9:B9"/>
    <mergeCell ref="A10:B10"/>
    <mergeCell ref="A11:F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8"/>
  <sheetViews>
    <sheetView workbookViewId="0">
      <selection activeCell="B9" sqref="B9"/>
    </sheetView>
  </sheetViews>
  <sheetFormatPr defaultColWidth="8.87962962962963" defaultRowHeight="14.4" outlineLevelRow="7" outlineLevelCol="5"/>
  <cols>
    <col min="1" max="1" width="8.87962962962963" style="28"/>
    <col min="2" max="6" width="24.212962962963" style="28" customWidth="1"/>
    <col min="7" max="16384" width="8.87962962962963" style="28"/>
  </cols>
  <sheetData>
    <row r="1" s="28" customFormat="1" ht="24" customHeight="1"/>
    <row r="2" s="28" customFormat="1" ht="26.4" spans="1:6">
      <c r="A2" s="31" t="s">
        <v>43</v>
      </c>
      <c r="B2" s="32"/>
      <c r="C2" s="32"/>
      <c r="D2" s="32"/>
      <c r="E2" s="32"/>
      <c r="F2" s="32"/>
    </row>
    <row r="3" s="28" customFormat="1" ht="23" customHeight="1" spans="1:6">
      <c r="A3" s="33" t="s">
        <v>1713</v>
      </c>
      <c r="B3" s="33"/>
      <c r="C3" s="33"/>
      <c r="D3" s="33"/>
      <c r="E3" s="33"/>
      <c r="F3" s="33"/>
    </row>
    <row r="4" s="29" customFormat="1" ht="30" customHeight="1" spans="1:6">
      <c r="A4" s="34" t="s">
        <v>1</v>
      </c>
      <c r="B4" s="35" t="s">
        <v>1674</v>
      </c>
      <c r="C4" s="35" t="s">
        <v>1787</v>
      </c>
      <c r="D4" s="35" t="s">
        <v>1788</v>
      </c>
      <c r="E4" s="35" t="s">
        <v>1789</v>
      </c>
      <c r="F4" s="35" t="s">
        <v>1790</v>
      </c>
    </row>
    <row r="5" s="29" customFormat="1" ht="45" customHeight="1" spans="1:6">
      <c r="A5" s="36">
        <v>1</v>
      </c>
      <c r="B5" s="37" t="s">
        <v>1255</v>
      </c>
      <c r="C5" s="38" t="s">
        <v>1255</v>
      </c>
      <c r="D5" s="38" t="s">
        <v>1255</v>
      </c>
      <c r="E5" s="38" t="s">
        <v>1255</v>
      </c>
      <c r="F5" s="38" t="s">
        <v>1255</v>
      </c>
    </row>
    <row r="6" s="29" customFormat="1" ht="45" customHeight="1" spans="1:6">
      <c r="A6" s="36">
        <v>2</v>
      </c>
      <c r="B6" s="37"/>
      <c r="C6" s="38"/>
      <c r="D6" s="38"/>
      <c r="E6" s="38"/>
      <c r="F6" s="38"/>
    </row>
    <row r="7" s="29" customFormat="1" ht="45" customHeight="1" spans="1:6">
      <c r="A7" s="36" t="s">
        <v>1791</v>
      </c>
      <c r="B7" s="37"/>
      <c r="C7" s="38"/>
      <c r="D7" s="38"/>
      <c r="E7" s="38"/>
      <c r="F7" s="38"/>
    </row>
    <row r="8" s="30" customFormat="1" ht="61" customHeight="1" spans="1:6">
      <c r="A8" s="39" t="s">
        <v>1792</v>
      </c>
      <c r="B8" s="39"/>
      <c r="C8" s="39"/>
      <c r="D8" s="39"/>
      <c r="E8" s="39"/>
      <c r="F8" s="39"/>
    </row>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J500"/>
  <sheetViews>
    <sheetView workbookViewId="0">
      <selection activeCell="A4" sqref="A4"/>
    </sheetView>
  </sheetViews>
  <sheetFormatPr defaultColWidth="8" defaultRowHeight="12"/>
  <cols>
    <col min="1" max="1" width="25.3796296296296" style="8"/>
    <col min="2" max="2" width="23.7777777777778" style="8" customWidth="1"/>
    <col min="3" max="5" width="20.6296296296296" style="8" customWidth="1"/>
    <col min="6" max="6" width="14.3333333333333" style="8" customWidth="1"/>
    <col min="7" max="7" width="20.6296296296296" style="8" customWidth="1"/>
    <col min="8" max="9" width="13.3333333333333" style="8" customWidth="1"/>
    <col min="10" max="10" width="15.4444444444444" style="8" customWidth="1"/>
    <col min="11" max="16384" width="8" style="8"/>
  </cols>
  <sheetData>
    <row r="2" s="8" customFormat="1" ht="39" customHeight="1" spans="1:10">
      <c r="A2" s="10" t="s">
        <v>1793</v>
      </c>
      <c r="B2" s="10"/>
      <c r="C2" s="10"/>
      <c r="D2" s="10"/>
      <c r="E2" s="10"/>
      <c r="F2" s="10"/>
      <c r="G2" s="10"/>
      <c r="H2" s="10"/>
      <c r="I2" s="10"/>
      <c r="J2" s="10"/>
    </row>
    <row r="3" s="8" customFormat="1" ht="23" customHeight="1" spans="1:1">
      <c r="A3" s="11"/>
    </row>
    <row r="4" s="9" customFormat="1" ht="44.25" customHeight="1" spans="1:10">
      <c r="A4" s="12" t="s">
        <v>1674</v>
      </c>
      <c r="B4" s="13" t="s">
        <v>1794</v>
      </c>
      <c r="C4" s="12" t="s">
        <v>1795</v>
      </c>
      <c r="D4" s="12" t="s">
        <v>1796</v>
      </c>
      <c r="E4" s="12" t="s">
        <v>1797</v>
      </c>
      <c r="F4" s="14" t="s">
        <v>1798</v>
      </c>
      <c r="G4" s="12" t="s">
        <v>1799</v>
      </c>
      <c r="H4" s="14" t="s">
        <v>1800</v>
      </c>
      <c r="I4" s="14" t="s">
        <v>1801</v>
      </c>
      <c r="J4" s="12" t="s">
        <v>1802</v>
      </c>
    </row>
    <row r="5" s="8" customFormat="1" spans="1:10">
      <c r="A5" s="15">
        <v>1</v>
      </c>
      <c r="B5" s="16">
        <v>2</v>
      </c>
      <c r="C5" s="15">
        <v>3</v>
      </c>
      <c r="D5" s="15">
        <v>4</v>
      </c>
      <c r="E5" s="15">
        <v>5</v>
      </c>
      <c r="F5" s="17">
        <v>6</v>
      </c>
      <c r="G5" s="15">
        <v>7</v>
      </c>
      <c r="H5" s="17">
        <v>8</v>
      </c>
      <c r="I5" s="17">
        <v>9</v>
      </c>
      <c r="J5" s="15">
        <v>10</v>
      </c>
    </row>
    <row r="6" spans="1:10">
      <c r="A6" s="18" t="s">
        <v>1803</v>
      </c>
      <c r="B6" s="19"/>
      <c r="C6" s="19"/>
      <c r="D6" s="19"/>
      <c r="E6" s="19"/>
      <c r="F6" s="19"/>
      <c r="G6" s="19"/>
      <c r="H6" s="19"/>
      <c r="I6" s="19"/>
      <c r="J6" s="19"/>
    </row>
    <row r="7" ht="21.6" spans="1:10">
      <c r="A7" s="18" t="s">
        <v>1804</v>
      </c>
      <c r="B7" s="20" t="s">
        <v>1805</v>
      </c>
      <c r="C7" s="20" t="s">
        <v>1806</v>
      </c>
      <c r="D7" s="20" t="s">
        <v>1807</v>
      </c>
      <c r="E7" s="21" t="s">
        <v>1808</v>
      </c>
      <c r="F7" s="20" t="s">
        <v>1809</v>
      </c>
      <c r="G7" s="21" t="s">
        <v>1810</v>
      </c>
      <c r="H7" s="20" t="s">
        <v>1811</v>
      </c>
      <c r="I7" s="20" t="s">
        <v>1812</v>
      </c>
      <c r="J7" s="21" t="s">
        <v>1813</v>
      </c>
    </row>
    <row r="8" ht="21.6" spans="1:10">
      <c r="A8" s="18"/>
      <c r="B8" s="20"/>
      <c r="C8" s="20" t="s">
        <v>1806</v>
      </c>
      <c r="D8" s="20" t="s">
        <v>1807</v>
      </c>
      <c r="E8" s="21" t="s">
        <v>1814</v>
      </c>
      <c r="F8" s="20" t="s">
        <v>1809</v>
      </c>
      <c r="G8" s="21" t="s">
        <v>1815</v>
      </c>
      <c r="H8" s="20" t="s">
        <v>1811</v>
      </c>
      <c r="I8" s="20" t="s">
        <v>1812</v>
      </c>
      <c r="J8" s="21" t="s">
        <v>1816</v>
      </c>
    </row>
    <row r="9" ht="21.6" spans="1:10">
      <c r="A9" s="18"/>
      <c r="B9" s="20"/>
      <c r="C9" s="20" t="s">
        <v>1806</v>
      </c>
      <c r="D9" s="20" t="s">
        <v>1807</v>
      </c>
      <c r="E9" s="21" t="s">
        <v>1817</v>
      </c>
      <c r="F9" s="20" t="s">
        <v>1809</v>
      </c>
      <c r="G9" s="21" t="s">
        <v>1810</v>
      </c>
      <c r="H9" s="20" t="s">
        <v>1811</v>
      </c>
      <c r="I9" s="20" t="s">
        <v>1812</v>
      </c>
      <c r="J9" s="21" t="s">
        <v>1818</v>
      </c>
    </row>
    <row r="10" ht="21.6" spans="1:10">
      <c r="A10" s="18"/>
      <c r="B10" s="20"/>
      <c r="C10" s="20" t="s">
        <v>1806</v>
      </c>
      <c r="D10" s="20" t="s">
        <v>1807</v>
      </c>
      <c r="E10" s="21" t="s">
        <v>1819</v>
      </c>
      <c r="F10" s="20" t="s">
        <v>1809</v>
      </c>
      <c r="G10" s="21" t="s">
        <v>1820</v>
      </c>
      <c r="H10" s="20" t="s">
        <v>1821</v>
      </c>
      <c r="I10" s="20" t="s">
        <v>1812</v>
      </c>
      <c r="J10" s="21" t="s">
        <v>1822</v>
      </c>
    </row>
    <row r="11" ht="21.6" spans="1:10">
      <c r="A11" s="18"/>
      <c r="B11" s="20"/>
      <c r="C11" s="20" t="s">
        <v>1806</v>
      </c>
      <c r="D11" s="20" t="s">
        <v>1823</v>
      </c>
      <c r="E11" s="21" t="s">
        <v>1824</v>
      </c>
      <c r="F11" s="20" t="s">
        <v>1809</v>
      </c>
      <c r="G11" s="21" t="s">
        <v>1825</v>
      </c>
      <c r="H11" s="20" t="s">
        <v>1826</v>
      </c>
      <c r="I11" s="20" t="s">
        <v>1812</v>
      </c>
      <c r="J11" s="21" t="s">
        <v>1827</v>
      </c>
    </row>
    <row r="12" ht="21.6" spans="1:10">
      <c r="A12" s="18"/>
      <c r="B12" s="20"/>
      <c r="C12" s="20" t="s">
        <v>1806</v>
      </c>
      <c r="D12" s="20" t="s">
        <v>1828</v>
      </c>
      <c r="E12" s="21" t="s">
        <v>1829</v>
      </c>
      <c r="F12" s="20" t="s">
        <v>1809</v>
      </c>
      <c r="G12" s="21" t="s">
        <v>1830</v>
      </c>
      <c r="H12" s="20" t="s">
        <v>1831</v>
      </c>
      <c r="I12" s="20" t="s">
        <v>1812</v>
      </c>
      <c r="J12" s="21" t="s">
        <v>1832</v>
      </c>
    </row>
    <row r="13" ht="21.6" spans="1:10">
      <c r="A13" s="18"/>
      <c r="B13" s="20"/>
      <c r="C13" s="20" t="s">
        <v>1806</v>
      </c>
      <c r="D13" s="20" t="s">
        <v>1828</v>
      </c>
      <c r="E13" s="21" t="s">
        <v>1833</v>
      </c>
      <c r="F13" s="20" t="s">
        <v>1809</v>
      </c>
      <c r="G13" s="21" t="s">
        <v>1830</v>
      </c>
      <c r="H13" s="20" t="s">
        <v>1831</v>
      </c>
      <c r="I13" s="20" t="s">
        <v>1812</v>
      </c>
      <c r="J13" s="21" t="s">
        <v>1832</v>
      </c>
    </row>
    <row r="14" spans="1:10">
      <c r="A14" s="18"/>
      <c r="B14" s="20"/>
      <c r="C14" s="20" t="s">
        <v>1834</v>
      </c>
      <c r="D14" s="20" t="s">
        <v>1835</v>
      </c>
      <c r="E14" s="21" t="s">
        <v>1836</v>
      </c>
      <c r="F14" s="20" t="s">
        <v>1809</v>
      </c>
      <c r="G14" s="21" t="s">
        <v>1837</v>
      </c>
      <c r="H14" s="20" t="s">
        <v>1826</v>
      </c>
      <c r="I14" s="20" t="s">
        <v>1838</v>
      </c>
      <c r="J14" s="21" t="s">
        <v>1839</v>
      </c>
    </row>
    <row r="15" spans="1:10">
      <c r="A15" s="18"/>
      <c r="B15" s="20"/>
      <c r="C15" s="20" t="s">
        <v>1834</v>
      </c>
      <c r="D15" s="20" t="s">
        <v>1840</v>
      </c>
      <c r="E15" s="21" t="s">
        <v>1841</v>
      </c>
      <c r="F15" s="20" t="s">
        <v>1809</v>
      </c>
      <c r="G15" s="21" t="s">
        <v>1842</v>
      </c>
      <c r="H15" s="20" t="s">
        <v>1831</v>
      </c>
      <c r="I15" s="20" t="s">
        <v>1838</v>
      </c>
      <c r="J15" s="21" t="s">
        <v>1843</v>
      </c>
    </row>
    <row r="16" spans="1:10">
      <c r="A16" s="18"/>
      <c r="B16" s="20"/>
      <c r="C16" s="20" t="s">
        <v>1834</v>
      </c>
      <c r="D16" s="20" t="s">
        <v>1844</v>
      </c>
      <c r="E16" s="21" t="s">
        <v>1845</v>
      </c>
      <c r="F16" s="20" t="s">
        <v>1809</v>
      </c>
      <c r="G16" s="21" t="s">
        <v>1846</v>
      </c>
      <c r="H16" s="20" t="s">
        <v>1831</v>
      </c>
      <c r="I16" s="20" t="s">
        <v>1838</v>
      </c>
      <c r="J16" s="21" t="s">
        <v>1847</v>
      </c>
    </row>
    <row r="17" ht="21.6" spans="1:10">
      <c r="A17" s="18"/>
      <c r="B17" s="20"/>
      <c r="C17" s="20" t="s">
        <v>1848</v>
      </c>
      <c r="D17" s="20" t="s">
        <v>1849</v>
      </c>
      <c r="E17" s="21" t="s">
        <v>1850</v>
      </c>
      <c r="F17" s="20" t="s">
        <v>1851</v>
      </c>
      <c r="G17" s="21" t="s">
        <v>1852</v>
      </c>
      <c r="H17" s="20" t="s">
        <v>1826</v>
      </c>
      <c r="I17" s="20" t="s">
        <v>1812</v>
      </c>
      <c r="J17" s="21" t="s">
        <v>1853</v>
      </c>
    </row>
    <row r="18" ht="21.6" spans="1:10">
      <c r="A18" s="18"/>
      <c r="B18" s="20"/>
      <c r="C18" s="20" t="s">
        <v>1854</v>
      </c>
      <c r="D18" s="20" t="s">
        <v>1855</v>
      </c>
      <c r="E18" s="21" t="s">
        <v>1856</v>
      </c>
      <c r="F18" s="20" t="s">
        <v>1809</v>
      </c>
      <c r="G18" s="21" t="s">
        <v>1825</v>
      </c>
      <c r="H18" s="20" t="s">
        <v>1826</v>
      </c>
      <c r="I18" s="20" t="s">
        <v>1812</v>
      </c>
      <c r="J18" s="21" t="s">
        <v>1857</v>
      </c>
    </row>
    <row r="19" ht="21.6" spans="1:10">
      <c r="A19" s="18" t="s">
        <v>1858</v>
      </c>
      <c r="B19" s="20" t="s">
        <v>1859</v>
      </c>
      <c r="C19" s="20" t="s">
        <v>1806</v>
      </c>
      <c r="D19" s="20" t="s">
        <v>1807</v>
      </c>
      <c r="E19" s="21" t="s">
        <v>1860</v>
      </c>
      <c r="F19" s="20" t="s">
        <v>1851</v>
      </c>
      <c r="G19" s="21" t="s">
        <v>1861</v>
      </c>
      <c r="H19" s="20" t="s">
        <v>1862</v>
      </c>
      <c r="I19" s="20" t="s">
        <v>1812</v>
      </c>
      <c r="J19" s="21" t="s">
        <v>1863</v>
      </c>
    </row>
    <row r="20" ht="32.4" spans="1:10">
      <c r="A20" s="18"/>
      <c r="B20" s="20"/>
      <c r="C20" s="20" t="s">
        <v>1806</v>
      </c>
      <c r="D20" s="20" t="s">
        <v>1807</v>
      </c>
      <c r="E20" s="21" t="s">
        <v>1864</v>
      </c>
      <c r="F20" s="20" t="s">
        <v>1851</v>
      </c>
      <c r="G20" s="21" t="s">
        <v>1810</v>
      </c>
      <c r="H20" s="20" t="s">
        <v>1862</v>
      </c>
      <c r="I20" s="20" t="s">
        <v>1812</v>
      </c>
      <c r="J20" s="21" t="s">
        <v>1865</v>
      </c>
    </row>
    <row r="21" ht="21.6" spans="1:10">
      <c r="A21" s="18"/>
      <c r="B21" s="20"/>
      <c r="C21" s="20" t="s">
        <v>1806</v>
      </c>
      <c r="D21" s="20" t="s">
        <v>1807</v>
      </c>
      <c r="E21" s="21" t="s">
        <v>1866</v>
      </c>
      <c r="F21" s="20" t="s">
        <v>1851</v>
      </c>
      <c r="G21" s="21" t="s">
        <v>1810</v>
      </c>
      <c r="H21" s="20" t="s">
        <v>1862</v>
      </c>
      <c r="I21" s="20" t="s">
        <v>1812</v>
      </c>
      <c r="J21" s="21" t="s">
        <v>1867</v>
      </c>
    </row>
    <row r="22" ht="32.4" spans="1:10">
      <c r="A22" s="18"/>
      <c r="B22" s="20"/>
      <c r="C22" s="20" t="s">
        <v>1806</v>
      </c>
      <c r="D22" s="20" t="s">
        <v>1823</v>
      </c>
      <c r="E22" s="21" t="s">
        <v>1868</v>
      </c>
      <c r="F22" s="20" t="s">
        <v>1851</v>
      </c>
      <c r="G22" s="21" t="s">
        <v>1825</v>
      </c>
      <c r="H22" s="20" t="s">
        <v>1826</v>
      </c>
      <c r="I22" s="20" t="s">
        <v>1812</v>
      </c>
      <c r="J22" s="21" t="s">
        <v>1869</v>
      </c>
    </row>
    <row r="23" ht="21.6" spans="1:10">
      <c r="A23" s="18"/>
      <c r="B23" s="20"/>
      <c r="C23" s="20" t="s">
        <v>1806</v>
      </c>
      <c r="D23" s="20" t="s">
        <v>1823</v>
      </c>
      <c r="E23" s="21" t="s">
        <v>1870</v>
      </c>
      <c r="F23" s="20" t="s">
        <v>1809</v>
      </c>
      <c r="G23" s="21" t="s">
        <v>1825</v>
      </c>
      <c r="H23" s="20" t="s">
        <v>1826</v>
      </c>
      <c r="I23" s="20" t="s">
        <v>1838</v>
      </c>
      <c r="J23" s="21" t="s">
        <v>1871</v>
      </c>
    </row>
    <row r="24" ht="32.4" spans="1:10">
      <c r="A24" s="18"/>
      <c r="B24" s="20"/>
      <c r="C24" s="20" t="s">
        <v>1806</v>
      </c>
      <c r="D24" s="20" t="s">
        <v>1823</v>
      </c>
      <c r="E24" s="21" t="s">
        <v>1872</v>
      </c>
      <c r="F24" s="20" t="s">
        <v>1809</v>
      </c>
      <c r="G24" s="21" t="s">
        <v>1825</v>
      </c>
      <c r="H24" s="20" t="s">
        <v>1826</v>
      </c>
      <c r="I24" s="20" t="s">
        <v>1812</v>
      </c>
      <c r="J24" s="21" t="s">
        <v>1873</v>
      </c>
    </row>
    <row r="25" ht="21.6" spans="1:10">
      <c r="A25" s="18"/>
      <c r="B25" s="20"/>
      <c r="C25" s="20" t="s">
        <v>1806</v>
      </c>
      <c r="D25" s="20" t="s">
        <v>1828</v>
      </c>
      <c r="E25" s="21" t="s">
        <v>1874</v>
      </c>
      <c r="F25" s="20" t="s">
        <v>1875</v>
      </c>
      <c r="G25" s="21" t="s">
        <v>1876</v>
      </c>
      <c r="H25" s="20" t="s">
        <v>1877</v>
      </c>
      <c r="I25" s="20" t="s">
        <v>1812</v>
      </c>
      <c r="J25" s="21" t="s">
        <v>1878</v>
      </c>
    </row>
    <row r="26" ht="21.6" spans="1:10">
      <c r="A26" s="18"/>
      <c r="B26" s="20"/>
      <c r="C26" s="20" t="s">
        <v>1806</v>
      </c>
      <c r="D26" s="20" t="s">
        <v>1828</v>
      </c>
      <c r="E26" s="21" t="s">
        <v>1879</v>
      </c>
      <c r="F26" s="20" t="s">
        <v>1875</v>
      </c>
      <c r="G26" s="21" t="s">
        <v>1880</v>
      </c>
      <c r="H26" s="20" t="s">
        <v>1877</v>
      </c>
      <c r="I26" s="20" t="s">
        <v>1812</v>
      </c>
      <c r="J26" s="21" t="s">
        <v>1881</v>
      </c>
    </row>
    <row r="27" ht="32.4" spans="1:10">
      <c r="A27" s="18"/>
      <c r="B27" s="20"/>
      <c r="C27" s="20" t="s">
        <v>1834</v>
      </c>
      <c r="D27" s="20" t="s">
        <v>1835</v>
      </c>
      <c r="E27" s="21" t="s">
        <v>1841</v>
      </c>
      <c r="F27" s="20" t="s">
        <v>1809</v>
      </c>
      <c r="G27" s="21" t="s">
        <v>1882</v>
      </c>
      <c r="H27" s="20" t="s">
        <v>1831</v>
      </c>
      <c r="I27" s="20" t="s">
        <v>1838</v>
      </c>
      <c r="J27" s="21" t="s">
        <v>1883</v>
      </c>
    </row>
    <row r="28" ht="32.4" spans="1:10">
      <c r="A28" s="18"/>
      <c r="B28" s="20"/>
      <c r="C28" s="20" t="s">
        <v>1834</v>
      </c>
      <c r="D28" s="20" t="s">
        <v>1840</v>
      </c>
      <c r="E28" s="21" t="s">
        <v>1884</v>
      </c>
      <c r="F28" s="20" t="s">
        <v>1809</v>
      </c>
      <c r="G28" s="21" t="s">
        <v>1885</v>
      </c>
      <c r="H28" s="20" t="s">
        <v>1886</v>
      </c>
      <c r="I28" s="20" t="s">
        <v>1812</v>
      </c>
      <c r="J28" s="21" t="s">
        <v>1887</v>
      </c>
    </row>
    <row r="29" ht="32.4" spans="1:10">
      <c r="A29" s="18"/>
      <c r="B29" s="20"/>
      <c r="C29" s="20" t="s">
        <v>1834</v>
      </c>
      <c r="D29" s="20" t="s">
        <v>1844</v>
      </c>
      <c r="E29" s="21" t="s">
        <v>1888</v>
      </c>
      <c r="F29" s="20" t="s">
        <v>1809</v>
      </c>
      <c r="G29" s="21" t="s">
        <v>1889</v>
      </c>
      <c r="H29" s="20" t="s">
        <v>1831</v>
      </c>
      <c r="I29" s="20" t="s">
        <v>1838</v>
      </c>
      <c r="J29" s="21" t="s">
        <v>1890</v>
      </c>
    </row>
    <row r="30" ht="32.4" spans="1:10">
      <c r="A30" s="18"/>
      <c r="B30" s="20"/>
      <c r="C30" s="20" t="s">
        <v>1848</v>
      </c>
      <c r="D30" s="20" t="s">
        <v>1849</v>
      </c>
      <c r="E30" s="21" t="s">
        <v>1891</v>
      </c>
      <c r="F30" s="20" t="s">
        <v>1851</v>
      </c>
      <c r="G30" s="21" t="s">
        <v>1892</v>
      </c>
      <c r="H30" s="20" t="s">
        <v>1826</v>
      </c>
      <c r="I30" s="20" t="s">
        <v>1812</v>
      </c>
      <c r="J30" s="21" t="s">
        <v>1893</v>
      </c>
    </row>
    <row r="31" ht="21.6" spans="1:10">
      <c r="A31" s="18"/>
      <c r="B31" s="20"/>
      <c r="C31" s="20" t="s">
        <v>1854</v>
      </c>
      <c r="D31" s="20" t="s">
        <v>1855</v>
      </c>
      <c r="E31" s="21" t="s">
        <v>1856</v>
      </c>
      <c r="F31" s="20" t="s">
        <v>1809</v>
      </c>
      <c r="G31" s="21" t="s">
        <v>1825</v>
      </c>
      <c r="H31" s="20" t="s">
        <v>1826</v>
      </c>
      <c r="I31" s="20" t="s">
        <v>1812</v>
      </c>
      <c r="J31" s="21" t="s">
        <v>1894</v>
      </c>
    </row>
    <row r="32" spans="1:10">
      <c r="A32" s="18" t="s">
        <v>1895</v>
      </c>
      <c r="B32" s="19"/>
      <c r="C32" s="19"/>
      <c r="D32" s="19"/>
      <c r="E32" s="19"/>
      <c r="F32" s="19"/>
      <c r="G32" s="19"/>
      <c r="H32" s="19"/>
      <c r="I32" s="19"/>
      <c r="J32" s="19"/>
    </row>
    <row r="33" ht="21.6" spans="1:10">
      <c r="A33" s="18" t="s">
        <v>1896</v>
      </c>
      <c r="B33" s="20" t="s">
        <v>1897</v>
      </c>
      <c r="C33" s="20" t="s">
        <v>1806</v>
      </c>
      <c r="D33" s="20" t="s">
        <v>1807</v>
      </c>
      <c r="E33" s="21" t="s">
        <v>1898</v>
      </c>
      <c r="F33" s="20" t="s">
        <v>1851</v>
      </c>
      <c r="G33" s="21" t="s">
        <v>1825</v>
      </c>
      <c r="H33" s="20" t="s">
        <v>1826</v>
      </c>
      <c r="I33" s="20" t="s">
        <v>1812</v>
      </c>
      <c r="J33" s="21" t="s">
        <v>1899</v>
      </c>
    </row>
    <row r="34" ht="21.6" spans="1:10">
      <c r="A34" s="18"/>
      <c r="B34" s="20"/>
      <c r="C34" s="20" t="s">
        <v>1806</v>
      </c>
      <c r="D34" s="20" t="s">
        <v>1807</v>
      </c>
      <c r="E34" s="21" t="s">
        <v>1900</v>
      </c>
      <c r="F34" s="20" t="s">
        <v>1851</v>
      </c>
      <c r="G34" s="21" t="s">
        <v>1825</v>
      </c>
      <c r="H34" s="20" t="s">
        <v>1826</v>
      </c>
      <c r="I34" s="20" t="s">
        <v>1812</v>
      </c>
      <c r="J34" s="21" t="s">
        <v>1901</v>
      </c>
    </row>
    <row r="35" ht="21.6" spans="1:10">
      <c r="A35" s="18"/>
      <c r="B35" s="20"/>
      <c r="C35" s="20" t="s">
        <v>1806</v>
      </c>
      <c r="D35" s="20" t="s">
        <v>1807</v>
      </c>
      <c r="E35" s="21" t="s">
        <v>1902</v>
      </c>
      <c r="F35" s="20" t="s">
        <v>1851</v>
      </c>
      <c r="G35" s="21" t="s">
        <v>1825</v>
      </c>
      <c r="H35" s="20" t="s">
        <v>1826</v>
      </c>
      <c r="I35" s="20" t="s">
        <v>1812</v>
      </c>
      <c r="J35" s="21" t="s">
        <v>1903</v>
      </c>
    </row>
    <row r="36" ht="32.4" spans="1:10">
      <c r="A36" s="18"/>
      <c r="B36" s="20"/>
      <c r="C36" s="20" t="s">
        <v>1806</v>
      </c>
      <c r="D36" s="20" t="s">
        <v>1807</v>
      </c>
      <c r="E36" s="21" t="s">
        <v>1904</v>
      </c>
      <c r="F36" s="20" t="s">
        <v>1809</v>
      </c>
      <c r="G36" s="21" t="s">
        <v>1825</v>
      </c>
      <c r="H36" s="20" t="s">
        <v>1826</v>
      </c>
      <c r="I36" s="20" t="s">
        <v>1812</v>
      </c>
      <c r="J36" s="21" t="s">
        <v>1905</v>
      </c>
    </row>
    <row r="37" ht="21.6" spans="1:10">
      <c r="A37" s="18"/>
      <c r="B37" s="20"/>
      <c r="C37" s="20" t="s">
        <v>1806</v>
      </c>
      <c r="D37" s="20" t="s">
        <v>1823</v>
      </c>
      <c r="E37" s="21" t="s">
        <v>1906</v>
      </c>
      <c r="F37" s="20" t="s">
        <v>1809</v>
      </c>
      <c r="G37" s="21" t="s">
        <v>1825</v>
      </c>
      <c r="H37" s="20" t="s">
        <v>1826</v>
      </c>
      <c r="I37" s="20" t="s">
        <v>1812</v>
      </c>
      <c r="J37" s="21" t="s">
        <v>1907</v>
      </c>
    </row>
    <row r="38" ht="21.6" spans="1:10">
      <c r="A38" s="18"/>
      <c r="B38" s="20"/>
      <c r="C38" s="20" t="s">
        <v>1806</v>
      </c>
      <c r="D38" s="20" t="s">
        <v>1828</v>
      </c>
      <c r="E38" s="21" t="s">
        <v>1908</v>
      </c>
      <c r="F38" s="20" t="s">
        <v>1851</v>
      </c>
      <c r="G38" s="21" t="s">
        <v>1892</v>
      </c>
      <c r="H38" s="20" t="s">
        <v>1826</v>
      </c>
      <c r="I38" s="20" t="s">
        <v>1812</v>
      </c>
      <c r="J38" s="21" t="s">
        <v>1909</v>
      </c>
    </row>
    <row r="39" ht="21.6" spans="1:10">
      <c r="A39" s="18"/>
      <c r="B39" s="20"/>
      <c r="C39" s="20" t="s">
        <v>1806</v>
      </c>
      <c r="D39" s="20" t="s">
        <v>1828</v>
      </c>
      <c r="E39" s="21" t="s">
        <v>1910</v>
      </c>
      <c r="F39" s="20" t="s">
        <v>1809</v>
      </c>
      <c r="G39" s="21" t="s">
        <v>1825</v>
      </c>
      <c r="H39" s="20" t="s">
        <v>1826</v>
      </c>
      <c r="I39" s="20" t="s">
        <v>1812</v>
      </c>
      <c r="J39" s="21" t="s">
        <v>1911</v>
      </c>
    </row>
    <row r="40" ht="64.8" spans="1:10">
      <c r="A40" s="18"/>
      <c r="B40" s="20"/>
      <c r="C40" s="20" t="s">
        <v>1834</v>
      </c>
      <c r="D40" s="20" t="s">
        <v>1835</v>
      </c>
      <c r="E40" s="21" t="s">
        <v>1912</v>
      </c>
      <c r="F40" s="20" t="s">
        <v>1851</v>
      </c>
      <c r="G40" s="21" t="s">
        <v>1892</v>
      </c>
      <c r="H40" s="20" t="s">
        <v>1826</v>
      </c>
      <c r="I40" s="20" t="s">
        <v>1838</v>
      </c>
      <c r="J40" s="21" t="s">
        <v>1913</v>
      </c>
    </row>
    <row r="41" ht="32.4" spans="1:10">
      <c r="A41" s="18"/>
      <c r="B41" s="20"/>
      <c r="C41" s="20" t="s">
        <v>1834</v>
      </c>
      <c r="D41" s="20" t="s">
        <v>1844</v>
      </c>
      <c r="E41" s="21" t="s">
        <v>1914</v>
      </c>
      <c r="F41" s="20" t="s">
        <v>1851</v>
      </c>
      <c r="G41" s="21" t="s">
        <v>1915</v>
      </c>
      <c r="H41" s="20" t="s">
        <v>1826</v>
      </c>
      <c r="I41" s="20" t="s">
        <v>1812</v>
      </c>
      <c r="J41" s="21" t="s">
        <v>1916</v>
      </c>
    </row>
    <row r="42" spans="1:10">
      <c r="A42" s="18"/>
      <c r="B42" s="20"/>
      <c r="C42" s="20" t="s">
        <v>1848</v>
      </c>
      <c r="D42" s="20" t="s">
        <v>1849</v>
      </c>
      <c r="E42" s="21" t="s">
        <v>1917</v>
      </c>
      <c r="F42" s="20" t="s">
        <v>1851</v>
      </c>
      <c r="G42" s="21" t="s">
        <v>1892</v>
      </c>
      <c r="H42" s="20" t="s">
        <v>1826</v>
      </c>
      <c r="I42" s="20" t="s">
        <v>1812</v>
      </c>
      <c r="J42" s="21" t="s">
        <v>1918</v>
      </c>
    </row>
    <row r="43" ht="21.6" spans="1:10">
      <c r="A43" s="18"/>
      <c r="B43" s="20"/>
      <c r="C43" s="20" t="s">
        <v>1854</v>
      </c>
      <c r="D43" s="20" t="s">
        <v>1919</v>
      </c>
      <c r="E43" s="21" t="s">
        <v>1856</v>
      </c>
      <c r="F43" s="20" t="s">
        <v>1875</v>
      </c>
      <c r="G43" s="21" t="s">
        <v>1920</v>
      </c>
      <c r="H43" s="20" t="s">
        <v>1826</v>
      </c>
      <c r="I43" s="20" t="s">
        <v>1812</v>
      </c>
      <c r="J43" s="21" t="s">
        <v>1921</v>
      </c>
    </row>
    <row r="44" ht="32.4" spans="1:10">
      <c r="A44" s="18" t="s">
        <v>1922</v>
      </c>
      <c r="B44" s="20" t="s">
        <v>1923</v>
      </c>
      <c r="C44" s="20" t="s">
        <v>1806</v>
      </c>
      <c r="D44" s="20" t="s">
        <v>1807</v>
      </c>
      <c r="E44" s="21" t="s">
        <v>1924</v>
      </c>
      <c r="F44" s="20" t="s">
        <v>1851</v>
      </c>
      <c r="G44" s="21" t="s">
        <v>1925</v>
      </c>
      <c r="H44" s="20" t="s">
        <v>1926</v>
      </c>
      <c r="I44" s="20" t="s">
        <v>1812</v>
      </c>
      <c r="J44" s="21" t="s">
        <v>1927</v>
      </c>
    </row>
    <row r="45" ht="32.4" spans="1:10">
      <c r="A45" s="18"/>
      <c r="B45" s="20"/>
      <c r="C45" s="20" t="s">
        <v>1806</v>
      </c>
      <c r="D45" s="20" t="s">
        <v>1807</v>
      </c>
      <c r="E45" s="21" t="s">
        <v>1928</v>
      </c>
      <c r="F45" s="20" t="s">
        <v>1851</v>
      </c>
      <c r="G45" s="21" t="s">
        <v>1929</v>
      </c>
      <c r="H45" s="20" t="s">
        <v>1930</v>
      </c>
      <c r="I45" s="20" t="s">
        <v>1812</v>
      </c>
      <c r="J45" s="21" t="s">
        <v>1931</v>
      </c>
    </row>
    <row r="46" ht="32.4" spans="1:10">
      <c r="A46" s="18"/>
      <c r="B46" s="20"/>
      <c r="C46" s="20" t="s">
        <v>1806</v>
      </c>
      <c r="D46" s="20" t="s">
        <v>1823</v>
      </c>
      <c r="E46" s="21" t="s">
        <v>1932</v>
      </c>
      <c r="F46" s="20" t="s">
        <v>1809</v>
      </c>
      <c r="G46" s="21" t="s">
        <v>1825</v>
      </c>
      <c r="H46" s="20" t="s">
        <v>1826</v>
      </c>
      <c r="I46" s="20" t="s">
        <v>1812</v>
      </c>
      <c r="J46" s="21" t="s">
        <v>1933</v>
      </c>
    </row>
    <row r="47" ht="32.4" spans="1:10">
      <c r="A47" s="18"/>
      <c r="B47" s="20"/>
      <c r="C47" s="20" t="s">
        <v>1806</v>
      </c>
      <c r="D47" s="20" t="s">
        <v>1823</v>
      </c>
      <c r="E47" s="21" t="s">
        <v>1934</v>
      </c>
      <c r="F47" s="20" t="s">
        <v>1809</v>
      </c>
      <c r="G47" s="21" t="s">
        <v>1825</v>
      </c>
      <c r="H47" s="20" t="s">
        <v>1826</v>
      </c>
      <c r="I47" s="20" t="s">
        <v>1812</v>
      </c>
      <c r="J47" s="21" t="s">
        <v>1935</v>
      </c>
    </row>
    <row r="48" ht="32.4" spans="1:10">
      <c r="A48" s="18"/>
      <c r="B48" s="20"/>
      <c r="C48" s="20" t="s">
        <v>1806</v>
      </c>
      <c r="D48" s="20" t="s">
        <v>1828</v>
      </c>
      <c r="E48" s="21" t="s">
        <v>1936</v>
      </c>
      <c r="F48" s="20" t="s">
        <v>1809</v>
      </c>
      <c r="G48" s="21" t="s">
        <v>1825</v>
      </c>
      <c r="H48" s="20" t="s">
        <v>1826</v>
      </c>
      <c r="I48" s="20" t="s">
        <v>1812</v>
      </c>
      <c r="J48" s="21" t="s">
        <v>1937</v>
      </c>
    </row>
    <row r="49" ht="32.4" spans="1:10">
      <c r="A49" s="18"/>
      <c r="B49" s="20"/>
      <c r="C49" s="20" t="s">
        <v>1834</v>
      </c>
      <c r="D49" s="20" t="s">
        <v>1835</v>
      </c>
      <c r="E49" s="21" t="s">
        <v>1938</v>
      </c>
      <c r="F49" s="20" t="s">
        <v>1851</v>
      </c>
      <c r="G49" s="21" t="s">
        <v>1920</v>
      </c>
      <c r="H49" s="20" t="s">
        <v>1826</v>
      </c>
      <c r="I49" s="20" t="s">
        <v>1838</v>
      </c>
      <c r="J49" s="21" t="s">
        <v>1939</v>
      </c>
    </row>
    <row r="50" ht="32.4" spans="1:10">
      <c r="A50" s="18"/>
      <c r="B50" s="20"/>
      <c r="C50" s="20" t="s">
        <v>1834</v>
      </c>
      <c r="D50" s="20" t="s">
        <v>1844</v>
      </c>
      <c r="E50" s="21" t="s">
        <v>1940</v>
      </c>
      <c r="F50" s="20" t="s">
        <v>1809</v>
      </c>
      <c r="G50" s="21" t="s">
        <v>1941</v>
      </c>
      <c r="H50" s="20" t="s">
        <v>1831</v>
      </c>
      <c r="I50" s="20" t="s">
        <v>1838</v>
      </c>
      <c r="J50" s="21" t="s">
        <v>1942</v>
      </c>
    </row>
    <row r="51" ht="21.6" spans="1:10">
      <c r="A51" s="18"/>
      <c r="B51" s="20"/>
      <c r="C51" s="20" t="s">
        <v>1848</v>
      </c>
      <c r="D51" s="20" t="s">
        <v>1849</v>
      </c>
      <c r="E51" s="21" t="s">
        <v>1943</v>
      </c>
      <c r="F51" s="20" t="s">
        <v>1851</v>
      </c>
      <c r="G51" s="21" t="s">
        <v>1892</v>
      </c>
      <c r="H51" s="20" t="s">
        <v>1826</v>
      </c>
      <c r="I51" s="20" t="s">
        <v>1812</v>
      </c>
      <c r="J51" s="21" t="s">
        <v>1944</v>
      </c>
    </row>
    <row r="52" ht="32.4" spans="1:10">
      <c r="A52" s="18"/>
      <c r="B52" s="20"/>
      <c r="C52" s="20" t="s">
        <v>1854</v>
      </c>
      <c r="D52" s="20" t="s">
        <v>1855</v>
      </c>
      <c r="E52" s="21" t="s">
        <v>1856</v>
      </c>
      <c r="F52" s="20" t="s">
        <v>1875</v>
      </c>
      <c r="G52" s="21" t="s">
        <v>1920</v>
      </c>
      <c r="H52" s="20" t="s">
        <v>1826</v>
      </c>
      <c r="I52" s="20" t="s">
        <v>1812</v>
      </c>
      <c r="J52" s="21" t="s">
        <v>1945</v>
      </c>
    </row>
    <row r="53" spans="1:10">
      <c r="A53" s="18" t="s">
        <v>1946</v>
      </c>
      <c r="B53" s="19"/>
      <c r="C53" s="19"/>
      <c r="D53" s="19"/>
      <c r="E53" s="19"/>
      <c r="F53" s="19"/>
      <c r="G53" s="19"/>
      <c r="H53" s="19"/>
      <c r="I53" s="19"/>
      <c r="J53" s="19"/>
    </row>
    <row r="54" ht="32.4" spans="1:10">
      <c r="A54" s="18" t="s">
        <v>1947</v>
      </c>
      <c r="B54" s="20" t="s">
        <v>1948</v>
      </c>
      <c r="C54" s="20" t="s">
        <v>1806</v>
      </c>
      <c r="D54" s="20" t="s">
        <v>1807</v>
      </c>
      <c r="E54" s="21" t="s">
        <v>1949</v>
      </c>
      <c r="F54" s="20" t="s">
        <v>1851</v>
      </c>
      <c r="G54" s="21" t="s">
        <v>1825</v>
      </c>
      <c r="H54" s="20" t="s">
        <v>1826</v>
      </c>
      <c r="I54" s="20" t="s">
        <v>1812</v>
      </c>
      <c r="J54" s="21" t="s">
        <v>1950</v>
      </c>
    </row>
    <row r="55" ht="32.4" spans="1:10">
      <c r="A55" s="18"/>
      <c r="B55" s="20"/>
      <c r="C55" s="20" t="s">
        <v>1806</v>
      </c>
      <c r="D55" s="20" t="s">
        <v>1807</v>
      </c>
      <c r="E55" s="21" t="s">
        <v>1951</v>
      </c>
      <c r="F55" s="20" t="s">
        <v>1809</v>
      </c>
      <c r="G55" s="21" t="s">
        <v>1952</v>
      </c>
      <c r="H55" s="20" t="s">
        <v>1831</v>
      </c>
      <c r="I55" s="20" t="s">
        <v>1838</v>
      </c>
      <c r="J55" s="21" t="s">
        <v>1953</v>
      </c>
    </row>
    <row r="56" ht="43.2" spans="1:10">
      <c r="A56" s="18"/>
      <c r="B56" s="20"/>
      <c r="C56" s="20" t="s">
        <v>1806</v>
      </c>
      <c r="D56" s="20" t="s">
        <v>1823</v>
      </c>
      <c r="E56" s="21" t="s">
        <v>1954</v>
      </c>
      <c r="F56" s="20" t="s">
        <v>1875</v>
      </c>
      <c r="G56" s="21" t="s">
        <v>1885</v>
      </c>
      <c r="H56" s="20" t="s">
        <v>1831</v>
      </c>
      <c r="I56" s="20" t="s">
        <v>1812</v>
      </c>
      <c r="J56" s="21" t="s">
        <v>1955</v>
      </c>
    </row>
    <row r="57" ht="43.2" spans="1:10">
      <c r="A57" s="18"/>
      <c r="B57" s="20"/>
      <c r="C57" s="20" t="s">
        <v>1806</v>
      </c>
      <c r="D57" s="20" t="s">
        <v>1823</v>
      </c>
      <c r="E57" s="21" t="s">
        <v>1956</v>
      </c>
      <c r="F57" s="20" t="s">
        <v>1851</v>
      </c>
      <c r="G57" s="21" t="s">
        <v>1825</v>
      </c>
      <c r="H57" s="20" t="s">
        <v>1826</v>
      </c>
      <c r="I57" s="20" t="s">
        <v>1812</v>
      </c>
      <c r="J57" s="21" t="s">
        <v>1957</v>
      </c>
    </row>
    <row r="58" ht="54" spans="1:10">
      <c r="A58" s="18"/>
      <c r="B58" s="20"/>
      <c r="C58" s="20" t="s">
        <v>1806</v>
      </c>
      <c r="D58" s="20" t="s">
        <v>1823</v>
      </c>
      <c r="E58" s="21" t="s">
        <v>1958</v>
      </c>
      <c r="F58" s="20" t="s">
        <v>1851</v>
      </c>
      <c r="G58" s="21" t="s">
        <v>1825</v>
      </c>
      <c r="H58" s="20" t="s">
        <v>1826</v>
      </c>
      <c r="I58" s="20" t="s">
        <v>1812</v>
      </c>
      <c r="J58" s="21" t="s">
        <v>1959</v>
      </c>
    </row>
    <row r="59" ht="97.2" spans="1:10">
      <c r="A59" s="18"/>
      <c r="B59" s="20"/>
      <c r="C59" s="20" t="s">
        <v>1806</v>
      </c>
      <c r="D59" s="20" t="s">
        <v>1823</v>
      </c>
      <c r="E59" s="21" t="s">
        <v>1960</v>
      </c>
      <c r="F59" s="20" t="s">
        <v>1809</v>
      </c>
      <c r="G59" s="21" t="s">
        <v>1961</v>
      </c>
      <c r="H59" s="20" t="s">
        <v>1831</v>
      </c>
      <c r="I59" s="20" t="s">
        <v>1838</v>
      </c>
      <c r="J59" s="21" t="s">
        <v>1962</v>
      </c>
    </row>
    <row r="60" ht="54" spans="1:10">
      <c r="A60" s="18"/>
      <c r="B60" s="20"/>
      <c r="C60" s="20" t="s">
        <v>1806</v>
      </c>
      <c r="D60" s="20" t="s">
        <v>1828</v>
      </c>
      <c r="E60" s="21" t="s">
        <v>1963</v>
      </c>
      <c r="F60" s="20" t="s">
        <v>1809</v>
      </c>
      <c r="G60" s="21" t="s">
        <v>1825</v>
      </c>
      <c r="H60" s="20" t="s">
        <v>1826</v>
      </c>
      <c r="I60" s="20" t="s">
        <v>1812</v>
      </c>
      <c r="J60" s="21" t="s">
        <v>1964</v>
      </c>
    </row>
    <row r="61" ht="64.8" spans="1:10">
      <c r="A61" s="18"/>
      <c r="B61" s="20"/>
      <c r="C61" s="20" t="s">
        <v>1834</v>
      </c>
      <c r="D61" s="20" t="s">
        <v>1835</v>
      </c>
      <c r="E61" s="21" t="s">
        <v>1965</v>
      </c>
      <c r="F61" s="20" t="s">
        <v>1809</v>
      </c>
      <c r="G61" s="21" t="s">
        <v>1966</v>
      </c>
      <c r="H61" s="20" t="s">
        <v>1967</v>
      </c>
      <c r="I61" s="20" t="s">
        <v>1812</v>
      </c>
      <c r="J61" s="21" t="s">
        <v>1968</v>
      </c>
    </row>
    <row r="62" ht="64.8" spans="1:10">
      <c r="A62" s="18"/>
      <c r="B62" s="20"/>
      <c r="C62" s="20" t="s">
        <v>1834</v>
      </c>
      <c r="D62" s="20" t="s">
        <v>1835</v>
      </c>
      <c r="E62" s="21" t="s">
        <v>1969</v>
      </c>
      <c r="F62" s="20" t="s">
        <v>1809</v>
      </c>
      <c r="G62" s="21" t="s">
        <v>1970</v>
      </c>
      <c r="H62" s="20" t="s">
        <v>1971</v>
      </c>
      <c r="I62" s="20" t="s">
        <v>1812</v>
      </c>
      <c r="J62" s="21" t="s">
        <v>1972</v>
      </c>
    </row>
    <row r="63" ht="21.6" spans="1:10">
      <c r="A63" s="18"/>
      <c r="B63" s="20"/>
      <c r="C63" s="20" t="s">
        <v>1848</v>
      </c>
      <c r="D63" s="20" t="s">
        <v>1849</v>
      </c>
      <c r="E63" s="21" t="s">
        <v>1849</v>
      </c>
      <c r="F63" s="20" t="s">
        <v>1851</v>
      </c>
      <c r="G63" s="21" t="s">
        <v>1892</v>
      </c>
      <c r="H63" s="20" t="s">
        <v>1826</v>
      </c>
      <c r="I63" s="20" t="s">
        <v>1838</v>
      </c>
      <c r="J63" s="21" t="s">
        <v>1973</v>
      </c>
    </row>
    <row r="64" ht="32.4" spans="1:10">
      <c r="A64" s="18" t="s">
        <v>1974</v>
      </c>
      <c r="B64" s="20" t="s">
        <v>1975</v>
      </c>
      <c r="C64" s="20" t="s">
        <v>1806</v>
      </c>
      <c r="D64" s="20" t="s">
        <v>1807</v>
      </c>
      <c r="E64" s="21" t="s">
        <v>1976</v>
      </c>
      <c r="F64" s="20" t="s">
        <v>1851</v>
      </c>
      <c r="G64" s="21" t="s">
        <v>1977</v>
      </c>
      <c r="H64" s="20" t="s">
        <v>1978</v>
      </c>
      <c r="I64" s="20" t="s">
        <v>1812</v>
      </c>
      <c r="J64" s="21" t="s">
        <v>1979</v>
      </c>
    </row>
    <row r="65" ht="43.2" spans="1:10">
      <c r="A65" s="18"/>
      <c r="B65" s="20"/>
      <c r="C65" s="20" t="s">
        <v>1806</v>
      </c>
      <c r="D65" s="20" t="s">
        <v>1807</v>
      </c>
      <c r="E65" s="21" t="s">
        <v>1980</v>
      </c>
      <c r="F65" s="20" t="s">
        <v>1851</v>
      </c>
      <c r="G65" s="21" t="s">
        <v>1825</v>
      </c>
      <c r="H65" s="20" t="s">
        <v>1886</v>
      </c>
      <c r="I65" s="20" t="s">
        <v>1812</v>
      </c>
      <c r="J65" s="21" t="s">
        <v>1981</v>
      </c>
    </row>
    <row r="66" ht="21.6" spans="1:10">
      <c r="A66" s="18"/>
      <c r="B66" s="20"/>
      <c r="C66" s="20" t="s">
        <v>1806</v>
      </c>
      <c r="D66" s="20" t="s">
        <v>1807</v>
      </c>
      <c r="E66" s="21" t="s">
        <v>1982</v>
      </c>
      <c r="F66" s="20" t="s">
        <v>1851</v>
      </c>
      <c r="G66" s="21" t="s">
        <v>1820</v>
      </c>
      <c r="H66" s="20" t="s">
        <v>1886</v>
      </c>
      <c r="I66" s="20" t="s">
        <v>1812</v>
      </c>
      <c r="J66" s="21" t="s">
        <v>1983</v>
      </c>
    </row>
    <row r="67" ht="86.4" spans="1:10">
      <c r="A67" s="18"/>
      <c r="B67" s="20"/>
      <c r="C67" s="20" t="s">
        <v>1806</v>
      </c>
      <c r="D67" s="20" t="s">
        <v>1807</v>
      </c>
      <c r="E67" s="21" t="s">
        <v>1984</v>
      </c>
      <c r="F67" s="20" t="s">
        <v>1851</v>
      </c>
      <c r="G67" s="21" t="s">
        <v>1810</v>
      </c>
      <c r="H67" s="20" t="s">
        <v>1886</v>
      </c>
      <c r="I67" s="20" t="s">
        <v>1812</v>
      </c>
      <c r="J67" s="21" t="s">
        <v>1985</v>
      </c>
    </row>
    <row r="68" ht="54" spans="1:10">
      <c r="A68" s="18"/>
      <c r="B68" s="20"/>
      <c r="C68" s="20" t="s">
        <v>1806</v>
      </c>
      <c r="D68" s="20" t="s">
        <v>1823</v>
      </c>
      <c r="E68" s="21" t="s">
        <v>1986</v>
      </c>
      <c r="F68" s="20" t="s">
        <v>1809</v>
      </c>
      <c r="G68" s="21" t="s">
        <v>1987</v>
      </c>
      <c r="H68" s="20" t="s">
        <v>1831</v>
      </c>
      <c r="I68" s="20" t="s">
        <v>1838</v>
      </c>
      <c r="J68" s="21" t="s">
        <v>1988</v>
      </c>
    </row>
    <row r="69" ht="54" spans="1:10">
      <c r="A69" s="18"/>
      <c r="B69" s="20"/>
      <c r="C69" s="20" t="s">
        <v>1806</v>
      </c>
      <c r="D69" s="20" t="s">
        <v>1823</v>
      </c>
      <c r="E69" s="21" t="s">
        <v>1989</v>
      </c>
      <c r="F69" s="20" t="s">
        <v>1851</v>
      </c>
      <c r="G69" s="21" t="s">
        <v>1852</v>
      </c>
      <c r="H69" s="20" t="s">
        <v>1826</v>
      </c>
      <c r="I69" s="20" t="s">
        <v>1838</v>
      </c>
      <c r="J69" s="21" t="s">
        <v>1990</v>
      </c>
    </row>
    <row r="70" ht="32.4" spans="1:10">
      <c r="A70" s="18"/>
      <c r="B70" s="20"/>
      <c r="C70" s="20" t="s">
        <v>1806</v>
      </c>
      <c r="D70" s="20" t="s">
        <v>1828</v>
      </c>
      <c r="E70" s="21" t="s">
        <v>1991</v>
      </c>
      <c r="F70" s="20" t="s">
        <v>1851</v>
      </c>
      <c r="G70" s="21" t="s">
        <v>1825</v>
      </c>
      <c r="H70" s="20" t="s">
        <v>1826</v>
      </c>
      <c r="I70" s="20" t="s">
        <v>1812</v>
      </c>
      <c r="J70" s="21" t="s">
        <v>1992</v>
      </c>
    </row>
    <row r="71" ht="43.2" spans="1:10">
      <c r="A71" s="18"/>
      <c r="B71" s="20"/>
      <c r="C71" s="20" t="s">
        <v>1806</v>
      </c>
      <c r="D71" s="20" t="s">
        <v>1828</v>
      </c>
      <c r="E71" s="21" t="s">
        <v>1993</v>
      </c>
      <c r="F71" s="20" t="s">
        <v>1875</v>
      </c>
      <c r="G71" s="21" t="s">
        <v>1994</v>
      </c>
      <c r="H71" s="20" t="s">
        <v>1995</v>
      </c>
      <c r="I71" s="20" t="s">
        <v>1812</v>
      </c>
      <c r="J71" s="21" t="s">
        <v>1996</v>
      </c>
    </row>
    <row r="72" ht="64.8" spans="1:10">
      <c r="A72" s="18"/>
      <c r="B72" s="20"/>
      <c r="C72" s="20" t="s">
        <v>1834</v>
      </c>
      <c r="D72" s="20" t="s">
        <v>1844</v>
      </c>
      <c r="E72" s="21" t="s">
        <v>1997</v>
      </c>
      <c r="F72" s="20" t="s">
        <v>1851</v>
      </c>
      <c r="G72" s="21" t="s">
        <v>1892</v>
      </c>
      <c r="H72" s="20" t="s">
        <v>1826</v>
      </c>
      <c r="I72" s="20" t="s">
        <v>1812</v>
      </c>
      <c r="J72" s="21" t="s">
        <v>1998</v>
      </c>
    </row>
    <row r="73" ht="43.2" spans="1:10">
      <c r="A73" s="18"/>
      <c r="B73" s="20"/>
      <c r="C73" s="20" t="s">
        <v>1848</v>
      </c>
      <c r="D73" s="20" t="s">
        <v>1849</v>
      </c>
      <c r="E73" s="21" t="s">
        <v>1917</v>
      </c>
      <c r="F73" s="20" t="s">
        <v>1851</v>
      </c>
      <c r="G73" s="21" t="s">
        <v>1892</v>
      </c>
      <c r="H73" s="20" t="s">
        <v>1826</v>
      </c>
      <c r="I73" s="20" t="s">
        <v>1812</v>
      </c>
      <c r="J73" s="21" t="s">
        <v>1999</v>
      </c>
    </row>
    <row r="74" ht="21.6" spans="1:10">
      <c r="A74" s="18" t="s">
        <v>2000</v>
      </c>
      <c r="B74" s="20" t="s">
        <v>2001</v>
      </c>
      <c r="C74" s="20" t="s">
        <v>1806</v>
      </c>
      <c r="D74" s="20" t="s">
        <v>1807</v>
      </c>
      <c r="E74" s="21" t="s">
        <v>2002</v>
      </c>
      <c r="F74" s="20" t="s">
        <v>1851</v>
      </c>
      <c r="G74" s="21" t="s">
        <v>2003</v>
      </c>
      <c r="H74" s="20" t="s">
        <v>2004</v>
      </c>
      <c r="I74" s="20" t="s">
        <v>1812</v>
      </c>
      <c r="J74" s="21" t="s">
        <v>2005</v>
      </c>
    </row>
    <row r="75" ht="21.6" spans="1:10">
      <c r="A75" s="18"/>
      <c r="B75" s="20"/>
      <c r="C75" s="20" t="s">
        <v>1806</v>
      </c>
      <c r="D75" s="20" t="s">
        <v>1807</v>
      </c>
      <c r="E75" s="21" t="s">
        <v>2006</v>
      </c>
      <c r="F75" s="20" t="s">
        <v>1851</v>
      </c>
      <c r="G75" s="21" t="s">
        <v>2007</v>
      </c>
      <c r="H75" s="20" t="s">
        <v>1930</v>
      </c>
      <c r="I75" s="20" t="s">
        <v>1812</v>
      </c>
      <c r="J75" s="21" t="s">
        <v>2008</v>
      </c>
    </row>
    <row r="76" ht="21.6" spans="1:10">
      <c r="A76" s="18"/>
      <c r="B76" s="20"/>
      <c r="C76" s="20" t="s">
        <v>1806</v>
      </c>
      <c r="D76" s="20" t="s">
        <v>1807</v>
      </c>
      <c r="E76" s="21" t="s">
        <v>2009</v>
      </c>
      <c r="F76" s="20" t="s">
        <v>1851</v>
      </c>
      <c r="G76" s="21" t="s">
        <v>2010</v>
      </c>
      <c r="H76" s="20" t="s">
        <v>1930</v>
      </c>
      <c r="I76" s="20" t="s">
        <v>1812</v>
      </c>
      <c r="J76" s="21" t="s">
        <v>2011</v>
      </c>
    </row>
    <row r="77" ht="118.8" spans="1:10">
      <c r="A77" s="18"/>
      <c r="B77" s="20"/>
      <c r="C77" s="20" t="s">
        <v>1806</v>
      </c>
      <c r="D77" s="20" t="s">
        <v>1807</v>
      </c>
      <c r="E77" s="21" t="s">
        <v>2012</v>
      </c>
      <c r="F77" s="20" t="s">
        <v>1851</v>
      </c>
      <c r="G77" s="21" t="s">
        <v>1977</v>
      </c>
      <c r="H77" s="20" t="s">
        <v>1811</v>
      </c>
      <c r="I77" s="20" t="s">
        <v>1812</v>
      </c>
      <c r="J77" s="21" t="s">
        <v>2013</v>
      </c>
    </row>
    <row r="78" ht="21.6" spans="1:10">
      <c r="A78" s="18"/>
      <c r="B78" s="20"/>
      <c r="C78" s="20" t="s">
        <v>1806</v>
      </c>
      <c r="D78" s="20" t="s">
        <v>1807</v>
      </c>
      <c r="E78" s="21" t="s">
        <v>2014</v>
      </c>
      <c r="F78" s="20" t="s">
        <v>1851</v>
      </c>
      <c r="G78" s="21" t="s">
        <v>2015</v>
      </c>
      <c r="H78" s="20" t="s">
        <v>2004</v>
      </c>
      <c r="I78" s="20" t="s">
        <v>1812</v>
      </c>
      <c r="J78" s="21" t="s">
        <v>2016</v>
      </c>
    </row>
    <row r="79" ht="21.6" spans="1:10">
      <c r="A79" s="18"/>
      <c r="B79" s="20"/>
      <c r="C79" s="20" t="s">
        <v>1806</v>
      </c>
      <c r="D79" s="20" t="s">
        <v>1807</v>
      </c>
      <c r="E79" s="21" t="s">
        <v>2017</v>
      </c>
      <c r="F79" s="20" t="s">
        <v>1851</v>
      </c>
      <c r="G79" s="21" t="s">
        <v>2018</v>
      </c>
      <c r="H79" s="20" t="s">
        <v>2019</v>
      </c>
      <c r="I79" s="20" t="s">
        <v>1812</v>
      </c>
      <c r="J79" s="21" t="s">
        <v>2020</v>
      </c>
    </row>
    <row r="80" ht="32.4" spans="1:10">
      <c r="A80" s="18"/>
      <c r="B80" s="20"/>
      <c r="C80" s="20" t="s">
        <v>1806</v>
      </c>
      <c r="D80" s="20" t="s">
        <v>1807</v>
      </c>
      <c r="E80" s="21" t="s">
        <v>2021</v>
      </c>
      <c r="F80" s="20" t="s">
        <v>1851</v>
      </c>
      <c r="G80" s="21" t="s">
        <v>1929</v>
      </c>
      <c r="H80" s="20" t="s">
        <v>2004</v>
      </c>
      <c r="I80" s="20" t="s">
        <v>1812</v>
      </c>
      <c r="J80" s="21" t="s">
        <v>2022</v>
      </c>
    </row>
    <row r="81" ht="86.4" spans="1:10">
      <c r="A81" s="18"/>
      <c r="B81" s="20"/>
      <c r="C81" s="20" t="s">
        <v>1806</v>
      </c>
      <c r="D81" s="20" t="s">
        <v>1823</v>
      </c>
      <c r="E81" s="21" t="s">
        <v>2023</v>
      </c>
      <c r="F81" s="20" t="s">
        <v>1851</v>
      </c>
      <c r="G81" s="21" t="s">
        <v>1820</v>
      </c>
      <c r="H81" s="20" t="s">
        <v>1821</v>
      </c>
      <c r="I81" s="20" t="s">
        <v>1812</v>
      </c>
      <c r="J81" s="21" t="s">
        <v>2024</v>
      </c>
    </row>
    <row r="82" ht="43.2" spans="1:10">
      <c r="A82" s="18"/>
      <c r="B82" s="20"/>
      <c r="C82" s="20" t="s">
        <v>1806</v>
      </c>
      <c r="D82" s="20" t="s">
        <v>1823</v>
      </c>
      <c r="E82" s="21" t="s">
        <v>2025</v>
      </c>
      <c r="F82" s="20" t="s">
        <v>1851</v>
      </c>
      <c r="G82" s="21" t="s">
        <v>2026</v>
      </c>
      <c r="H82" s="20" t="s">
        <v>1821</v>
      </c>
      <c r="I82" s="20" t="s">
        <v>1812</v>
      </c>
      <c r="J82" s="21" t="s">
        <v>2027</v>
      </c>
    </row>
    <row r="83" ht="162" spans="1:10">
      <c r="A83" s="18"/>
      <c r="B83" s="20"/>
      <c r="C83" s="20" t="s">
        <v>1806</v>
      </c>
      <c r="D83" s="20" t="s">
        <v>1823</v>
      </c>
      <c r="E83" s="21" t="s">
        <v>2028</v>
      </c>
      <c r="F83" s="20" t="s">
        <v>1851</v>
      </c>
      <c r="G83" s="21" t="s">
        <v>2026</v>
      </c>
      <c r="H83" s="20" t="s">
        <v>1821</v>
      </c>
      <c r="I83" s="20" t="s">
        <v>1812</v>
      </c>
      <c r="J83" s="21" t="s">
        <v>2029</v>
      </c>
    </row>
    <row r="84" ht="43.2" spans="1:10">
      <c r="A84" s="18"/>
      <c r="B84" s="20"/>
      <c r="C84" s="20" t="s">
        <v>1806</v>
      </c>
      <c r="D84" s="20" t="s">
        <v>1823</v>
      </c>
      <c r="E84" s="21" t="s">
        <v>2030</v>
      </c>
      <c r="F84" s="20" t="s">
        <v>1851</v>
      </c>
      <c r="G84" s="21" t="s">
        <v>2026</v>
      </c>
      <c r="H84" s="20" t="s">
        <v>1821</v>
      </c>
      <c r="I84" s="20" t="s">
        <v>1812</v>
      </c>
      <c r="J84" s="21" t="s">
        <v>2031</v>
      </c>
    </row>
    <row r="85" ht="43.2" spans="1:10">
      <c r="A85" s="18"/>
      <c r="B85" s="20"/>
      <c r="C85" s="20" t="s">
        <v>1806</v>
      </c>
      <c r="D85" s="20" t="s">
        <v>1823</v>
      </c>
      <c r="E85" s="21" t="s">
        <v>2032</v>
      </c>
      <c r="F85" s="20" t="s">
        <v>1851</v>
      </c>
      <c r="G85" s="21" t="s">
        <v>2026</v>
      </c>
      <c r="H85" s="20" t="s">
        <v>1821</v>
      </c>
      <c r="I85" s="20" t="s">
        <v>1812</v>
      </c>
      <c r="J85" s="21" t="s">
        <v>2033</v>
      </c>
    </row>
    <row r="86" ht="21.6" spans="1:10">
      <c r="A86" s="18"/>
      <c r="B86" s="20"/>
      <c r="C86" s="20" t="s">
        <v>1806</v>
      </c>
      <c r="D86" s="20" t="s">
        <v>1828</v>
      </c>
      <c r="E86" s="21" t="s">
        <v>2034</v>
      </c>
      <c r="F86" s="20" t="s">
        <v>1809</v>
      </c>
      <c r="G86" s="21" t="s">
        <v>1994</v>
      </c>
      <c r="H86" s="20" t="s">
        <v>1995</v>
      </c>
      <c r="I86" s="20" t="s">
        <v>1812</v>
      </c>
      <c r="J86" s="21" t="s">
        <v>2035</v>
      </c>
    </row>
    <row r="87" ht="32.4" spans="1:10">
      <c r="A87" s="18"/>
      <c r="B87" s="20"/>
      <c r="C87" s="20" t="s">
        <v>1806</v>
      </c>
      <c r="D87" s="20" t="s">
        <v>1828</v>
      </c>
      <c r="E87" s="21" t="s">
        <v>2036</v>
      </c>
      <c r="F87" s="20" t="s">
        <v>1851</v>
      </c>
      <c r="G87" s="21" t="s">
        <v>1892</v>
      </c>
      <c r="H87" s="20" t="s">
        <v>1826</v>
      </c>
      <c r="I87" s="20" t="s">
        <v>1812</v>
      </c>
      <c r="J87" s="21" t="s">
        <v>2037</v>
      </c>
    </row>
    <row r="88" ht="32.4" spans="1:10">
      <c r="A88" s="18"/>
      <c r="B88" s="20"/>
      <c r="C88" s="20" t="s">
        <v>1806</v>
      </c>
      <c r="D88" s="20" t="s">
        <v>1828</v>
      </c>
      <c r="E88" s="21" t="s">
        <v>2038</v>
      </c>
      <c r="F88" s="20" t="s">
        <v>1851</v>
      </c>
      <c r="G88" s="21" t="s">
        <v>1892</v>
      </c>
      <c r="H88" s="20" t="s">
        <v>1826</v>
      </c>
      <c r="I88" s="20" t="s">
        <v>1812</v>
      </c>
      <c r="J88" s="21" t="s">
        <v>2039</v>
      </c>
    </row>
    <row r="89" ht="21.6" spans="1:10">
      <c r="A89" s="18"/>
      <c r="B89" s="20"/>
      <c r="C89" s="20" t="s">
        <v>1834</v>
      </c>
      <c r="D89" s="20" t="s">
        <v>1835</v>
      </c>
      <c r="E89" s="21" t="s">
        <v>2040</v>
      </c>
      <c r="F89" s="20" t="s">
        <v>1851</v>
      </c>
      <c r="G89" s="21" t="s">
        <v>1892</v>
      </c>
      <c r="H89" s="20" t="s">
        <v>1826</v>
      </c>
      <c r="I89" s="20" t="s">
        <v>1812</v>
      </c>
      <c r="J89" s="21" t="s">
        <v>2041</v>
      </c>
    </row>
    <row r="90" ht="32.4" spans="1:10">
      <c r="A90" s="18"/>
      <c r="B90" s="20"/>
      <c r="C90" s="20" t="s">
        <v>1834</v>
      </c>
      <c r="D90" s="20" t="s">
        <v>1835</v>
      </c>
      <c r="E90" s="21" t="s">
        <v>2042</v>
      </c>
      <c r="F90" s="20" t="s">
        <v>1851</v>
      </c>
      <c r="G90" s="21" t="s">
        <v>2043</v>
      </c>
      <c r="H90" s="20" t="s">
        <v>1826</v>
      </c>
      <c r="I90" s="20" t="s">
        <v>1812</v>
      </c>
      <c r="J90" s="21" t="s">
        <v>2044</v>
      </c>
    </row>
    <row r="91" ht="32.4" spans="1:10">
      <c r="A91" s="18"/>
      <c r="B91" s="20"/>
      <c r="C91" s="20" t="s">
        <v>1848</v>
      </c>
      <c r="D91" s="20" t="s">
        <v>1849</v>
      </c>
      <c r="E91" s="21" t="s">
        <v>1917</v>
      </c>
      <c r="F91" s="20" t="s">
        <v>1851</v>
      </c>
      <c r="G91" s="21" t="s">
        <v>1892</v>
      </c>
      <c r="H91" s="20" t="s">
        <v>1826</v>
      </c>
      <c r="I91" s="20" t="s">
        <v>1812</v>
      </c>
      <c r="J91" s="21" t="s">
        <v>2045</v>
      </c>
    </row>
    <row r="92" ht="21.6" spans="1:10">
      <c r="A92" s="18"/>
      <c r="B92" s="20"/>
      <c r="C92" s="20" t="s">
        <v>1854</v>
      </c>
      <c r="D92" s="20" t="s">
        <v>1855</v>
      </c>
      <c r="E92" s="21" t="s">
        <v>1855</v>
      </c>
      <c r="F92" s="20" t="s">
        <v>1875</v>
      </c>
      <c r="G92" s="21" t="s">
        <v>2046</v>
      </c>
      <c r="H92" s="20" t="s">
        <v>2047</v>
      </c>
      <c r="I92" s="20" t="s">
        <v>1812</v>
      </c>
      <c r="J92" s="21" t="s">
        <v>2048</v>
      </c>
    </row>
    <row r="93" spans="1:10">
      <c r="A93" s="18" t="s">
        <v>2049</v>
      </c>
      <c r="B93" s="19"/>
      <c r="C93" s="19"/>
      <c r="D93" s="19"/>
      <c r="E93" s="19"/>
      <c r="F93" s="19"/>
      <c r="G93" s="19"/>
      <c r="H93" s="19"/>
      <c r="I93" s="19"/>
      <c r="J93" s="19"/>
    </row>
    <row r="94" ht="43.2" spans="1:10">
      <c r="A94" s="18" t="s">
        <v>2050</v>
      </c>
      <c r="B94" s="20" t="s">
        <v>2051</v>
      </c>
      <c r="C94" s="20" t="s">
        <v>1806</v>
      </c>
      <c r="D94" s="20" t="s">
        <v>1807</v>
      </c>
      <c r="E94" s="21" t="s">
        <v>2052</v>
      </c>
      <c r="F94" s="20" t="s">
        <v>1851</v>
      </c>
      <c r="G94" s="21" t="s">
        <v>2053</v>
      </c>
      <c r="H94" s="20" t="s">
        <v>2054</v>
      </c>
      <c r="I94" s="20" t="s">
        <v>1812</v>
      </c>
      <c r="J94" s="21" t="s">
        <v>2055</v>
      </c>
    </row>
    <row r="95" ht="21.6" spans="1:10">
      <c r="A95" s="18"/>
      <c r="B95" s="20"/>
      <c r="C95" s="20" t="s">
        <v>1806</v>
      </c>
      <c r="D95" s="20" t="s">
        <v>1823</v>
      </c>
      <c r="E95" s="21" t="s">
        <v>2056</v>
      </c>
      <c r="F95" s="20" t="s">
        <v>1851</v>
      </c>
      <c r="G95" s="21" t="s">
        <v>1852</v>
      </c>
      <c r="H95" s="20" t="s">
        <v>1826</v>
      </c>
      <c r="I95" s="20" t="s">
        <v>1812</v>
      </c>
      <c r="J95" s="21" t="s">
        <v>2057</v>
      </c>
    </row>
    <row r="96" ht="64.8" spans="1:10">
      <c r="A96" s="18"/>
      <c r="B96" s="20"/>
      <c r="C96" s="20" t="s">
        <v>1806</v>
      </c>
      <c r="D96" s="20" t="s">
        <v>1828</v>
      </c>
      <c r="E96" s="21" t="s">
        <v>1993</v>
      </c>
      <c r="F96" s="20" t="s">
        <v>1809</v>
      </c>
      <c r="G96" s="21" t="s">
        <v>2058</v>
      </c>
      <c r="H96" s="20" t="s">
        <v>2059</v>
      </c>
      <c r="I96" s="20" t="s">
        <v>1812</v>
      </c>
      <c r="J96" s="21" t="s">
        <v>2060</v>
      </c>
    </row>
    <row r="97" ht="54" spans="1:10">
      <c r="A97" s="18"/>
      <c r="B97" s="20"/>
      <c r="C97" s="20" t="s">
        <v>1834</v>
      </c>
      <c r="D97" s="20" t="s">
        <v>2061</v>
      </c>
      <c r="E97" s="21" t="s">
        <v>2062</v>
      </c>
      <c r="F97" s="20" t="s">
        <v>1809</v>
      </c>
      <c r="G97" s="21" t="s">
        <v>2063</v>
      </c>
      <c r="H97" s="20" t="s">
        <v>1831</v>
      </c>
      <c r="I97" s="20" t="s">
        <v>1838</v>
      </c>
      <c r="J97" s="21" t="s">
        <v>2064</v>
      </c>
    </row>
    <row r="98" ht="140.4" spans="1:10">
      <c r="A98" s="18"/>
      <c r="B98" s="20"/>
      <c r="C98" s="20" t="s">
        <v>1834</v>
      </c>
      <c r="D98" s="20" t="s">
        <v>1835</v>
      </c>
      <c r="E98" s="21" t="s">
        <v>2065</v>
      </c>
      <c r="F98" s="20" t="s">
        <v>1809</v>
      </c>
      <c r="G98" s="21" t="s">
        <v>2063</v>
      </c>
      <c r="H98" s="20" t="s">
        <v>1831</v>
      </c>
      <c r="I98" s="20" t="s">
        <v>1838</v>
      </c>
      <c r="J98" s="21" t="s">
        <v>2066</v>
      </c>
    </row>
    <row r="99" ht="43.2" spans="1:10">
      <c r="A99" s="18"/>
      <c r="B99" s="20"/>
      <c r="C99" s="20" t="s">
        <v>1834</v>
      </c>
      <c r="D99" s="20" t="s">
        <v>1844</v>
      </c>
      <c r="E99" s="21" t="s">
        <v>2067</v>
      </c>
      <c r="F99" s="20" t="s">
        <v>1809</v>
      </c>
      <c r="G99" s="21" t="s">
        <v>2068</v>
      </c>
      <c r="H99" s="20" t="s">
        <v>1831</v>
      </c>
      <c r="I99" s="20" t="s">
        <v>1838</v>
      </c>
      <c r="J99" s="21" t="s">
        <v>2069</v>
      </c>
    </row>
    <row r="100" ht="21.6" spans="1:10">
      <c r="A100" s="18"/>
      <c r="B100" s="20"/>
      <c r="C100" s="20" t="s">
        <v>1848</v>
      </c>
      <c r="D100" s="20" t="s">
        <v>1849</v>
      </c>
      <c r="E100" s="21" t="s">
        <v>1849</v>
      </c>
      <c r="F100" s="20" t="s">
        <v>1851</v>
      </c>
      <c r="G100" s="21" t="s">
        <v>1892</v>
      </c>
      <c r="H100" s="20" t="s">
        <v>1826</v>
      </c>
      <c r="I100" s="20" t="s">
        <v>1812</v>
      </c>
      <c r="J100" s="21" t="s">
        <v>2070</v>
      </c>
    </row>
    <row r="101" spans="1:10">
      <c r="A101" s="18" t="s">
        <v>2071</v>
      </c>
      <c r="B101" s="20" t="s">
        <v>2072</v>
      </c>
      <c r="C101" s="20" t="s">
        <v>1806</v>
      </c>
      <c r="D101" s="20" t="s">
        <v>1807</v>
      </c>
      <c r="E101" s="21" t="s">
        <v>2073</v>
      </c>
      <c r="F101" s="20" t="s">
        <v>1809</v>
      </c>
      <c r="G101" s="21" t="s">
        <v>2074</v>
      </c>
      <c r="H101" s="20" t="s">
        <v>1930</v>
      </c>
      <c r="I101" s="20" t="s">
        <v>1812</v>
      </c>
      <c r="J101" s="21" t="s">
        <v>2075</v>
      </c>
    </row>
    <row r="102" ht="21.6" spans="1:10">
      <c r="A102" s="18"/>
      <c r="B102" s="20"/>
      <c r="C102" s="20" t="s">
        <v>1806</v>
      </c>
      <c r="D102" s="20" t="s">
        <v>1807</v>
      </c>
      <c r="E102" s="21" t="s">
        <v>2076</v>
      </c>
      <c r="F102" s="20" t="s">
        <v>1851</v>
      </c>
      <c r="G102" s="21" t="s">
        <v>1861</v>
      </c>
      <c r="H102" s="20"/>
      <c r="I102" s="20" t="s">
        <v>1838</v>
      </c>
      <c r="J102" s="21" t="s">
        <v>2077</v>
      </c>
    </row>
    <row r="103" ht="54" spans="1:10">
      <c r="A103" s="18"/>
      <c r="B103" s="20"/>
      <c r="C103" s="20" t="s">
        <v>1806</v>
      </c>
      <c r="D103" s="20" t="s">
        <v>1823</v>
      </c>
      <c r="E103" s="21" t="s">
        <v>2078</v>
      </c>
      <c r="F103" s="20" t="s">
        <v>1851</v>
      </c>
      <c r="G103" s="21" t="s">
        <v>1892</v>
      </c>
      <c r="H103" s="20"/>
      <c r="I103" s="20" t="s">
        <v>1812</v>
      </c>
      <c r="J103" s="21" t="s">
        <v>2079</v>
      </c>
    </row>
    <row r="104" ht="32.4" spans="1:10">
      <c r="A104" s="18"/>
      <c r="B104" s="20"/>
      <c r="C104" s="20" t="s">
        <v>1806</v>
      </c>
      <c r="D104" s="20" t="s">
        <v>1823</v>
      </c>
      <c r="E104" s="21" t="s">
        <v>2080</v>
      </c>
      <c r="F104" s="20" t="s">
        <v>1809</v>
      </c>
      <c r="G104" s="21" t="s">
        <v>1852</v>
      </c>
      <c r="H104" s="20" t="s">
        <v>1826</v>
      </c>
      <c r="I104" s="20" t="s">
        <v>1838</v>
      </c>
      <c r="J104" s="21" t="s">
        <v>2081</v>
      </c>
    </row>
    <row r="105" ht="43.2" spans="1:10">
      <c r="A105" s="18"/>
      <c r="B105" s="20"/>
      <c r="C105" s="20" t="s">
        <v>1806</v>
      </c>
      <c r="D105" s="20" t="s">
        <v>1828</v>
      </c>
      <c r="E105" s="21" t="s">
        <v>2082</v>
      </c>
      <c r="F105" s="20" t="s">
        <v>1851</v>
      </c>
      <c r="G105" s="21" t="s">
        <v>1852</v>
      </c>
      <c r="H105" s="20" t="s">
        <v>1826</v>
      </c>
      <c r="I105" s="20" t="s">
        <v>1812</v>
      </c>
      <c r="J105" s="21" t="s">
        <v>2083</v>
      </c>
    </row>
    <row r="106" ht="32.4" spans="1:10">
      <c r="A106" s="18"/>
      <c r="B106" s="20"/>
      <c r="C106" s="20" t="s">
        <v>1834</v>
      </c>
      <c r="D106" s="20" t="s">
        <v>1835</v>
      </c>
      <c r="E106" s="21" t="s">
        <v>2084</v>
      </c>
      <c r="F106" s="20" t="s">
        <v>1809</v>
      </c>
      <c r="G106" s="21" t="s">
        <v>2085</v>
      </c>
      <c r="H106" s="20"/>
      <c r="I106" s="20" t="s">
        <v>1838</v>
      </c>
      <c r="J106" s="21" t="s">
        <v>2086</v>
      </c>
    </row>
    <row r="107" ht="64.8" spans="1:10">
      <c r="A107" s="18"/>
      <c r="B107" s="20"/>
      <c r="C107" s="20" t="s">
        <v>1834</v>
      </c>
      <c r="D107" s="20" t="s">
        <v>1844</v>
      </c>
      <c r="E107" s="21" t="s">
        <v>2087</v>
      </c>
      <c r="F107" s="20" t="s">
        <v>1809</v>
      </c>
      <c r="G107" s="21" t="s">
        <v>2085</v>
      </c>
      <c r="H107" s="20"/>
      <c r="I107" s="20" t="s">
        <v>1838</v>
      </c>
      <c r="J107" s="21" t="s">
        <v>2088</v>
      </c>
    </row>
    <row r="108" spans="1:10">
      <c r="A108" s="18"/>
      <c r="B108" s="20"/>
      <c r="C108" s="20" t="s">
        <v>1848</v>
      </c>
      <c r="D108" s="20" t="s">
        <v>1849</v>
      </c>
      <c r="E108" s="21" t="s">
        <v>1917</v>
      </c>
      <c r="F108" s="20" t="s">
        <v>1851</v>
      </c>
      <c r="G108" s="21" t="s">
        <v>1892</v>
      </c>
      <c r="H108" s="20" t="s">
        <v>1826</v>
      </c>
      <c r="I108" s="20" t="s">
        <v>1812</v>
      </c>
      <c r="J108" s="21" t="s">
        <v>1918</v>
      </c>
    </row>
    <row r="109" ht="21.6" spans="1:10">
      <c r="A109" s="18" t="s">
        <v>2089</v>
      </c>
      <c r="B109" s="20" t="s">
        <v>2090</v>
      </c>
      <c r="C109" s="20" t="s">
        <v>1806</v>
      </c>
      <c r="D109" s="20" t="s">
        <v>1807</v>
      </c>
      <c r="E109" s="21" t="s">
        <v>2091</v>
      </c>
      <c r="F109" s="20" t="s">
        <v>1809</v>
      </c>
      <c r="G109" s="21" t="s">
        <v>2091</v>
      </c>
      <c r="H109" s="20" t="s">
        <v>1811</v>
      </c>
      <c r="I109" s="20" t="s">
        <v>1812</v>
      </c>
      <c r="J109" s="21" t="s">
        <v>2092</v>
      </c>
    </row>
    <row r="110" ht="21.6" spans="1:10">
      <c r="A110" s="18"/>
      <c r="B110" s="20"/>
      <c r="C110" s="20" t="s">
        <v>1806</v>
      </c>
      <c r="D110" s="20" t="s">
        <v>1823</v>
      </c>
      <c r="E110" s="21" t="s">
        <v>2093</v>
      </c>
      <c r="F110" s="20" t="s">
        <v>1809</v>
      </c>
      <c r="G110" s="21" t="s">
        <v>2094</v>
      </c>
      <c r="H110" s="20" t="s">
        <v>1826</v>
      </c>
      <c r="I110" s="20" t="s">
        <v>1838</v>
      </c>
      <c r="J110" s="21" t="s">
        <v>2093</v>
      </c>
    </row>
    <row r="111" ht="21.6" spans="1:10">
      <c r="A111" s="18"/>
      <c r="B111" s="20"/>
      <c r="C111" s="20" t="s">
        <v>1806</v>
      </c>
      <c r="D111" s="20" t="s">
        <v>1823</v>
      </c>
      <c r="E111" s="21" t="s">
        <v>2095</v>
      </c>
      <c r="F111" s="20" t="s">
        <v>1809</v>
      </c>
      <c r="G111" s="21" t="s">
        <v>2096</v>
      </c>
      <c r="H111" s="20" t="s">
        <v>1826</v>
      </c>
      <c r="I111" s="20" t="s">
        <v>1812</v>
      </c>
      <c r="J111" s="21" t="s">
        <v>2095</v>
      </c>
    </row>
    <row r="112" ht="21.6" spans="1:10">
      <c r="A112" s="18"/>
      <c r="B112" s="20"/>
      <c r="C112" s="20" t="s">
        <v>1806</v>
      </c>
      <c r="D112" s="20" t="s">
        <v>1823</v>
      </c>
      <c r="E112" s="21" t="s">
        <v>2097</v>
      </c>
      <c r="F112" s="20" t="s">
        <v>1809</v>
      </c>
      <c r="G112" s="21" t="s">
        <v>2098</v>
      </c>
      <c r="H112" s="20" t="s">
        <v>1826</v>
      </c>
      <c r="I112" s="20" t="s">
        <v>1838</v>
      </c>
      <c r="J112" s="21" t="s">
        <v>2097</v>
      </c>
    </row>
    <row r="113" ht="21.6" spans="1:10">
      <c r="A113" s="18"/>
      <c r="B113" s="20"/>
      <c r="C113" s="20" t="s">
        <v>1806</v>
      </c>
      <c r="D113" s="20" t="s">
        <v>1828</v>
      </c>
      <c r="E113" s="21" t="s">
        <v>1993</v>
      </c>
      <c r="F113" s="20" t="s">
        <v>1809</v>
      </c>
      <c r="G113" s="21" t="s">
        <v>2099</v>
      </c>
      <c r="H113" s="20" t="s">
        <v>2059</v>
      </c>
      <c r="I113" s="20" t="s">
        <v>1812</v>
      </c>
      <c r="J113" s="21" t="s">
        <v>2100</v>
      </c>
    </row>
    <row r="114" ht="32.4" spans="1:10">
      <c r="A114" s="18"/>
      <c r="B114" s="20"/>
      <c r="C114" s="20" t="s">
        <v>1834</v>
      </c>
      <c r="D114" s="20" t="s">
        <v>2061</v>
      </c>
      <c r="E114" s="21" t="s">
        <v>2101</v>
      </c>
      <c r="F114" s="20" t="s">
        <v>1809</v>
      </c>
      <c r="G114" s="21" t="s">
        <v>2102</v>
      </c>
      <c r="H114" s="20" t="s">
        <v>2103</v>
      </c>
      <c r="I114" s="20" t="s">
        <v>1838</v>
      </c>
      <c r="J114" s="21" t="s">
        <v>2102</v>
      </c>
    </row>
    <row r="115" ht="75.6" spans="1:10">
      <c r="A115" s="18"/>
      <c r="B115" s="20"/>
      <c r="C115" s="20" t="s">
        <v>1834</v>
      </c>
      <c r="D115" s="20" t="s">
        <v>1835</v>
      </c>
      <c r="E115" s="21" t="s">
        <v>2104</v>
      </c>
      <c r="F115" s="20" t="s">
        <v>1809</v>
      </c>
      <c r="G115" s="21" t="s">
        <v>2105</v>
      </c>
      <c r="H115" s="20" t="s">
        <v>2103</v>
      </c>
      <c r="I115" s="20" t="s">
        <v>1838</v>
      </c>
      <c r="J115" s="21" t="s">
        <v>2106</v>
      </c>
    </row>
    <row r="116" ht="64.8" spans="1:10">
      <c r="A116" s="18"/>
      <c r="B116" s="20"/>
      <c r="C116" s="20" t="s">
        <v>1834</v>
      </c>
      <c r="D116" s="20" t="s">
        <v>1840</v>
      </c>
      <c r="E116" s="21" t="s">
        <v>2107</v>
      </c>
      <c r="F116" s="20" t="s">
        <v>1809</v>
      </c>
      <c r="G116" s="21" t="s">
        <v>2108</v>
      </c>
      <c r="H116" s="20" t="s">
        <v>2103</v>
      </c>
      <c r="I116" s="20" t="s">
        <v>1838</v>
      </c>
      <c r="J116" s="21" t="s">
        <v>2109</v>
      </c>
    </row>
    <row r="117" ht="64.8" spans="1:10">
      <c r="A117" s="18"/>
      <c r="B117" s="20"/>
      <c r="C117" s="20" t="s">
        <v>1834</v>
      </c>
      <c r="D117" s="20" t="s">
        <v>1844</v>
      </c>
      <c r="E117" s="21" t="s">
        <v>2110</v>
      </c>
      <c r="F117" s="20" t="s">
        <v>1809</v>
      </c>
      <c r="G117" s="21" t="s">
        <v>2111</v>
      </c>
      <c r="H117" s="20" t="s">
        <v>1811</v>
      </c>
      <c r="I117" s="20" t="s">
        <v>1838</v>
      </c>
      <c r="J117" s="21" t="s">
        <v>2112</v>
      </c>
    </row>
    <row r="118" ht="21.6" spans="1:10">
      <c r="A118" s="18"/>
      <c r="B118" s="20"/>
      <c r="C118" s="20" t="s">
        <v>1848</v>
      </c>
      <c r="D118" s="20" t="s">
        <v>1849</v>
      </c>
      <c r="E118" s="21" t="s">
        <v>2113</v>
      </c>
      <c r="F118" s="20" t="s">
        <v>1851</v>
      </c>
      <c r="G118" s="21" t="s">
        <v>1892</v>
      </c>
      <c r="H118" s="20" t="s">
        <v>1826</v>
      </c>
      <c r="I118" s="20" t="s">
        <v>1812</v>
      </c>
      <c r="J118" s="21" t="s">
        <v>2114</v>
      </c>
    </row>
    <row r="119" spans="1:10">
      <c r="A119" s="18" t="s">
        <v>2115</v>
      </c>
      <c r="B119" s="19"/>
      <c r="C119" s="19"/>
      <c r="D119" s="19"/>
      <c r="E119" s="19"/>
      <c r="F119" s="19"/>
      <c r="G119" s="19"/>
      <c r="H119" s="19"/>
      <c r="I119" s="19"/>
      <c r="J119" s="19"/>
    </row>
    <row r="120" ht="21.6" spans="1:10">
      <c r="A120" s="18" t="s">
        <v>2116</v>
      </c>
      <c r="B120" s="20" t="s">
        <v>2117</v>
      </c>
      <c r="C120" s="20" t="s">
        <v>1806</v>
      </c>
      <c r="D120" s="20" t="s">
        <v>1807</v>
      </c>
      <c r="E120" s="21" t="s">
        <v>2118</v>
      </c>
      <c r="F120" s="20" t="s">
        <v>1851</v>
      </c>
      <c r="G120" s="21" t="s">
        <v>2119</v>
      </c>
      <c r="H120" s="20" t="s">
        <v>1811</v>
      </c>
      <c r="I120" s="20" t="s">
        <v>1812</v>
      </c>
      <c r="J120" s="21" t="s">
        <v>2120</v>
      </c>
    </row>
    <row r="121" ht="21.6" spans="1:10">
      <c r="A121" s="18"/>
      <c r="B121" s="20"/>
      <c r="C121" s="20" t="s">
        <v>1806</v>
      </c>
      <c r="D121" s="20" t="s">
        <v>1823</v>
      </c>
      <c r="E121" s="21" t="s">
        <v>2121</v>
      </c>
      <c r="F121" s="20" t="s">
        <v>1851</v>
      </c>
      <c r="G121" s="21" t="s">
        <v>1852</v>
      </c>
      <c r="H121" s="20" t="s">
        <v>1826</v>
      </c>
      <c r="I121" s="20" t="s">
        <v>1812</v>
      </c>
      <c r="J121" s="21" t="s">
        <v>2122</v>
      </c>
    </row>
    <row r="122" ht="21.6" spans="1:10">
      <c r="A122" s="18"/>
      <c r="B122" s="20"/>
      <c r="C122" s="20" t="s">
        <v>1806</v>
      </c>
      <c r="D122" s="20" t="s">
        <v>1828</v>
      </c>
      <c r="E122" s="21" t="s">
        <v>2123</v>
      </c>
      <c r="F122" s="20" t="s">
        <v>1875</v>
      </c>
      <c r="G122" s="21" t="s">
        <v>1994</v>
      </c>
      <c r="H122" s="20" t="s">
        <v>2124</v>
      </c>
      <c r="I122" s="20" t="s">
        <v>1812</v>
      </c>
      <c r="J122" s="21" t="s">
        <v>2125</v>
      </c>
    </row>
    <row r="123" ht="21.6" spans="1:10">
      <c r="A123" s="18"/>
      <c r="B123" s="20"/>
      <c r="C123" s="20" t="s">
        <v>1806</v>
      </c>
      <c r="D123" s="20" t="s">
        <v>1828</v>
      </c>
      <c r="E123" s="21" t="s">
        <v>2126</v>
      </c>
      <c r="F123" s="20" t="s">
        <v>1875</v>
      </c>
      <c r="G123" s="21" t="s">
        <v>2127</v>
      </c>
      <c r="H123" s="20" t="s">
        <v>1877</v>
      </c>
      <c r="I123" s="20" t="s">
        <v>1812</v>
      </c>
      <c r="J123" s="21" t="s">
        <v>2128</v>
      </c>
    </row>
    <row r="124" ht="32.4" spans="1:10">
      <c r="A124" s="18"/>
      <c r="B124" s="20"/>
      <c r="C124" s="20" t="s">
        <v>1834</v>
      </c>
      <c r="D124" s="20" t="s">
        <v>2061</v>
      </c>
      <c r="E124" s="21" t="s">
        <v>2129</v>
      </c>
      <c r="F124" s="20" t="s">
        <v>1809</v>
      </c>
      <c r="G124" s="21" t="s">
        <v>2130</v>
      </c>
      <c r="H124" s="20" t="s">
        <v>1831</v>
      </c>
      <c r="I124" s="20" t="s">
        <v>1838</v>
      </c>
      <c r="J124" s="21" t="s">
        <v>2131</v>
      </c>
    </row>
    <row r="125" ht="32.4" spans="1:10">
      <c r="A125" s="18"/>
      <c r="B125" s="20"/>
      <c r="C125" s="20" t="s">
        <v>1834</v>
      </c>
      <c r="D125" s="20" t="s">
        <v>1835</v>
      </c>
      <c r="E125" s="21" t="s">
        <v>2132</v>
      </c>
      <c r="F125" s="20" t="s">
        <v>1809</v>
      </c>
      <c r="G125" s="21" t="s">
        <v>2133</v>
      </c>
      <c r="H125" s="20" t="s">
        <v>1831</v>
      </c>
      <c r="I125" s="20" t="s">
        <v>1838</v>
      </c>
      <c r="J125" s="21" t="s">
        <v>2134</v>
      </c>
    </row>
    <row r="126" ht="21.6" spans="1:10">
      <c r="A126" s="18"/>
      <c r="B126" s="20"/>
      <c r="C126" s="20" t="s">
        <v>1848</v>
      </c>
      <c r="D126" s="20" t="s">
        <v>1849</v>
      </c>
      <c r="E126" s="21" t="s">
        <v>2135</v>
      </c>
      <c r="F126" s="20" t="s">
        <v>1851</v>
      </c>
      <c r="G126" s="21" t="s">
        <v>1852</v>
      </c>
      <c r="H126" s="20" t="s">
        <v>1826</v>
      </c>
      <c r="I126" s="20" t="s">
        <v>1812</v>
      </c>
      <c r="J126" s="21" t="s">
        <v>2136</v>
      </c>
    </row>
    <row r="127" ht="21.6" spans="1:10">
      <c r="A127" s="18"/>
      <c r="B127" s="20"/>
      <c r="C127" s="20" t="s">
        <v>1854</v>
      </c>
      <c r="D127" s="20" t="s">
        <v>1855</v>
      </c>
      <c r="E127" s="21" t="s">
        <v>2137</v>
      </c>
      <c r="F127" s="20" t="s">
        <v>1875</v>
      </c>
      <c r="G127" s="21" t="s">
        <v>2138</v>
      </c>
      <c r="H127" s="20" t="s">
        <v>2139</v>
      </c>
      <c r="I127" s="20" t="s">
        <v>1812</v>
      </c>
      <c r="J127" s="21" t="s">
        <v>2140</v>
      </c>
    </row>
    <row r="128" ht="21.6" spans="1:10">
      <c r="A128" s="18" t="s">
        <v>2141</v>
      </c>
      <c r="B128" s="20" t="s">
        <v>2142</v>
      </c>
      <c r="C128" s="20" t="s">
        <v>1806</v>
      </c>
      <c r="D128" s="20" t="s">
        <v>1807</v>
      </c>
      <c r="E128" s="21" t="s">
        <v>2143</v>
      </c>
      <c r="F128" s="20" t="s">
        <v>1809</v>
      </c>
      <c r="G128" s="21" t="s">
        <v>2096</v>
      </c>
      <c r="H128" s="20" t="s">
        <v>1826</v>
      </c>
      <c r="I128" s="20" t="s">
        <v>1812</v>
      </c>
      <c r="J128" s="21" t="s">
        <v>2144</v>
      </c>
    </row>
    <row r="129" ht="21.6" spans="1:10">
      <c r="A129" s="18"/>
      <c r="B129" s="20"/>
      <c r="C129" s="20" t="s">
        <v>1806</v>
      </c>
      <c r="D129" s="20" t="s">
        <v>1807</v>
      </c>
      <c r="E129" s="21" t="s">
        <v>2145</v>
      </c>
      <c r="F129" s="20" t="s">
        <v>1809</v>
      </c>
      <c r="G129" s="21" t="s">
        <v>2096</v>
      </c>
      <c r="H129" s="20" t="s">
        <v>1826</v>
      </c>
      <c r="I129" s="20" t="s">
        <v>1812</v>
      </c>
      <c r="J129" s="21" t="s">
        <v>2146</v>
      </c>
    </row>
    <row r="130" ht="21.6" spans="1:10">
      <c r="A130" s="18"/>
      <c r="B130" s="20"/>
      <c r="C130" s="20" t="s">
        <v>1806</v>
      </c>
      <c r="D130" s="20" t="s">
        <v>1807</v>
      </c>
      <c r="E130" s="21" t="s">
        <v>2147</v>
      </c>
      <c r="F130" s="20" t="s">
        <v>1809</v>
      </c>
      <c r="G130" s="21" t="s">
        <v>2096</v>
      </c>
      <c r="H130" s="20" t="s">
        <v>1826</v>
      </c>
      <c r="I130" s="20" t="s">
        <v>1812</v>
      </c>
      <c r="J130" s="21" t="s">
        <v>2148</v>
      </c>
    </row>
    <row r="131" ht="32.4" spans="1:10">
      <c r="A131" s="18"/>
      <c r="B131" s="20"/>
      <c r="C131" s="20" t="s">
        <v>1806</v>
      </c>
      <c r="D131" s="20" t="s">
        <v>1823</v>
      </c>
      <c r="E131" s="21" t="s">
        <v>2149</v>
      </c>
      <c r="F131" s="20" t="s">
        <v>1809</v>
      </c>
      <c r="G131" s="21" t="s">
        <v>2150</v>
      </c>
      <c r="H131" s="20" t="s">
        <v>1831</v>
      </c>
      <c r="I131" s="20" t="s">
        <v>1838</v>
      </c>
      <c r="J131" s="21" t="s">
        <v>2151</v>
      </c>
    </row>
    <row r="132" ht="32.4" spans="1:10">
      <c r="A132" s="18"/>
      <c r="B132" s="20"/>
      <c r="C132" s="20" t="s">
        <v>1806</v>
      </c>
      <c r="D132" s="20" t="s">
        <v>1823</v>
      </c>
      <c r="E132" s="21" t="s">
        <v>2152</v>
      </c>
      <c r="F132" s="20" t="s">
        <v>1809</v>
      </c>
      <c r="G132" s="21" t="s">
        <v>2153</v>
      </c>
      <c r="H132" s="20" t="s">
        <v>2154</v>
      </c>
      <c r="I132" s="20" t="s">
        <v>1812</v>
      </c>
      <c r="J132" s="21" t="s">
        <v>2155</v>
      </c>
    </row>
    <row r="133" ht="21.6" spans="1:10">
      <c r="A133" s="18"/>
      <c r="B133" s="20"/>
      <c r="C133" s="20" t="s">
        <v>1806</v>
      </c>
      <c r="D133" s="20" t="s">
        <v>1828</v>
      </c>
      <c r="E133" s="21" t="s">
        <v>2156</v>
      </c>
      <c r="F133" s="20" t="s">
        <v>1875</v>
      </c>
      <c r="G133" s="21" t="s">
        <v>1994</v>
      </c>
      <c r="H133" s="20" t="s">
        <v>2124</v>
      </c>
      <c r="I133" s="20" t="s">
        <v>1812</v>
      </c>
      <c r="J133" s="21" t="s">
        <v>2157</v>
      </c>
    </row>
    <row r="134" ht="21.6" spans="1:10">
      <c r="A134" s="18"/>
      <c r="B134" s="20"/>
      <c r="C134" s="20" t="s">
        <v>1806</v>
      </c>
      <c r="D134" s="20" t="s">
        <v>1828</v>
      </c>
      <c r="E134" s="21" t="s">
        <v>2158</v>
      </c>
      <c r="F134" s="20" t="s">
        <v>1875</v>
      </c>
      <c r="G134" s="21" t="s">
        <v>1994</v>
      </c>
      <c r="H134" s="20" t="s">
        <v>2124</v>
      </c>
      <c r="I134" s="20" t="s">
        <v>1812</v>
      </c>
      <c r="J134" s="21" t="s">
        <v>2159</v>
      </c>
    </row>
    <row r="135" ht="64.8" spans="1:10">
      <c r="A135" s="18"/>
      <c r="B135" s="20"/>
      <c r="C135" s="20" t="s">
        <v>1834</v>
      </c>
      <c r="D135" s="20" t="s">
        <v>2061</v>
      </c>
      <c r="E135" s="21" t="s">
        <v>2160</v>
      </c>
      <c r="F135" s="20" t="s">
        <v>1809</v>
      </c>
      <c r="G135" s="21" t="s">
        <v>2063</v>
      </c>
      <c r="H135" s="20" t="s">
        <v>1831</v>
      </c>
      <c r="I135" s="20" t="s">
        <v>1838</v>
      </c>
      <c r="J135" s="21" t="s">
        <v>2161</v>
      </c>
    </row>
    <row r="136" ht="54" spans="1:10">
      <c r="A136" s="18"/>
      <c r="B136" s="20"/>
      <c r="C136" s="20" t="s">
        <v>1834</v>
      </c>
      <c r="D136" s="20" t="s">
        <v>1835</v>
      </c>
      <c r="E136" s="21" t="s">
        <v>2162</v>
      </c>
      <c r="F136" s="20" t="s">
        <v>1809</v>
      </c>
      <c r="G136" s="21" t="s">
        <v>2063</v>
      </c>
      <c r="H136" s="20" t="s">
        <v>1831</v>
      </c>
      <c r="I136" s="20" t="s">
        <v>1838</v>
      </c>
      <c r="J136" s="21" t="s">
        <v>2163</v>
      </c>
    </row>
    <row r="137" ht="21.6" spans="1:10">
      <c r="A137" s="18"/>
      <c r="B137" s="20"/>
      <c r="C137" s="20" t="s">
        <v>1834</v>
      </c>
      <c r="D137" s="20" t="s">
        <v>1844</v>
      </c>
      <c r="E137" s="21" t="s">
        <v>2164</v>
      </c>
      <c r="F137" s="20" t="s">
        <v>1809</v>
      </c>
      <c r="G137" s="21" t="s">
        <v>1846</v>
      </c>
      <c r="H137" s="20" t="s">
        <v>1831</v>
      </c>
      <c r="I137" s="20" t="s">
        <v>1838</v>
      </c>
      <c r="J137" s="21" t="s">
        <v>2165</v>
      </c>
    </row>
    <row r="138" ht="21.6" spans="1:10">
      <c r="A138" s="18"/>
      <c r="B138" s="20"/>
      <c r="C138" s="20" t="s">
        <v>1848</v>
      </c>
      <c r="D138" s="20" t="s">
        <v>1849</v>
      </c>
      <c r="E138" s="21" t="s">
        <v>1849</v>
      </c>
      <c r="F138" s="20" t="s">
        <v>1851</v>
      </c>
      <c r="G138" s="21" t="s">
        <v>1852</v>
      </c>
      <c r="H138" s="20" t="s">
        <v>1826</v>
      </c>
      <c r="I138" s="20" t="s">
        <v>1838</v>
      </c>
      <c r="J138" s="21" t="s">
        <v>2166</v>
      </c>
    </row>
    <row r="139" ht="32.4" spans="1:10">
      <c r="A139" s="18"/>
      <c r="B139" s="20"/>
      <c r="C139" s="20" t="s">
        <v>1854</v>
      </c>
      <c r="D139" s="20" t="s">
        <v>1855</v>
      </c>
      <c r="E139" s="21" t="s">
        <v>2137</v>
      </c>
      <c r="F139" s="20" t="s">
        <v>1875</v>
      </c>
      <c r="G139" s="21" t="s">
        <v>2138</v>
      </c>
      <c r="H139" s="20" t="s">
        <v>2139</v>
      </c>
      <c r="I139" s="20" t="s">
        <v>1812</v>
      </c>
      <c r="J139" s="21" t="s">
        <v>2167</v>
      </c>
    </row>
    <row r="140" ht="32.4" spans="1:10">
      <c r="A140" s="18" t="s">
        <v>2168</v>
      </c>
      <c r="B140" s="20" t="s">
        <v>2169</v>
      </c>
      <c r="C140" s="20" t="s">
        <v>1806</v>
      </c>
      <c r="D140" s="20" t="s">
        <v>1807</v>
      </c>
      <c r="E140" s="21" t="s">
        <v>2170</v>
      </c>
      <c r="F140" s="20" t="s">
        <v>1809</v>
      </c>
      <c r="G140" s="21" t="s">
        <v>2171</v>
      </c>
      <c r="H140" s="20" t="s">
        <v>2139</v>
      </c>
      <c r="I140" s="20" t="s">
        <v>1812</v>
      </c>
      <c r="J140" s="21" t="s">
        <v>2172</v>
      </c>
    </row>
    <row r="141" ht="21.6" spans="1:10">
      <c r="A141" s="18"/>
      <c r="B141" s="20"/>
      <c r="C141" s="20" t="s">
        <v>1806</v>
      </c>
      <c r="D141" s="20" t="s">
        <v>1823</v>
      </c>
      <c r="E141" s="21" t="s">
        <v>2173</v>
      </c>
      <c r="F141" s="20" t="s">
        <v>1851</v>
      </c>
      <c r="G141" s="21" t="s">
        <v>1892</v>
      </c>
      <c r="H141" s="20" t="s">
        <v>1826</v>
      </c>
      <c r="I141" s="20" t="s">
        <v>1812</v>
      </c>
      <c r="J141" s="21" t="s">
        <v>2174</v>
      </c>
    </row>
    <row r="142" ht="21.6" spans="1:10">
      <c r="A142" s="18"/>
      <c r="B142" s="20"/>
      <c r="C142" s="20" t="s">
        <v>1806</v>
      </c>
      <c r="D142" s="20" t="s">
        <v>1828</v>
      </c>
      <c r="E142" s="21" t="s">
        <v>2175</v>
      </c>
      <c r="F142" s="20" t="s">
        <v>1875</v>
      </c>
      <c r="G142" s="21" t="s">
        <v>1994</v>
      </c>
      <c r="H142" s="20" t="s">
        <v>2124</v>
      </c>
      <c r="I142" s="20" t="s">
        <v>1812</v>
      </c>
      <c r="J142" s="21" t="s">
        <v>2176</v>
      </c>
    </row>
    <row r="143" ht="21.6" spans="1:10">
      <c r="A143" s="18"/>
      <c r="B143" s="20"/>
      <c r="C143" s="20" t="s">
        <v>1806</v>
      </c>
      <c r="D143" s="20" t="s">
        <v>1828</v>
      </c>
      <c r="E143" s="21" t="s">
        <v>2177</v>
      </c>
      <c r="F143" s="20" t="s">
        <v>1875</v>
      </c>
      <c r="G143" s="21" t="s">
        <v>1994</v>
      </c>
      <c r="H143" s="20" t="s">
        <v>2124</v>
      </c>
      <c r="I143" s="20" t="s">
        <v>1812</v>
      </c>
      <c r="J143" s="21" t="s">
        <v>2178</v>
      </c>
    </row>
    <row r="144" ht="32.4" spans="1:10">
      <c r="A144" s="18"/>
      <c r="B144" s="20"/>
      <c r="C144" s="20" t="s">
        <v>1834</v>
      </c>
      <c r="D144" s="20" t="s">
        <v>1835</v>
      </c>
      <c r="E144" s="21" t="s">
        <v>2179</v>
      </c>
      <c r="F144" s="20" t="s">
        <v>1809</v>
      </c>
      <c r="G144" s="21" t="s">
        <v>2180</v>
      </c>
      <c r="H144" s="20" t="s">
        <v>1831</v>
      </c>
      <c r="I144" s="20" t="s">
        <v>1838</v>
      </c>
      <c r="J144" s="21" t="s">
        <v>2134</v>
      </c>
    </row>
    <row r="145" ht="21.6" spans="1:10">
      <c r="A145" s="18"/>
      <c r="B145" s="20"/>
      <c r="C145" s="20" t="s">
        <v>1848</v>
      </c>
      <c r="D145" s="20" t="s">
        <v>1849</v>
      </c>
      <c r="E145" s="21" t="s">
        <v>2135</v>
      </c>
      <c r="F145" s="20" t="s">
        <v>1851</v>
      </c>
      <c r="G145" s="21" t="s">
        <v>1852</v>
      </c>
      <c r="H145" s="20" t="s">
        <v>1826</v>
      </c>
      <c r="I145" s="20" t="s">
        <v>1812</v>
      </c>
      <c r="J145" s="21" t="s">
        <v>2136</v>
      </c>
    </row>
    <row r="146" ht="32.4" spans="1:10">
      <c r="A146" s="18"/>
      <c r="B146" s="20"/>
      <c r="C146" s="20" t="s">
        <v>1854</v>
      </c>
      <c r="D146" s="20" t="s">
        <v>1855</v>
      </c>
      <c r="E146" s="21" t="s">
        <v>2137</v>
      </c>
      <c r="F146" s="20" t="s">
        <v>1875</v>
      </c>
      <c r="G146" s="21" t="s">
        <v>2138</v>
      </c>
      <c r="H146" s="20" t="s">
        <v>2139</v>
      </c>
      <c r="I146" s="20" t="s">
        <v>1812</v>
      </c>
      <c r="J146" s="21" t="s">
        <v>2167</v>
      </c>
    </row>
    <row r="147" spans="1:10">
      <c r="A147" s="18" t="s">
        <v>2181</v>
      </c>
      <c r="B147" s="19"/>
      <c r="C147" s="19"/>
      <c r="D147" s="19"/>
      <c r="E147" s="19"/>
      <c r="F147" s="19"/>
      <c r="G147" s="19"/>
      <c r="H147" s="19"/>
      <c r="I147" s="19"/>
      <c r="J147" s="19"/>
    </row>
    <row r="148" ht="43.2" spans="1:10">
      <c r="A148" s="18" t="s">
        <v>2182</v>
      </c>
      <c r="B148" s="20" t="s">
        <v>2183</v>
      </c>
      <c r="C148" s="20" t="s">
        <v>1806</v>
      </c>
      <c r="D148" s="20" t="s">
        <v>1807</v>
      </c>
      <c r="E148" s="21" t="s">
        <v>2184</v>
      </c>
      <c r="F148" s="20" t="s">
        <v>1851</v>
      </c>
      <c r="G148" s="21" t="s">
        <v>1994</v>
      </c>
      <c r="H148" s="20" t="s">
        <v>1886</v>
      </c>
      <c r="I148" s="20" t="s">
        <v>1812</v>
      </c>
      <c r="J148" s="21" t="s">
        <v>2185</v>
      </c>
    </row>
    <row r="149" ht="32.4" spans="1:10">
      <c r="A149" s="18"/>
      <c r="B149" s="20"/>
      <c r="C149" s="20" t="s">
        <v>1806</v>
      </c>
      <c r="D149" s="20" t="s">
        <v>1807</v>
      </c>
      <c r="E149" s="21" t="s">
        <v>2186</v>
      </c>
      <c r="F149" s="20" t="s">
        <v>1851</v>
      </c>
      <c r="G149" s="21" t="s">
        <v>1994</v>
      </c>
      <c r="H149" s="20" t="s">
        <v>1886</v>
      </c>
      <c r="I149" s="20" t="s">
        <v>1812</v>
      </c>
      <c r="J149" s="21" t="s">
        <v>2187</v>
      </c>
    </row>
    <row r="150" ht="43.2" spans="1:10">
      <c r="A150" s="18"/>
      <c r="B150" s="20"/>
      <c r="C150" s="20" t="s">
        <v>1806</v>
      </c>
      <c r="D150" s="20" t="s">
        <v>1807</v>
      </c>
      <c r="E150" s="21" t="s">
        <v>2188</v>
      </c>
      <c r="F150" s="20" t="s">
        <v>1851</v>
      </c>
      <c r="G150" s="21" t="s">
        <v>2189</v>
      </c>
      <c r="H150" s="20" t="s">
        <v>1886</v>
      </c>
      <c r="I150" s="20" t="s">
        <v>1812</v>
      </c>
      <c r="J150" s="21" t="s">
        <v>2190</v>
      </c>
    </row>
    <row r="151" ht="43.2" spans="1:10">
      <c r="A151" s="18"/>
      <c r="B151" s="20"/>
      <c r="C151" s="20" t="s">
        <v>1806</v>
      </c>
      <c r="D151" s="20" t="s">
        <v>1807</v>
      </c>
      <c r="E151" s="21" t="s">
        <v>2191</v>
      </c>
      <c r="F151" s="20" t="s">
        <v>1851</v>
      </c>
      <c r="G151" s="21" t="s">
        <v>2192</v>
      </c>
      <c r="H151" s="20" t="s">
        <v>1886</v>
      </c>
      <c r="I151" s="20" t="s">
        <v>1812</v>
      </c>
      <c r="J151" s="21" t="s">
        <v>2193</v>
      </c>
    </row>
    <row r="152" ht="21.6" spans="1:10">
      <c r="A152" s="18"/>
      <c r="B152" s="20"/>
      <c r="C152" s="20" t="s">
        <v>1806</v>
      </c>
      <c r="D152" s="20" t="s">
        <v>1823</v>
      </c>
      <c r="E152" s="21" t="s">
        <v>2194</v>
      </c>
      <c r="F152" s="20" t="s">
        <v>1809</v>
      </c>
      <c r="G152" s="21" t="s">
        <v>1825</v>
      </c>
      <c r="H152" s="20" t="s">
        <v>1826</v>
      </c>
      <c r="I152" s="20" t="s">
        <v>1838</v>
      </c>
      <c r="J152" s="21" t="s">
        <v>2195</v>
      </c>
    </row>
    <row r="153" ht="21.6" spans="1:10">
      <c r="A153" s="18"/>
      <c r="B153" s="20"/>
      <c r="C153" s="20" t="s">
        <v>1806</v>
      </c>
      <c r="D153" s="20" t="s">
        <v>1823</v>
      </c>
      <c r="E153" s="21" t="s">
        <v>2196</v>
      </c>
      <c r="F153" s="20" t="s">
        <v>1851</v>
      </c>
      <c r="G153" s="21" t="s">
        <v>2043</v>
      </c>
      <c r="H153" s="20" t="s">
        <v>1826</v>
      </c>
      <c r="I153" s="20" t="s">
        <v>1812</v>
      </c>
      <c r="J153" s="21" t="s">
        <v>2197</v>
      </c>
    </row>
    <row r="154" ht="43.2" spans="1:10">
      <c r="A154" s="18"/>
      <c r="B154" s="20"/>
      <c r="C154" s="20" t="s">
        <v>1806</v>
      </c>
      <c r="D154" s="20" t="s">
        <v>1828</v>
      </c>
      <c r="E154" s="21" t="s">
        <v>2198</v>
      </c>
      <c r="F154" s="20" t="s">
        <v>1809</v>
      </c>
      <c r="G154" s="21" t="s">
        <v>1825</v>
      </c>
      <c r="H154" s="20" t="s">
        <v>1826</v>
      </c>
      <c r="I154" s="20" t="s">
        <v>1812</v>
      </c>
      <c r="J154" s="21" t="s">
        <v>2199</v>
      </c>
    </row>
    <row r="155" ht="21.6" spans="1:10">
      <c r="A155" s="18"/>
      <c r="B155" s="20"/>
      <c r="C155" s="20" t="s">
        <v>1834</v>
      </c>
      <c r="D155" s="20" t="s">
        <v>1835</v>
      </c>
      <c r="E155" s="21" t="s">
        <v>2200</v>
      </c>
      <c r="F155" s="20" t="s">
        <v>1851</v>
      </c>
      <c r="G155" s="21" t="s">
        <v>1920</v>
      </c>
      <c r="H155" s="20" t="s">
        <v>1826</v>
      </c>
      <c r="I155" s="20" t="s">
        <v>1812</v>
      </c>
      <c r="J155" s="21" t="s">
        <v>2201</v>
      </c>
    </row>
    <row r="156" ht="21.6" spans="1:10">
      <c r="A156" s="18"/>
      <c r="B156" s="20"/>
      <c r="C156" s="20" t="s">
        <v>1834</v>
      </c>
      <c r="D156" s="20" t="s">
        <v>1835</v>
      </c>
      <c r="E156" s="21" t="s">
        <v>2202</v>
      </c>
      <c r="F156" s="20" t="s">
        <v>1851</v>
      </c>
      <c r="G156" s="21" t="s">
        <v>1920</v>
      </c>
      <c r="H156" s="20" t="s">
        <v>1826</v>
      </c>
      <c r="I156" s="20" t="s">
        <v>1812</v>
      </c>
      <c r="J156" s="21" t="s">
        <v>2203</v>
      </c>
    </row>
    <row r="157" ht="32.4" spans="1:10">
      <c r="A157" s="18"/>
      <c r="B157" s="20"/>
      <c r="C157" s="20" t="s">
        <v>1834</v>
      </c>
      <c r="D157" s="20" t="s">
        <v>1844</v>
      </c>
      <c r="E157" s="21" t="s">
        <v>2204</v>
      </c>
      <c r="F157" s="20" t="s">
        <v>1809</v>
      </c>
      <c r="G157" s="21" t="s">
        <v>2205</v>
      </c>
      <c r="H157" s="20" t="s">
        <v>1831</v>
      </c>
      <c r="I157" s="20" t="s">
        <v>1838</v>
      </c>
      <c r="J157" s="21" t="s">
        <v>2206</v>
      </c>
    </row>
    <row r="158" ht="32.4" spans="1:10">
      <c r="A158" s="18"/>
      <c r="B158" s="20"/>
      <c r="C158" s="20" t="s">
        <v>1848</v>
      </c>
      <c r="D158" s="20" t="s">
        <v>1849</v>
      </c>
      <c r="E158" s="21" t="s">
        <v>1891</v>
      </c>
      <c r="F158" s="20" t="s">
        <v>1851</v>
      </c>
      <c r="G158" s="21" t="s">
        <v>1852</v>
      </c>
      <c r="H158" s="20" t="s">
        <v>1826</v>
      </c>
      <c r="I158" s="20" t="s">
        <v>1812</v>
      </c>
      <c r="J158" s="21" t="s">
        <v>2207</v>
      </c>
    </row>
    <row r="159" ht="64.8" spans="1:10">
      <c r="A159" s="18"/>
      <c r="B159" s="20"/>
      <c r="C159" s="20" t="s">
        <v>1854</v>
      </c>
      <c r="D159" s="20" t="s">
        <v>1855</v>
      </c>
      <c r="E159" s="21" t="s">
        <v>1855</v>
      </c>
      <c r="F159" s="20" t="s">
        <v>1809</v>
      </c>
      <c r="G159" s="21" t="s">
        <v>2208</v>
      </c>
      <c r="H159" s="20" t="s">
        <v>2139</v>
      </c>
      <c r="I159" s="20" t="s">
        <v>1812</v>
      </c>
      <c r="J159" s="21" t="s">
        <v>2209</v>
      </c>
    </row>
    <row r="160" ht="64.8" spans="1:10">
      <c r="A160" s="18" t="s">
        <v>2210</v>
      </c>
      <c r="B160" s="20" t="s">
        <v>2211</v>
      </c>
      <c r="C160" s="20" t="s">
        <v>1806</v>
      </c>
      <c r="D160" s="20" t="s">
        <v>1807</v>
      </c>
      <c r="E160" s="21" t="s">
        <v>2212</v>
      </c>
      <c r="F160" s="20" t="s">
        <v>1851</v>
      </c>
      <c r="G160" s="21" t="s">
        <v>1820</v>
      </c>
      <c r="H160" s="20" t="s">
        <v>1886</v>
      </c>
      <c r="I160" s="20" t="s">
        <v>1812</v>
      </c>
      <c r="J160" s="21" t="s">
        <v>2213</v>
      </c>
    </row>
    <row r="161" ht="97.2" spans="1:10">
      <c r="A161" s="18"/>
      <c r="B161" s="20"/>
      <c r="C161" s="20" t="s">
        <v>1806</v>
      </c>
      <c r="D161" s="20" t="s">
        <v>1807</v>
      </c>
      <c r="E161" s="21" t="s">
        <v>2214</v>
      </c>
      <c r="F161" s="20" t="s">
        <v>1851</v>
      </c>
      <c r="G161" s="21" t="s">
        <v>2215</v>
      </c>
      <c r="H161" s="20" t="s">
        <v>1862</v>
      </c>
      <c r="I161" s="20" t="s">
        <v>1812</v>
      </c>
      <c r="J161" s="21" t="s">
        <v>2216</v>
      </c>
    </row>
    <row r="162" ht="32.4" spans="1:10">
      <c r="A162" s="18"/>
      <c r="B162" s="20"/>
      <c r="C162" s="20" t="s">
        <v>1806</v>
      </c>
      <c r="D162" s="20" t="s">
        <v>1807</v>
      </c>
      <c r="E162" s="21" t="s">
        <v>2217</v>
      </c>
      <c r="F162" s="20" t="s">
        <v>1851</v>
      </c>
      <c r="G162" s="21" t="s">
        <v>1820</v>
      </c>
      <c r="H162" s="20" t="s">
        <v>1886</v>
      </c>
      <c r="I162" s="20" t="s">
        <v>1812</v>
      </c>
      <c r="J162" s="21" t="s">
        <v>2218</v>
      </c>
    </row>
    <row r="163" ht="43.2" spans="1:10">
      <c r="A163" s="18"/>
      <c r="B163" s="20"/>
      <c r="C163" s="20" t="s">
        <v>1806</v>
      </c>
      <c r="D163" s="20" t="s">
        <v>1807</v>
      </c>
      <c r="E163" s="21" t="s">
        <v>2219</v>
      </c>
      <c r="F163" s="20" t="s">
        <v>1851</v>
      </c>
      <c r="G163" s="21" t="s">
        <v>1820</v>
      </c>
      <c r="H163" s="20" t="s">
        <v>1886</v>
      </c>
      <c r="I163" s="20" t="s">
        <v>1812</v>
      </c>
      <c r="J163" s="21" t="s">
        <v>2220</v>
      </c>
    </row>
    <row r="164" ht="54" spans="1:10">
      <c r="A164" s="18"/>
      <c r="B164" s="20"/>
      <c r="C164" s="20" t="s">
        <v>1806</v>
      </c>
      <c r="D164" s="20" t="s">
        <v>1807</v>
      </c>
      <c r="E164" s="21" t="s">
        <v>2221</v>
      </c>
      <c r="F164" s="20" t="s">
        <v>1851</v>
      </c>
      <c r="G164" s="21" t="s">
        <v>1861</v>
      </c>
      <c r="H164" s="20" t="s">
        <v>1886</v>
      </c>
      <c r="I164" s="20" t="s">
        <v>1812</v>
      </c>
      <c r="J164" s="21" t="s">
        <v>2222</v>
      </c>
    </row>
    <row r="165" ht="32.4" spans="1:10">
      <c r="A165" s="18"/>
      <c r="B165" s="20"/>
      <c r="C165" s="20" t="s">
        <v>1806</v>
      </c>
      <c r="D165" s="20" t="s">
        <v>1807</v>
      </c>
      <c r="E165" s="21" t="s">
        <v>2223</v>
      </c>
      <c r="F165" s="20" t="s">
        <v>1851</v>
      </c>
      <c r="G165" s="21" t="s">
        <v>1820</v>
      </c>
      <c r="H165" s="20" t="s">
        <v>1886</v>
      </c>
      <c r="I165" s="20" t="s">
        <v>1812</v>
      </c>
      <c r="J165" s="21" t="s">
        <v>2224</v>
      </c>
    </row>
    <row r="166" ht="64.8" spans="1:10">
      <c r="A166" s="18"/>
      <c r="B166" s="20"/>
      <c r="C166" s="20" t="s">
        <v>1806</v>
      </c>
      <c r="D166" s="20" t="s">
        <v>1823</v>
      </c>
      <c r="E166" s="21" t="s">
        <v>2225</v>
      </c>
      <c r="F166" s="20" t="s">
        <v>1809</v>
      </c>
      <c r="G166" s="21" t="s">
        <v>1825</v>
      </c>
      <c r="H166" s="20" t="s">
        <v>1826</v>
      </c>
      <c r="I166" s="20" t="s">
        <v>1812</v>
      </c>
      <c r="J166" s="21" t="s">
        <v>2226</v>
      </c>
    </row>
    <row r="167" ht="32.4" spans="1:10">
      <c r="A167" s="18"/>
      <c r="B167" s="20"/>
      <c r="C167" s="20" t="s">
        <v>1806</v>
      </c>
      <c r="D167" s="20" t="s">
        <v>1828</v>
      </c>
      <c r="E167" s="21" t="s">
        <v>1993</v>
      </c>
      <c r="F167" s="20" t="s">
        <v>1809</v>
      </c>
      <c r="G167" s="21" t="s">
        <v>1892</v>
      </c>
      <c r="H167" s="20" t="s">
        <v>1826</v>
      </c>
      <c r="I167" s="20" t="s">
        <v>1812</v>
      </c>
      <c r="J167" s="21" t="s">
        <v>2227</v>
      </c>
    </row>
    <row r="168" ht="32.4" spans="1:10">
      <c r="A168" s="18"/>
      <c r="B168" s="20"/>
      <c r="C168" s="20" t="s">
        <v>1806</v>
      </c>
      <c r="D168" s="20" t="s">
        <v>1828</v>
      </c>
      <c r="E168" s="21" t="s">
        <v>2228</v>
      </c>
      <c r="F168" s="20" t="s">
        <v>1809</v>
      </c>
      <c r="G168" s="21" t="s">
        <v>1892</v>
      </c>
      <c r="H168" s="20" t="s">
        <v>1826</v>
      </c>
      <c r="I168" s="20" t="s">
        <v>1812</v>
      </c>
      <c r="J168" s="21" t="s">
        <v>2229</v>
      </c>
    </row>
    <row r="169" spans="1:10">
      <c r="A169" s="18"/>
      <c r="B169" s="20"/>
      <c r="C169" s="20" t="s">
        <v>1834</v>
      </c>
      <c r="D169" s="20" t="s">
        <v>1835</v>
      </c>
      <c r="E169" s="21" t="s">
        <v>2230</v>
      </c>
      <c r="F169" s="20" t="s">
        <v>1809</v>
      </c>
      <c r="G169" s="21" t="s">
        <v>2231</v>
      </c>
      <c r="H169" s="20" t="s">
        <v>1831</v>
      </c>
      <c r="I169" s="20" t="s">
        <v>1838</v>
      </c>
      <c r="J169" s="21" t="s">
        <v>2232</v>
      </c>
    </row>
    <row r="170" ht="21.6" spans="1:10">
      <c r="A170" s="18"/>
      <c r="B170" s="20"/>
      <c r="C170" s="20" t="s">
        <v>1834</v>
      </c>
      <c r="D170" s="20" t="s">
        <v>1835</v>
      </c>
      <c r="E170" s="21" t="s">
        <v>2233</v>
      </c>
      <c r="F170" s="20" t="s">
        <v>1809</v>
      </c>
      <c r="G170" s="21" t="s">
        <v>2234</v>
      </c>
      <c r="H170" s="20" t="s">
        <v>1831</v>
      </c>
      <c r="I170" s="20" t="s">
        <v>1838</v>
      </c>
      <c r="J170" s="21" t="s">
        <v>2233</v>
      </c>
    </row>
    <row r="171" spans="1:10">
      <c r="A171" s="18"/>
      <c r="B171" s="20"/>
      <c r="C171" s="20" t="s">
        <v>1834</v>
      </c>
      <c r="D171" s="20" t="s">
        <v>1835</v>
      </c>
      <c r="E171" s="21" t="s">
        <v>2235</v>
      </c>
      <c r="F171" s="20" t="s">
        <v>1809</v>
      </c>
      <c r="G171" s="21" t="s">
        <v>2085</v>
      </c>
      <c r="H171" s="20" t="s">
        <v>1831</v>
      </c>
      <c r="I171" s="20" t="s">
        <v>1838</v>
      </c>
      <c r="J171" s="21" t="s">
        <v>2235</v>
      </c>
    </row>
    <row r="172" spans="1:10">
      <c r="A172" s="18"/>
      <c r="B172" s="20"/>
      <c r="C172" s="20" t="s">
        <v>1848</v>
      </c>
      <c r="D172" s="20" t="s">
        <v>1849</v>
      </c>
      <c r="E172" s="21" t="s">
        <v>1917</v>
      </c>
      <c r="F172" s="20" t="s">
        <v>1851</v>
      </c>
      <c r="G172" s="21" t="s">
        <v>1892</v>
      </c>
      <c r="H172" s="20" t="s">
        <v>1826</v>
      </c>
      <c r="I172" s="20" t="s">
        <v>1812</v>
      </c>
      <c r="J172" s="21" t="s">
        <v>1917</v>
      </c>
    </row>
    <row r="173" ht="43.2" spans="1:10">
      <c r="A173" s="18"/>
      <c r="B173" s="20"/>
      <c r="C173" s="20" t="s">
        <v>1854</v>
      </c>
      <c r="D173" s="20" t="s">
        <v>1855</v>
      </c>
      <c r="E173" s="21" t="s">
        <v>1855</v>
      </c>
      <c r="F173" s="20" t="s">
        <v>1851</v>
      </c>
      <c r="G173" s="21" t="s">
        <v>1852</v>
      </c>
      <c r="H173" s="20" t="s">
        <v>1826</v>
      </c>
      <c r="I173" s="20" t="s">
        <v>1812</v>
      </c>
      <c r="J173" s="21" t="s">
        <v>2236</v>
      </c>
    </row>
    <row r="174" spans="1:10">
      <c r="A174" s="18" t="s">
        <v>2237</v>
      </c>
      <c r="B174" s="19"/>
      <c r="C174" s="19"/>
      <c r="D174" s="19"/>
      <c r="E174" s="19"/>
      <c r="F174" s="19"/>
      <c r="G174" s="19"/>
      <c r="H174" s="19"/>
      <c r="I174" s="19"/>
      <c r="J174" s="19"/>
    </row>
    <row r="175" ht="21.6" spans="1:10">
      <c r="A175" s="18" t="s">
        <v>2238</v>
      </c>
      <c r="B175" s="20" t="s">
        <v>2239</v>
      </c>
      <c r="C175" s="20" t="s">
        <v>1806</v>
      </c>
      <c r="D175" s="20" t="s">
        <v>1807</v>
      </c>
      <c r="E175" s="21" t="s">
        <v>2240</v>
      </c>
      <c r="F175" s="20" t="s">
        <v>1809</v>
      </c>
      <c r="G175" s="21" t="s">
        <v>2241</v>
      </c>
      <c r="H175" s="20" t="s">
        <v>1978</v>
      </c>
      <c r="I175" s="20" t="s">
        <v>1812</v>
      </c>
      <c r="J175" s="21" t="s">
        <v>2242</v>
      </c>
    </row>
    <row r="176" ht="21.6" spans="1:10">
      <c r="A176" s="18"/>
      <c r="B176" s="20"/>
      <c r="C176" s="20" t="s">
        <v>1806</v>
      </c>
      <c r="D176" s="20" t="s">
        <v>1807</v>
      </c>
      <c r="E176" s="21" t="s">
        <v>2243</v>
      </c>
      <c r="F176" s="20" t="s">
        <v>1809</v>
      </c>
      <c r="G176" s="21" t="s">
        <v>2244</v>
      </c>
      <c r="H176" s="20" t="s">
        <v>1978</v>
      </c>
      <c r="I176" s="20" t="s">
        <v>1812</v>
      </c>
      <c r="J176" s="21" t="s">
        <v>2245</v>
      </c>
    </row>
    <row r="177" ht="21.6" spans="1:10">
      <c r="A177" s="18"/>
      <c r="B177" s="20"/>
      <c r="C177" s="20" t="s">
        <v>1806</v>
      </c>
      <c r="D177" s="20" t="s">
        <v>1807</v>
      </c>
      <c r="E177" s="21" t="s">
        <v>2246</v>
      </c>
      <c r="F177" s="20" t="s">
        <v>1809</v>
      </c>
      <c r="G177" s="21" t="s">
        <v>2247</v>
      </c>
      <c r="H177" s="20" t="s">
        <v>2103</v>
      </c>
      <c r="I177" s="20" t="s">
        <v>1812</v>
      </c>
      <c r="J177" s="21" t="s">
        <v>2248</v>
      </c>
    </row>
    <row r="178" ht="21.6" spans="1:10">
      <c r="A178" s="18"/>
      <c r="B178" s="20"/>
      <c r="C178" s="20" t="s">
        <v>1806</v>
      </c>
      <c r="D178" s="20" t="s">
        <v>1823</v>
      </c>
      <c r="E178" s="21" t="s">
        <v>2249</v>
      </c>
      <c r="F178" s="20" t="s">
        <v>1809</v>
      </c>
      <c r="G178" s="21" t="s">
        <v>1825</v>
      </c>
      <c r="H178" s="20" t="s">
        <v>1826</v>
      </c>
      <c r="I178" s="20" t="s">
        <v>1812</v>
      </c>
      <c r="J178" s="21" t="s">
        <v>2250</v>
      </c>
    </row>
    <row r="179" ht="21.6" spans="1:10">
      <c r="A179" s="18"/>
      <c r="B179" s="20"/>
      <c r="C179" s="20" t="s">
        <v>1806</v>
      </c>
      <c r="D179" s="20" t="s">
        <v>1823</v>
      </c>
      <c r="E179" s="21" t="s">
        <v>2251</v>
      </c>
      <c r="F179" s="20" t="s">
        <v>1809</v>
      </c>
      <c r="G179" s="21" t="s">
        <v>1825</v>
      </c>
      <c r="H179" s="20" t="s">
        <v>1826</v>
      </c>
      <c r="I179" s="20" t="s">
        <v>1812</v>
      </c>
      <c r="J179" s="21" t="s">
        <v>2252</v>
      </c>
    </row>
    <row r="180" ht="32.4" spans="1:10">
      <c r="A180" s="18"/>
      <c r="B180" s="20"/>
      <c r="C180" s="20" t="s">
        <v>1806</v>
      </c>
      <c r="D180" s="20" t="s">
        <v>1828</v>
      </c>
      <c r="E180" s="21" t="s">
        <v>2253</v>
      </c>
      <c r="F180" s="20" t="s">
        <v>1851</v>
      </c>
      <c r="G180" s="21" t="s">
        <v>1892</v>
      </c>
      <c r="H180" s="20" t="s">
        <v>1826</v>
      </c>
      <c r="I180" s="20" t="s">
        <v>1812</v>
      </c>
      <c r="J180" s="21" t="s">
        <v>2254</v>
      </c>
    </row>
    <row r="181" ht="32.4" spans="1:10">
      <c r="A181" s="18"/>
      <c r="B181" s="20"/>
      <c r="C181" s="20" t="s">
        <v>1834</v>
      </c>
      <c r="D181" s="20" t="s">
        <v>1835</v>
      </c>
      <c r="E181" s="21" t="s">
        <v>2255</v>
      </c>
      <c r="F181" s="20" t="s">
        <v>1851</v>
      </c>
      <c r="G181" s="21" t="s">
        <v>1892</v>
      </c>
      <c r="H181" s="20" t="s">
        <v>1826</v>
      </c>
      <c r="I181" s="20" t="s">
        <v>1812</v>
      </c>
      <c r="J181" s="21" t="s">
        <v>2256</v>
      </c>
    </row>
    <row r="182" ht="21.6" spans="1:10">
      <c r="A182" s="18"/>
      <c r="B182" s="20"/>
      <c r="C182" s="20" t="s">
        <v>1848</v>
      </c>
      <c r="D182" s="20" t="s">
        <v>1849</v>
      </c>
      <c r="E182" s="21" t="s">
        <v>2257</v>
      </c>
      <c r="F182" s="20" t="s">
        <v>1809</v>
      </c>
      <c r="G182" s="21" t="s">
        <v>1892</v>
      </c>
      <c r="H182" s="20" t="s">
        <v>1826</v>
      </c>
      <c r="I182" s="20" t="s">
        <v>1812</v>
      </c>
      <c r="J182" s="21" t="s">
        <v>2258</v>
      </c>
    </row>
    <row r="183" ht="21.6" spans="1:10">
      <c r="A183" s="18"/>
      <c r="B183" s="20"/>
      <c r="C183" s="20" t="s">
        <v>1854</v>
      </c>
      <c r="D183" s="20" t="s">
        <v>1919</v>
      </c>
      <c r="E183" s="21" t="s">
        <v>1856</v>
      </c>
      <c r="F183" s="20" t="s">
        <v>1809</v>
      </c>
      <c r="G183" s="21" t="s">
        <v>1825</v>
      </c>
      <c r="H183" s="20" t="s">
        <v>1826</v>
      </c>
      <c r="I183" s="20" t="s">
        <v>1812</v>
      </c>
      <c r="J183" s="21" t="s">
        <v>2259</v>
      </c>
    </row>
    <row r="184" ht="21.6" spans="1:10">
      <c r="A184" s="18" t="s">
        <v>2260</v>
      </c>
      <c r="B184" s="20" t="s">
        <v>2261</v>
      </c>
      <c r="C184" s="20" t="s">
        <v>1806</v>
      </c>
      <c r="D184" s="20" t="s">
        <v>1807</v>
      </c>
      <c r="E184" s="21" t="s">
        <v>2262</v>
      </c>
      <c r="F184" s="20" t="s">
        <v>1851</v>
      </c>
      <c r="G184" s="21" t="s">
        <v>1810</v>
      </c>
      <c r="H184" s="20" t="s">
        <v>1886</v>
      </c>
      <c r="I184" s="20" t="s">
        <v>1812</v>
      </c>
      <c r="J184" s="21" t="s">
        <v>2263</v>
      </c>
    </row>
    <row r="185" ht="32.4" spans="1:10">
      <c r="A185" s="18"/>
      <c r="B185" s="20"/>
      <c r="C185" s="20" t="s">
        <v>1806</v>
      </c>
      <c r="D185" s="20" t="s">
        <v>1807</v>
      </c>
      <c r="E185" s="21" t="s">
        <v>2264</v>
      </c>
      <c r="F185" s="20" t="s">
        <v>1809</v>
      </c>
      <c r="G185" s="21" t="s">
        <v>1994</v>
      </c>
      <c r="H185" s="20" t="s">
        <v>1811</v>
      </c>
      <c r="I185" s="20" t="s">
        <v>1812</v>
      </c>
      <c r="J185" s="21" t="s">
        <v>2265</v>
      </c>
    </row>
    <row r="186" ht="32.4" spans="1:10">
      <c r="A186" s="18"/>
      <c r="B186" s="20"/>
      <c r="C186" s="20" t="s">
        <v>1806</v>
      </c>
      <c r="D186" s="20" t="s">
        <v>1823</v>
      </c>
      <c r="E186" s="21" t="s">
        <v>2266</v>
      </c>
      <c r="F186" s="20" t="s">
        <v>1809</v>
      </c>
      <c r="G186" s="21" t="s">
        <v>1825</v>
      </c>
      <c r="H186" s="20" t="s">
        <v>1826</v>
      </c>
      <c r="I186" s="20" t="s">
        <v>1812</v>
      </c>
      <c r="J186" s="21" t="s">
        <v>2267</v>
      </c>
    </row>
    <row r="187" ht="54" spans="1:10">
      <c r="A187" s="18"/>
      <c r="B187" s="20"/>
      <c r="C187" s="20" t="s">
        <v>1806</v>
      </c>
      <c r="D187" s="20" t="s">
        <v>1828</v>
      </c>
      <c r="E187" s="21" t="s">
        <v>2268</v>
      </c>
      <c r="F187" s="20" t="s">
        <v>1809</v>
      </c>
      <c r="G187" s="21" t="s">
        <v>1825</v>
      </c>
      <c r="H187" s="20" t="s">
        <v>1826</v>
      </c>
      <c r="I187" s="20" t="s">
        <v>1812</v>
      </c>
      <c r="J187" s="21" t="s">
        <v>2269</v>
      </c>
    </row>
    <row r="188" ht="21.6" spans="1:10">
      <c r="A188" s="18"/>
      <c r="B188" s="20"/>
      <c r="C188" s="20" t="s">
        <v>1834</v>
      </c>
      <c r="D188" s="20" t="s">
        <v>1835</v>
      </c>
      <c r="E188" s="21" t="s">
        <v>2270</v>
      </c>
      <c r="F188" s="20" t="s">
        <v>1809</v>
      </c>
      <c r="G188" s="21" t="s">
        <v>1825</v>
      </c>
      <c r="H188" s="20" t="s">
        <v>1826</v>
      </c>
      <c r="I188" s="20" t="s">
        <v>1838</v>
      </c>
      <c r="J188" s="21" t="s">
        <v>2271</v>
      </c>
    </row>
    <row r="189" ht="21.6" spans="1:10">
      <c r="A189" s="18"/>
      <c r="B189" s="20"/>
      <c r="C189" s="20" t="s">
        <v>1834</v>
      </c>
      <c r="D189" s="20" t="s">
        <v>1844</v>
      </c>
      <c r="E189" s="21" t="s">
        <v>2272</v>
      </c>
      <c r="F189" s="20" t="s">
        <v>1809</v>
      </c>
      <c r="G189" s="21" t="s">
        <v>1825</v>
      </c>
      <c r="H189" s="20" t="s">
        <v>1826</v>
      </c>
      <c r="I189" s="20" t="s">
        <v>1812</v>
      </c>
      <c r="J189" s="21" t="s">
        <v>2273</v>
      </c>
    </row>
    <row r="190" ht="21.6" spans="1:10">
      <c r="A190" s="18"/>
      <c r="B190" s="20"/>
      <c r="C190" s="20" t="s">
        <v>1848</v>
      </c>
      <c r="D190" s="20" t="s">
        <v>1849</v>
      </c>
      <c r="E190" s="21" t="s">
        <v>2274</v>
      </c>
      <c r="F190" s="20" t="s">
        <v>1851</v>
      </c>
      <c r="G190" s="21" t="s">
        <v>1892</v>
      </c>
      <c r="H190" s="20" t="s">
        <v>1826</v>
      </c>
      <c r="I190" s="20" t="s">
        <v>1812</v>
      </c>
      <c r="J190" s="21" t="s">
        <v>2275</v>
      </c>
    </row>
    <row r="191" ht="32.4" spans="1:10">
      <c r="A191" s="18"/>
      <c r="B191" s="20"/>
      <c r="C191" s="20" t="s">
        <v>1854</v>
      </c>
      <c r="D191" s="20" t="s">
        <v>1855</v>
      </c>
      <c r="E191" s="21" t="s">
        <v>1856</v>
      </c>
      <c r="F191" s="20" t="s">
        <v>1809</v>
      </c>
      <c r="G191" s="21" t="s">
        <v>1825</v>
      </c>
      <c r="H191" s="20" t="s">
        <v>1826</v>
      </c>
      <c r="I191" s="20" t="s">
        <v>1812</v>
      </c>
      <c r="J191" s="21" t="s">
        <v>2276</v>
      </c>
    </row>
    <row r="192" ht="32.4" spans="1:10">
      <c r="A192" s="18" t="s">
        <v>2277</v>
      </c>
      <c r="B192" s="20" t="s">
        <v>2278</v>
      </c>
      <c r="C192" s="20" t="s">
        <v>1806</v>
      </c>
      <c r="D192" s="20" t="s">
        <v>1807</v>
      </c>
      <c r="E192" s="21" t="s">
        <v>2279</v>
      </c>
      <c r="F192" s="20" t="s">
        <v>1851</v>
      </c>
      <c r="G192" s="21" t="s">
        <v>1820</v>
      </c>
      <c r="H192" s="20" t="s">
        <v>1886</v>
      </c>
      <c r="I192" s="20" t="s">
        <v>1812</v>
      </c>
      <c r="J192" s="21" t="s">
        <v>2280</v>
      </c>
    </row>
    <row r="193" ht="21.6" spans="1:10">
      <c r="A193" s="18"/>
      <c r="B193" s="20"/>
      <c r="C193" s="20" t="s">
        <v>1806</v>
      </c>
      <c r="D193" s="20" t="s">
        <v>1823</v>
      </c>
      <c r="E193" s="21" t="s">
        <v>2281</v>
      </c>
      <c r="F193" s="20" t="s">
        <v>1809</v>
      </c>
      <c r="G193" s="21" t="s">
        <v>1825</v>
      </c>
      <c r="H193" s="20" t="s">
        <v>1826</v>
      </c>
      <c r="I193" s="20" t="s">
        <v>1812</v>
      </c>
      <c r="J193" s="21" t="s">
        <v>2282</v>
      </c>
    </row>
    <row r="194" ht="21.6" spans="1:10">
      <c r="A194" s="18"/>
      <c r="B194" s="20"/>
      <c r="C194" s="20" t="s">
        <v>1806</v>
      </c>
      <c r="D194" s="20" t="s">
        <v>1823</v>
      </c>
      <c r="E194" s="21" t="s">
        <v>2283</v>
      </c>
      <c r="F194" s="20" t="s">
        <v>1851</v>
      </c>
      <c r="G194" s="21" t="s">
        <v>1892</v>
      </c>
      <c r="H194" s="20" t="s">
        <v>1826</v>
      </c>
      <c r="I194" s="20" t="s">
        <v>1812</v>
      </c>
      <c r="J194" s="21" t="s">
        <v>2284</v>
      </c>
    </row>
    <row r="195" ht="21.6" spans="1:10">
      <c r="A195" s="18"/>
      <c r="B195" s="20"/>
      <c r="C195" s="20" t="s">
        <v>1806</v>
      </c>
      <c r="D195" s="20" t="s">
        <v>1828</v>
      </c>
      <c r="E195" s="21" t="s">
        <v>2285</v>
      </c>
      <c r="F195" s="20" t="s">
        <v>1851</v>
      </c>
      <c r="G195" s="21" t="s">
        <v>1892</v>
      </c>
      <c r="H195" s="20" t="s">
        <v>1826</v>
      </c>
      <c r="I195" s="20" t="s">
        <v>1812</v>
      </c>
      <c r="J195" s="21" t="s">
        <v>2286</v>
      </c>
    </row>
    <row r="196" ht="32.4" spans="1:10">
      <c r="A196" s="18"/>
      <c r="B196" s="20"/>
      <c r="C196" s="20" t="s">
        <v>1834</v>
      </c>
      <c r="D196" s="20" t="s">
        <v>1835</v>
      </c>
      <c r="E196" s="21" t="s">
        <v>2287</v>
      </c>
      <c r="F196" s="20" t="s">
        <v>1809</v>
      </c>
      <c r="G196" s="21" t="s">
        <v>1852</v>
      </c>
      <c r="H196" s="20" t="s">
        <v>1826</v>
      </c>
      <c r="I196" s="20" t="s">
        <v>1812</v>
      </c>
      <c r="J196" s="21" t="s">
        <v>2288</v>
      </c>
    </row>
    <row r="197" ht="21.6" spans="1:10">
      <c r="A197" s="18"/>
      <c r="B197" s="20"/>
      <c r="C197" s="20" t="s">
        <v>1848</v>
      </c>
      <c r="D197" s="20" t="s">
        <v>1849</v>
      </c>
      <c r="E197" s="21" t="s">
        <v>2257</v>
      </c>
      <c r="F197" s="20" t="s">
        <v>1851</v>
      </c>
      <c r="G197" s="21" t="s">
        <v>1852</v>
      </c>
      <c r="H197" s="20" t="s">
        <v>1826</v>
      </c>
      <c r="I197" s="20" t="s">
        <v>1812</v>
      </c>
      <c r="J197" s="21" t="s">
        <v>2289</v>
      </c>
    </row>
    <row r="198" ht="21.6" spans="1:10">
      <c r="A198" s="18"/>
      <c r="B198" s="20"/>
      <c r="C198" s="20" t="s">
        <v>1854</v>
      </c>
      <c r="D198" s="20" t="s">
        <v>1919</v>
      </c>
      <c r="E198" s="21" t="s">
        <v>1856</v>
      </c>
      <c r="F198" s="20" t="s">
        <v>1809</v>
      </c>
      <c r="G198" s="21" t="s">
        <v>1825</v>
      </c>
      <c r="H198" s="20" t="s">
        <v>1826</v>
      </c>
      <c r="I198" s="20" t="s">
        <v>1812</v>
      </c>
      <c r="J198" s="21" t="s">
        <v>2259</v>
      </c>
    </row>
    <row r="199" ht="21.6" spans="1:10">
      <c r="A199" s="18" t="s">
        <v>2290</v>
      </c>
      <c r="B199" s="20" t="s">
        <v>2291</v>
      </c>
      <c r="C199" s="20" t="s">
        <v>1806</v>
      </c>
      <c r="D199" s="20" t="s">
        <v>1807</v>
      </c>
      <c r="E199" s="21" t="s">
        <v>2292</v>
      </c>
      <c r="F199" s="20" t="s">
        <v>1809</v>
      </c>
      <c r="G199" s="21" t="s">
        <v>1825</v>
      </c>
      <c r="H199" s="20" t="s">
        <v>1826</v>
      </c>
      <c r="I199" s="20" t="s">
        <v>1812</v>
      </c>
      <c r="J199" s="21" t="s">
        <v>2293</v>
      </c>
    </row>
    <row r="200" ht="21.6" spans="1:10">
      <c r="A200" s="18"/>
      <c r="B200" s="20"/>
      <c r="C200" s="20" t="s">
        <v>1806</v>
      </c>
      <c r="D200" s="20" t="s">
        <v>1807</v>
      </c>
      <c r="E200" s="21" t="s">
        <v>2294</v>
      </c>
      <c r="F200" s="20" t="s">
        <v>1851</v>
      </c>
      <c r="G200" s="21" t="s">
        <v>1810</v>
      </c>
      <c r="H200" s="20" t="s">
        <v>1978</v>
      </c>
      <c r="I200" s="20" t="s">
        <v>1812</v>
      </c>
      <c r="J200" s="21" t="s">
        <v>2295</v>
      </c>
    </row>
    <row r="201" ht="21.6" spans="1:10">
      <c r="A201" s="18"/>
      <c r="B201" s="20"/>
      <c r="C201" s="20" t="s">
        <v>1806</v>
      </c>
      <c r="D201" s="20" t="s">
        <v>1807</v>
      </c>
      <c r="E201" s="21" t="s">
        <v>2296</v>
      </c>
      <c r="F201" s="20" t="s">
        <v>1809</v>
      </c>
      <c r="G201" s="21" t="s">
        <v>2297</v>
      </c>
      <c r="H201" s="20" t="s">
        <v>1821</v>
      </c>
      <c r="I201" s="20" t="s">
        <v>1812</v>
      </c>
      <c r="J201" s="21" t="s">
        <v>2298</v>
      </c>
    </row>
    <row r="202" ht="21.6" spans="1:10">
      <c r="A202" s="18"/>
      <c r="B202" s="20"/>
      <c r="C202" s="20" t="s">
        <v>1806</v>
      </c>
      <c r="D202" s="20" t="s">
        <v>1807</v>
      </c>
      <c r="E202" s="21" t="s">
        <v>2299</v>
      </c>
      <c r="F202" s="20" t="s">
        <v>1851</v>
      </c>
      <c r="G202" s="21" t="s">
        <v>1810</v>
      </c>
      <c r="H202" s="20" t="s">
        <v>2300</v>
      </c>
      <c r="I202" s="20" t="s">
        <v>1812</v>
      </c>
      <c r="J202" s="21" t="s">
        <v>2301</v>
      </c>
    </row>
    <row r="203" ht="21.6" spans="1:10">
      <c r="A203" s="18"/>
      <c r="B203" s="20"/>
      <c r="C203" s="20" t="s">
        <v>1806</v>
      </c>
      <c r="D203" s="20" t="s">
        <v>1823</v>
      </c>
      <c r="E203" s="21" t="s">
        <v>2302</v>
      </c>
      <c r="F203" s="20" t="s">
        <v>1809</v>
      </c>
      <c r="G203" s="21" t="s">
        <v>1825</v>
      </c>
      <c r="H203" s="20" t="s">
        <v>1826</v>
      </c>
      <c r="I203" s="20" t="s">
        <v>1812</v>
      </c>
      <c r="J203" s="21" t="s">
        <v>2303</v>
      </c>
    </row>
    <row r="204" ht="32.4" spans="1:10">
      <c r="A204" s="18"/>
      <c r="B204" s="20"/>
      <c r="C204" s="20" t="s">
        <v>1806</v>
      </c>
      <c r="D204" s="20" t="s">
        <v>1828</v>
      </c>
      <c r="E204" s="21" t="s">
        <v>2304</v>
      </c>
      <c r="F204" s="20" t="s">
        <v>1851</v>
      </c>
      <c r="G204" s="21" t="s">
        <v>1825</v>
      </c>
      <c r="H204" s="20" t="s">
        <v>1826</v>
      </c>
      <c r="I204" s="20" t="s">
        <v>1812</v>
      </c>
      <c r="J204" s="21" t="s">
        <v>2305</v>
      </c>
    </row>
    <row r="205" ht="21.6" spans="1:10">
      <c r="A205" s="18"/>
      <c r="B205" s="20"/>
      <c r="C205" s="20" t="s">
        <v>1834</v>
      </c>
      <c r="D205" s="20" t="s">
        <v>1835</v>
      </c>
      <c r="E205" s="21" t="s">
        <v>2306</v>
      </c>
      <c r="F205" s="20" t="s">
        <v>1851</v>
      </c>
      <c r="G205" s="21" t="s">
        <v>1892</v>
      </c>
      <c r="H205" s="20" t="s">
        <v>1826</v>
      </c>
      <c r="I205" s="20" t="s">
        <v>1812</v>
      </c>
      <c r="J205" s="21" t="s">
        <v>2307</v>
      </c>
    </row>
    <row r="206" ht="21.6" spans="1:10">
      <c r="A206" s="18"/>
      <c r="B206" s="20"/>
      <c r="C206" s="20" t="s">
        <v>1834</v>
      </c>
      <c r="D206" s="20" t="s">
        <v>1840</v>
      </c>
      <c r="E206" s="21" t="s">
        <v>2308</v>
      </c>
      <c r="F206" s="20" t="s">
        <v>1809</v>
      </c>
      <c r="G206" s="21" t="s">
        <v>2309</v>
      </c>
      <c r="H206" s="20" t="s">
        <v>1821</v>
      </c>
      <c r="I206" s="20" t="s">
        <v>1838</v>
      </c>
      <c r="J206" s="21" t="s">
        <v>2310</v>
      </c>
    </row>
    <row r="207" ht="32.4" spans="1:10">
      <c r="A207" s="18"/>
      <c r="B207" s="20"/>
      <c r="C207" s="20" t="s">
        <v>1834</v>
      </c>
      <c r="D207" s="20" t="s">
        <v>1844</v>
      </c>
      <c r="E207" s="21" t="s">
        <v>2311</v>
      </c>
      <c r="F207" s="20" t="s">
        <v>1809</v>
      </c>
      <c r="G207" s="21" t="s">
        <v>2312</v>
      </c>
      <c r="H207" s="20" t="s">
        <v>2313</v>
      </c>
      <c r="I207" s="20" t="s">
        <v>1838</v>
      </c>
      <c r="J207" s="21" t="s">
        <v>2314</v>
      </c>
    </row>
    <row r="208" ht="21.6" spans="1:10">
      <c r="A208" s="18"/>
      <c r="B208" s="20"/>
      <c r="C208" s="20" t="s">
        <v>1848</v>
      </c>
      <c r="D208" s="20" t="s">
        <v>1849</v>
      </c>
      <c r="E208" s="21" t="s">
        <v>1917</v>
      </c>
      <c r="F208" s="20" t="s">
        <v>1851</v>
      </c>
      <c r="G208" s="21" t="s">
        <v>1892</v>
      </c>
      <c r="H208" s="20" t="s">
        <v>1826</v>
      </c>
      <c r="I208" s="20" t="s">
        <v>1838</v>
      </c>
      <c r="J208" s="21" t="s">
        <v>2315</v>
      </c>
    </row>
    <row r="209" ht="21.6" spans="1:10">
      <c r="A209" s="18"/>
      <c r="B209" s="20"/>
      <c r="C209" s="20" t="s">
        <v>1854</v>
      </c>
      <c r="D209" s="20" t="s">
        <v>1855</v>
      </c>
      <c r="E209" s="21" t="s">
        <v>1856</v>
      </c>
      <c r="F209" s="20" t="s">
        <v>1851</v>
      </c>
      <c r="G209" s="21" t="s">
        <v>2316</v>
      </c>
      <c r="H209" s="20" t="s">
        <v>1826</v>
      </c>
      <c r="I209" s="20" t="s">
        <v>1812</v>
      </c>
      <c r="J209" s="21" t="s">
        <v>2259</v>
      </c>
    </row>
    <row r="210" spans="1:10">
      <c r="A210" s="18" t="s">
        <v>2317</v>
      </c>
      <c r="B210" s="19"/>
      <c r="C210" s="19"/>
      <c r="D210" s="19"/>
      <c r="E210" s="19"/>
      <c r="F210" s="19"/>
      <c r="G210" s="19"/>
      <c r="H210" s="19"/>
      <c r="I210" s="19"/>
      <c r="J210" s="19"/>
    </row>
    <row r="211" ht="21.6" spans="1:10">
      <c r="A211" s="18" t="s">
        <v>2318</v>
      </c>
      <c r="B211" s="20" t="s">
        <v>2319</v>
      </c>
      <c r="C211" s="20" t="s">
        <v>1806</v>
      </c>
      <c r="D211" s="20" t="s">
        <v>1807</v>
      </c>
      <c r="E211" s="21" t="s">
        <v>2320</v>
      </c>
      <c r="F211" s="20" t="s">
        <v>1851</v>
      </c>
      <c r="G211" s="21" t="s">
        <v>2321</v>
      </c>
      <c r="H211" s="20" t="s">
        <v>2322</v>
      </c>
      <c r="I211" s="20" t="s">
        <v>1812</v>
      </c>
      <c r="J211" s="21" t="s">
        <v>2323</v>
      </c>
    </row>
    <row r="212" ht="43.2" spans="1:10">
      <c r="A212" s="18"/>
      <c r="B212" s="20"/>
      <c r="C212" s="20" t="s">
        <v>1806</v>
      </c>
      <c r="D212" s="20" t="s">
        <v>1807</v>
      </c>
      <c r="E212" s="21" t="s">
        <v>2324</v>
      </c>
      <c r="F212" s="20" t="s">
        <v>1875</v>
      </c>
      <c r="G212" s="21" t="s">
        <v>2325</v>
      </c>
      <c r="H212" s="20" t="s">
        <v>2326</v>
      </c>
      <c r="I212" s="20" t="s">
        <v>1812</v>
      </c>
      <c r="J212" s="21" t="s">
        <v>2324</v>
      </c>
    </row>
    <row r="213" ht="21.6" spans="1:10">
      <c r="A213" s="18"/>
      <c r="B213" s="20"/>
      <c r="C213" s="20" t="s">
        <v>1806</v>
      </c>
      <c r="D213" s="20" t="s">
        <v>1823</v>
      </c>
      <c r="E213" s="21" t="s">
        <v>2327</v>
      </c>
      <c r="F213" s="20" t="s">
        <v>1851</v>
      </c>
      <c r="G213" s="21" t="s">
        <v>1852</v>
      </c>
      <c r="H213" s="20" t="s">
        <v>1826</v>
      </c>
      <c r="I213" s="20" t="s">
        <v>1812</v>
      </c>
      <c r="J213" s="21" t="s">
        <v>2328</v>
      </c>
    </row>
    <row r="214" ht="21.6" spans="1:10">
      <c r="A214" s="18"/>
      <c r="B214" s="20"/>
      <c r="C214" s="20" t="s">
        <v>1806</v>
      </c>
      <c r="D214" s="20" t="s">
        <v>1823</v>
      </c>
      <c r="E214" s="21" t="s">
        <v>2329</v>
      </c>
      <c r="F214" s="20" t="s">
        <v>1851</v>
      </c>
      <c r="G214" s="21" t="s">
        <v>1852</v>
      </c>
      <c r="H214" s="20" t="s">
        <v>1826</v>
      </c>
      <c r="I214" s="20" t="s">
        <v>1812</v>
      </c>
      <c r="J214" s="21" t="s">
        <v>2330</v>
      </c>
    </row>
    <row r="215" ht="21.6" spans="1:10">
      <c r="A215" s="18"/>
      <c r="B215" s="20"/>
      <c r="C215" s="20" t="s">
        <v>1806</v>
      </c>
      <c r="D215" s="20" t="s">
        <v>1828</v>
      </c>
      <c r="E215" s="21" t="s">
        <v>2331</v>
      </c>
      <c r="F215" s="20" t="s">
        <v>1809</v>
      </c>
      <c r="G215" s="21" t="s">
        <v>2058</v>
      </c>
      <c r="H215" s="20" t="s">
        <v>2059</v>
      </c>
      <c r="I215" s="20" t="s">
        <v>1812</v>
      </c>
      <c r="J215" s="21" t="s">
        <v>2332</v>
      </c>
    </row>
    <row r="216" ht="32.4" spans="1:10">
      <c r="A216" s="18"/>
      <c r="B216" s="20"/>
      <c r="C216" s="20" t="s">
        <v>1834</v>
      </c>
      <c r="D216" s="20" t="s">
        <v>1835</v>
      </c>
      <c r="E216" s="21" t="s">
        <v>2333</v>
      </c>
      <c r="F216" s="20" t="s">
        <v>1851</v>
      </c>
      <c r="G216" s="21" t="s">
        <v>2334</v>
      </c>
      <c r="H216" s="20" t="s">
        <v>1826</v>
      </c>
      <c r="I216" s="20" t="s">
        <v>1812</v>
      </c>
      <c r="J216" s="21" t="s">
        <v>2335</v>
      </c>
    </row>
    <row r="217" ht="43.2" spans="1:10">
      <c r="A217" s="18"/>
      <c r="B217" s="20"/>
      <c r="C217" s="20" t="s">
        <v>1834</v>
      </c>
      <c r="D217" s="20" t="s">
        <v>1840</v>
      </c>
      <c r="E217" s="21" t="s">
        <v>2336</v>
      </c>
      <c r="F217" s="20" t="s">
        <v>1851</v>
      </c>
      <c r="G217" s="21" t="s">
        <v>2337</v>
      </c>
      <c r="H217" s="20" t="s">
        <v>1826</v>
      </c>
      <c r="I217" s="20" t="s">
        <v>1812</v>
      </c>
      <c r="J217" s="21" t="s">
        <v>2338</v>
      </c>
    </row>
    <row r="218" ht="54" spans="1:10">
      <c r="A218" s="18"/>
      <c r="B218" s="20"/>
      <c r="C218" s="20" t="s">
        <v>1834</v>
      </c>
      <c r="D218" s="20" t="s">
        <v>1844</v>
      </c>
      <c r="E218" s="21" t="s">
        <v>2339</v>
      </c>
      <c r="F218" s="20" t="s">
        <v>1851</v>
      </c>
      <c r="G218" s="21" t="s">
        <v>2340</v>
      </c>
      <c r="H218" s="20" t="s">
        <v>2322</v>
      </c>
      <c r="I218" s="20" t="s">
        <v>1812</v>
      </c>
      <c r="J218" s="21" t="s">
        <v>2341</v>
      </c>
    </row>
    <row r="219" ht="21.6" spans="1:10">
      <c r="A219" s="18"/>
      <c r="B219" s="20"/>
      <c r="C219" s="20" t="s">
        <v>1848</v>
      </c>
      <c r="D219" s="20" t="s">
        <v>1849</v>
      </c>
      <c r="E219" s="21" t="s">
        <v>2342</v>
      </c>
      <c r="F219" s="20" t="s">
        <v>1851</v>
      </c>
      <c r="G219" s="21" t="s">
        <v>1892</v>
      </c>
      <c r="H219" s="20" t="s">
        <v>1826</v>
      </c>
      <c r="I219" s="20" t="s">
        <v>1812</v>
      </c>
      <c r="J219" s="21" t="s">
        <v>2343</v>
      </c>
    </row>
    <row r="220" ht="21.6" spans="1:10">
      <c r="A220" s="18"/>
      <c r="B220" s="20"/>
      <c r="C220" s="20" t="s">
        <v>1854</v>
      </c>
      <c r="D220" s="20" t="s">
        <v>1855</v>
      </c>
      <c r="E220" s="21" t="s">
        <v>2344</v>
      </c>
      <c r="F220" s="20" t="s">
        <v>1875</v>
      </c>
      <c r="G220" s="21" t="s">
        <v>2345</v>
      </c>
      <c r="H220" s="20" t="s">
        <v>2139</v>
      </c>
      <c r="I220" s="20" t="s">
        <v>1812</v>
      </c>
      <c r="J220" s="21" t="s">
        <v>2346</v>
      </c>
    </row>
    <row r="221" spans="1:10">
      <c r="A221" s="18" t="s">
        <v>2347</v>
      </c>
      <c r="B221" s="19"/>
      <c r="C221" s="19"/>
      <c r="D221" s="19"/>
      <c r="E221" s="19"/>
      <c r="F221" s="19"/>
      <c r="G221" s="19"/>
      <c r="H221" s="19"/>
      <c r="I221" s="19"/>
      <c r="J221" s="19"/>
    </row>
    <row r="222" ht="32.4" spans="1:10">
      <c r="A222" s="18" t="s">
        <v>2348</v>
      </c>
      <c r="B222" s="20" t="s">
        <v>2349</v>
      </c>
      <c r="C222" s="20" t="s">
        <v>1806</v>
      </c>
      <c r="D222" s="20" t="s">
        <v>1807</v>
      </c>
      <c r="E222" s="21" t="s">
        <v>2350</v>
      </c>
      <c r="F222" s="20" t="s">
        <v>1851</v>
      </c>
      <c r="G222" s="21" t="s">
        <v>2351</v>
      </c>
      <c r="H222" s="20" t="s">
        <v>2352</v>
      </c>
      <c r="I222" s="20" t="s">
        <v>1812</v>
      </c>
      <c r="J222" s="21" t="s">
        <v>2353</v>
      </c>
    </row>
    <row r="223" ht="43.2" spans="1:10">
      <c r="A223" s="18"/>
      <c r="B223" s="20"/>
      <c r="C223" s="20" t="s">
        <v>1806</v>
      </c>
      <c r="D223" s="20" t="s">
        <v>1823</v>
      </c>
      <c r="E223" s="21" t="s">
        <v>2354</v>
      </c>
      <c r="F223" s="20" t="s">
        <v>1851</v>
      </c>
      <c r="G223" s="21" t="s">
        <v>2043</v>
      </c>
      <c r="H223" s="20" t="s">
        <v>1826</v>
      </c>
      <c r="I223" s="20" t="s">
        <v>1812</v>
      </c>
      <c r="J223" s="21" t="s">
        <v>2355</v>
      </c>
    </row>
    <row r="224" ht="21.6" spans="1:10">
      <c r="A224" s="18"/>
      <c r="B224" s="20"/>
      <c r="C224" s="20" t="s">
        <v>1806</v>
      </c>
      <c r="D224" s="20" t="s">
        <v>1828</v>
      </c>
      <c r="E224" s="21" t="s">
        <v>2356</v>
      </c>
      <c r="F224" s="20" t="s">
        <v>1875</v>
      </c>
      <c r="G224" s="21" t="s">
        <v>2357</v>
      </c>
      <c r="H224" s="20" t="s">
        <v>2059</v>
      </c>
      <c r="I224" s="20" t="s">
        <v>1812</v>
      </c>
      <c r="J224" s="21" t="s">
        <v>2358</v>
      </c>
    </row>
    <row r="225" ht="32.4" spans="1:10">
      <c r="A225" s="18"/>
      <c r="B225" s="20"/>
      <c r="C225" s="20" t="s">
        <v>1834</v>
      </c>
      <c r="D225" s="20" t="s">
        <v>1835</v>
      </c>
      <c r="E225" s="21" t="s">
        <v>2359</v>
      </c>
      <c r="F225" s="20" t="s">
        <v>1809</v>
      </c>
      <c r="G225" s="21" t="s">
        <v>2360</v>
      </c>
      <c r="H225" s="20" t="s">
        <v>1831</v>
      </c>
      <c r="I225" s="20" t="s">
        <v>1838</v>
      </c>
      <c r="J225" s="21" t="s">
        <v>2361</v>
      </c>
    </row>
    <row r="226" ht="21.6" spans="1:10">
      <c r="A226" s="18"/>
      <c r="B226" s="20"/>
      <c r="C226" s="20" t="s">
        <v>1834</v>
      </c>
      <c r="D226" s="20" t="s">
        <v>1840</v>
      </c>
      <c r="E226" s="21" t="s">
        <v>2362</v>
      </c>
      <c r="F226" s="20" t="s">
        <v>1809</v>
      </c>
      <c r="G226" s="21" t="s">
        <v>2363</v>
      </c>
      <c r="H226" s="20" t="s">
        <v>1831</v>
      </c>
      <c r="I226" s="20" t="s">
        <v>1838</v>
      </c>
      <c r="J226" s="21" t="s">
        <v>2362</v>
      </c>
    </row>
    <row r="227" ht="32.4" spans="1:10">
      <c r="A227" s="18"/>
      <c r="B227" s="20"/>
      <c r="C227" s="20" t="s">
        <v>1834</v>
      </c>
      <c r="D227" s="20" t="s">
        <v>1844</v>
      </c>
      <c r="E227" s="21" t="s">
        <v>2364</v>
      </c>
      <c r="F227" s="20" t="s">
        <v>1809</v>
      </c>
      <c r="G227" s="21" t="s">
        <v>2365</v>
      </c>
      <c r="H227" s="20" t="s">
        <v>1831</v>
      </c>
      <c r="I227" s="20" t="s">
        <v>1838</v>
      </c>
      <c r="J227" s="21" t="s">
        <v>2364</v>
      </c>
    </row>
    <row r="228" ht="21.6" spans="1:10">
      <c r="A228" s="18"/>
      <c r="B228" s="20"/>
      <c r="C228" s="20" t="s">
        <v>1848</v>
      </c>
      <c r="D228" s="20" t="s">
        <v>1849</v>
      </c>
      <c r="E228" s="21" t="s">
        <v>2274</v>
      </c>
      <c r="F228" s="20" t="s">
        <v>1851</v>
      </c>
      <c r="G228" s="21" t="s">
        <v>1892</v>
      </c>
      <c r="H228" s="20" t="s">
        <v>1826</v>
      </c>
      <c r="I228" s="20" t="s">
        <v>1812</v>
      </c>
      <c r="J228" s="21" t="s">
        <v>2366</v>
      </c>
    </row>
    <row r="229" ht="21.6" spans="1:10">
      <c r="A229" s="18"/>
      <c r="B229" s="20"/>
      <c r="C229" s="20" t="s">
        <v>1854</v>
      </c>
      <c r="D229" s="20" t="s">
        <v>1855</v>
      </c>
      <c r="E229" s="21" t="s">
        <v>2367</v>
      </c>
      <c r="F229" s="20" t="s">
        <v>1875</v>
      </c>
      <c r="G229" s="21" t="s">
        <v>2368</v>
      </c>
      <c r="H229" s="20" t="s">
        <v>2139</v>
      </c>
      <c r="I229" s="20" t="s">
        <v>1812</v>
      </c>
      <c r="J229" s="21" t="s">
        <v>2369</v>
      </c>
    </row>
    <row r="230" ht="21.6" spans="1:10">
      <c r="A230" s="18" t="s">
        <v>2370</v>
      </c>
      <c r="B230" s="20" t="s">
        <v>2371</v>
      </c>
      <c r="C230" s="20" t="s">
        <v>1806</v>
      </c>
      <c r="D230" s="20" t="s">
        <v>1807</v>
      </c>
      <c r="E230" s="21" t="s">
        <v>2372</v>
      </c>
      <c r="F230" s="20" t="s">
        <v>1851</v>
      </c>
      <c r="G230" s="21" t="s">
        <v>2373</v>
      </c>
      <c r="H230" s="20" t="s">
        <v>1978</v>
      </c>
      <c r="I230" s="20" t="s">
        <v>1812</v>
      </c>
      <c r="J230" s="21" t="s">
        <v>2374</v>
      </c>
    </row>
    <row r="231" ht="21.6" spans="1:10">
      <c r="A231" s="18"/>
      <c r="B231" s="20"/>
      <c r="C231" s="20" t="s">
        <v>1806</v>
      </c>
      <c r="D231" s="20" t="s">
        <v>1823</v>
      </c>
      <c r="E231" s="21" t="s">
        <v>2375</v>
      </c>
      <c r="F231" s="20" t="s">
        <v>1851</v>
      </c>
      <c r="G231" s="21" t="s">
        <v>1892</v>
      </c>
      <c r="H231" s="20" t="s">
        <v>1826</v>
      </c>
      <c r="I231" s="20" t="s">
        <v>1812</v>
      </c>
      <c r="J231" s="21" t="s">
        <v>2376</v>
      </c>
    </row>
    <row r="232" spans="1:10">
      <c r="A232" s="18"/>
      <c r="B232" s="20"/>
      <c r="C232" s="20" t="s">
        <v>1806</v>
      </c>
      <c r="D232" s="20" t="s">
        <v>1828</v>
      </c>
      <c r="E232" s="21" t="s">
        <v>1993</v>
      </c>
      <c r="F232" s="20" t="s">
        <v>1809</v>
      </c>
      <c r="G232" s="21" t="s">
        <v>2058</v>
      </c>
      <c r="H232" s="20" t="s">
        <v>2059</v>
      </c>
      <c r="I232" s="20" t="s">
        <v>1812</v>
      </c>
      <c r="J232" s="21" t="s">
        <v>2100</v>
      </c>
    </row>
    <row r="233" ht="32.4" spans="1:10">
      <c r="A233" s="18"/>
      <c r="B233" s="20"/>
      <c r="C233" s="20" t="s">
        <v>1806</v>
      </c>
      <c r="D233" s="20" t="s">
        <v>1828</v>
      </c>
      <c r="E233" s="21" t="s">
        <v>2377</v>
      </c>
      <c r="F233" s="20" t="s">
        <v>1851</v>
      </c>
      <c r="G233" s="21" t="s">
        <v>1892</v>
      </c>
      <c r="H233" s="20" t="s">
        <v>1826</v>
      </c>
      <c r="I233" s="20" t="s">
        <v>1812</v>
      </c>
      <c r="J233" s="21" t="s">
        <v>2378</v>
      </c>
    </row>
    <row r="234" ht="32.4" spans="1:10">
      <c r="A234" s="18"/>
      <c r="B234" s="20"/>
      <c r="C234" s="20" t="s">
        <v>1834</v>
      </c>
      <c r="D234" s="20" t="s">
        <v>2061</v>
      </c>
      <c r="E234" s="21" t="s">
        <v>2379</v>
      </c>
      <c r="F234" s="20" t="s">
        <v>1851</v>
      </c>
      <c r="G234" s="21" t="s">
        <v>1892</v>
      </c>
      <c r="H234" s="20" t="s">
        <v>1826</v>
      </c>
      <c r="I234" s="20" t="s">
        <v>1812</v>
      </c>
      <c r="J234" s="21" t="s">
        <v>2380</v>
      </c>
    </row>
    <row r="235" ht="21.6" spans="1:10">
      <c r="A235" s="18"/>
      <c r="B235" s="20"/>
      <c r="C235" s="20" t="s">
        <v>1834</v>
      </c>
      <c r="D235" s="20" t="s">
        <v>1835</v>
      </c>
      <c r="E235" s="21" t="s">
        <v>2381</v>
      </c>
      <c r="F235" s="20" t="s">
        <v>1851</v>
      </c>
      <c r="G235" s="21" t="s">
        <v>1852</v>
      </c>
      <c r="H235" s="20" t="s">
        <v>1826</v>
      </c>
      <c r="I235" s="20" t="s">
        <v>1812</v>
      </c>
      <c r="J235" s="21" t="s">
        <v>2382</v>
      </c>
    </row>
    <row r="236" ht="32.4" spans="1:10">
      <c r="A236" s="18"/>
      <c r="B236" s="20"/>
      <c r="C236" s="20" t="s">
        <v>1834</v>
      </c>
      <c r="D236" s="20" t="s">
        <v>1840</v>
      </c>
      <c r="E236" s="21" t="s">
        <v>2383</v>
      </c>
      <c r="F236" s="20" t="s">
        <v>1809</v>
      </c>
      <c r="G236" s="21" t="s">
        <v>1882</v>
      </c>
      <c r="H236" s="20" t="s">
        <v>1831</v>
      </c>
      <c r="I236" s="20" t="s">
        <v>1838</v>
      </c>
      <c r="J236" s="21" t="s">
        <v>2384</v>
      </c>
    </row>
    <row r="237" ht="21.6" spans="1:10">
      <c r="A237" s="18"/>
      <c r="B237" s="20"/>
      <c r="C237" s="20" t="s">
        <v>1834</v>
      </c>
      <c r="D237" s="20" t="s">
        <v>1844</v>
      </c>
      <c r="E237" s="21" t="s">
        <v>2385</v>
      </c>
      <c r="F237" s="20" t="s">
        <v>1851</v>
      </c>
      <c r="G237" s="21" t="s">
        <v>1892</v>
      </c>
      <c r="H237" s="20" t="s">
        <v>1826</v>
      </c>
      <c r="I237" s="20" t="s">
        <v>1812</v>
      </c>
      <c r="J237" s="21" t="s">
        <v>2386</v>
      </c>
    </row>
    <row r="238" ht="32.4" spans="1:10">
      <c r="A238" s="18"/>
      <c r="B238" s="20"/>
      <c r="C238" s="20" t="s">
        <v>1848</v>
      </c>
      <c r="D238" s="20" t="s">
        <v>1849</v>
      </c>
      <c r="E238" s="21" t="s">
        <v>2387</v>
      </c>
      <c r="F238" s="20" t="s">
        <v>1851</v>
      </c>
      <c r="G238" s="21" t="s">
        <v>1892</v>
      </c>
      <c r="H238" s="20" t="s">
        <v>1826</v>
      </c>
      <c r="I238" s="20" t="s">
        <v>1812</v>
      </c>
      <c r="J238" s="21" t="s">
        <v>2388</v>
      </c>
    </row>
    <row r="239" ht="21.6" spans="1:10">
      <c r="A239" s="18" t="s">
        <v>2389</v>
      </c>
      <c r="B239" s="19"/>
      <c r="C239" s="19"/>
      <c r="D239" s="19"/>
      <c r="E239" s="19"/>
      <c r="F239" s="19"/>
      <c r="G239" s="19"/>
      <c r="H239" s="19"/>
      <c r="I239" s="19"/>
      <c r="J239" s="19"/>
    </row>
    <row r="240" ht="32.4" spans="1:10">
      <c r="A240" s="18" t="s">
        <v>2390</v>
      </c>
      <c r="B240" s="20" t="s">
        <v>2391</v>
      </c>
      <c r="C240" s="20" t="s">
        <v>1806</v>
      </c>
      <c r="D240" s="20" t="s">
        <v>1807</v>
      </c>
      <c r="E240" s="21" t="s">
        <v>2392</v>
      </c>
      <c r="F240" s="20" t="s">
        <v>1809</v>
      </c>
      <c r="G240" s="21" t="s">
        <v>2393</v>
      </c>
      <c r="H240" s="20" t="s">
        <v>2004</v>
      </c>
      <c r="I240" s="20" t="s">
        <v>1812</v>
      </c>
      <c r="J240" s="21" t="s">
        <v>2394</v>
      </c>
    </row>
    <row r="241" ht="32.4" spans="1:10">
      <c r="A241" s="18"/>
      <c r="B241" s="20"/>
      <c r="C241" s="20" t="s">
        <v>1806</v>
      </c>
      <c r="D241" s="20" t="s">
        <v>1807</v>
      </c>
      <c r="E241" s="21" t="s">
        <v>2395</v>
      </c>
      <c r="F241" s="20" t="s">
        <v>1851</v>
      </c>
      <c r="G241" s="21" t="s">
        <v>1994</v>
      </c>
      <c r="H241" s="20" t="s">
        <v>2396</v>
      </c>
      <c r="I241" s="20" t="s">
        <v>1812</v>
      </c>
      <c r="J241" s="21" t="s">
        <v>2397</v>
      </c>
    </row>
    <row r="242" ht="32.4" spans="1:10">
      <c r="A242" s="18"/>
      <c r="B242" s="20"/>
      <c r="C242" s="20" t="s">
        <v>1806</v>
      </c>
      <c r="D242" s="20" t="s">
        <v>1828</v>
      </c>
      <c r="E242" s="21" t="s">
        <v>1993</v>
      </c>
      <c r="F242" s="20" t="s">
        <v>1875</v>
      </c>
      <c r="G242" s="21" t="s">
        <v>2398</v>
      </c>
      <c r="H242" s="20" t="s">
        <v>2399</v>
      </c>
      <c r="I242" s="20" t="s">
        <v>1812</v>
      </c>
      <c r="J242" s="21" t="s">
        <v>2400</v>
      </c>
    </row>
    <row r="243" ht="32.4" spans="1:10">
      <c r="A243" s="18"/>
      <c r="B243" s="20"/>
      <c r="C243" s="20" t="s">
        <v>1834</v>
      </c>
      <c r="D243" s="20" t="s">
        <v>2061</v>
      </c>
      <c r="E243" s="21" t="s">
        <v>2401</v>
      </c>
      <c r="F243" s="20" t="s">
        <v>1851</v>
      </c>
      <c r="G243" s="21" t="s">
        <v>2402</v>
      </c>
      <c r="H243" s="20" t="s">
        <v>2047</v>
      </c>
      <c r="I243" s="20" t="s">
        <v>1812</v>
      </c>
      <c r="J243" s="21" t="s">
        <v>2403</v>
      </c>
    </row>
    <row r="244" ht="54" spans="1:10">
      <c r="A244" s="18"/>
      <c r="B244" s="20"/>
      <c r="C244" s="20" t="s">
        <v>1834</v>
      </c>
      <c r="D244" s="20" t="s">
        <v>1835</v>
      </c>
      <c r="E244" s="21" t="s">
        <v>2404</v>
      </c>
      <c r="F244" s="20" t="s">
        <v>1851</v>
      </c>
      <c r="G244" s="21" t="s">
        <v>2405</v>
      </c>
      <c r="H244" s="20" t="s">
        <v>1811</v>
      </c>
      <c r="I244" s="20" t="s">
        <v>1812</v>
      </c>
      <c r="J244" s="21" t="s">
        <v>2406</v>
      </c>
    </row>
    <row r="245" ht="32.4" spans="1:10">
      <c r="A245" s="18"/>
      <c r="B245" s="20"/>
      <c r="C245" s="20" t="s">
        <v>1834</v>
      </c>
      <c r="D245" s="20" t="s">
        <v>1835</v>
      </c>
      <c r="E245" s="21" t="s">
        <v>2407</v>
      </c>
      <c r="F245" s="20" t="s">
        <v>1851</v>
      </c>
      <c r="G245" s="21" t="s">
        <v>2408</v>
      </c>
      <c r="H245" s="20" t="s">
        <v>1978</v>
      </c>
      <c r="I245" s="20" t="s">
        <v>1812</v>
      </c>
      <c r="J245" s="21" t="s">
        <v>2409</v>
      </c>
    </row>
    <row r="246" ht="21.6" spans="1:10">
      <c r="A246" s="18"/>
      <c r="B246" s="20"/>
      <c r="C246" s="20" t="s">
        <v>1848</v>
      </c>
      <c r="D246" s="20" t="s">
        <v>1849</v>
      </c>
      <c r="E246" s="21" t="s">
        <v>2257</v>
      </c>
      <c r="F246" s="20" t="s">
        <v>1851</v>
      </c>
      <c r="G246" s="21" t="s">
        <v>2316</v>
      </c>
      <c r="H246" s="20" t="s">
        <v>1826</v>
      </c>
      <c r="I246" s="20" t="s">
        <v>1812</v>
      </c>
      <c r="J246" s="21" t="s">
        <v>2410</v>
      </c>
    </row>
    <row r="247" ht="32.4" spans="1:10">
      <c r="A247" s="18" t="s">
        <v>2411</v>
      </c>
      <c r="B247" s="20" t="s">
        <v>2412</v>
      </c>
      <c r="C247" s="20" t="s">
        <v>1806</v>
      </c>
      <c r="D247" s="20" t="s">
        <v>1807</v>
      </c>
      <c r="E247" s="21" t="s">
        <v>2413</v>
      </c>
      <c r="F247" s="20" t="s">
        <v>1851</v>
      </c>
      <c r="G247" s="21" t="s">
        <v>1977</v>
      </c>
      <c r="H247" s="20" t="s">
        <v>1886</v>
      </c>
      <c r="I247" s="20" t="s">
        <v>1812</v>
      </c>
      <c r="J247" s="21" t="s">
        <v>2414</v>
      </c>
    </row>
    <row r="248" ht="54" spans="1:10">
      <c r="A248" s="18"/>
      <c r="B248" s="20"/>
      <c r="C248" s="20" t="s">
        <v>1806</v>
      </c>
      <c r="D248" s="20" t="s">
        <v>1807</v>
      </c>
      <c r="E248" s="21" t="s">
        <v>2415</v>
      </c>
      <c r="F248" s="20" t="s">
        <v>1851</v>
      </c>
      <c r="G248" s="21" t="s">
        <v>2416</v>
      </c>
      <c r="H248" s="20" t="s">
        <v>1978</v>
      </c>
      <c r="I248" s="20" t="s">
        <v>1812</v>
      </c>
      <c r="J248" s="21" t="s">
        <v>2417</v>
      </c>
    </row>
    <row r="249" ht="64.8" spans="1:10">
      <c r="A249" s="18"/>
      <c r="B249" s="20"/>
      <c r="C249" s="20" t="s">
        <v>1806</v>
      </c>
      <c r="D249" s="20" t="s">
        <v>1807</v>
      </c>
      <c r="E249" s="21" t="s">
        <v>2418</v>
      </c>
      <c r="F249" s="20" t="s">
        <v>1851</v>
      </c>
      <c r="G249" s="21" t="s">
        <v>2419</v>
      </c>
      <c r="H249" s="20" t="s">
        <v>1978</v>
      </c>
      <c r="I249" s="20" t="s">
        <v>1812</v>
      </c>
      <c r="J249" s="21" t="s">
        <v>2420</v>
      </c>
    </row>
    <row r="250" ht="43.2" spans="1:10">
      <c r="A250" s="18"/>
      <c r="B250" s="20"/>
      <c r="C250" s="20" t="s">
        <v>1806</v>
      </c>
      <c r="D250" s="20" t="s">
        <v>1823</v>
      </c>
      <c r="E250" s="21" t="s">
        <v>2421</v>
      </c>
      <c r="F250" s="20" t="s">
        <v>1809</v>
      </c>
      <c r="G250" s="21" t="s">
        <v>1825</v>
      </c>
      <c r="H250" s="20" t="s">
        <v>1826</v>
      </c>
      <c r="I250" s="20" t="s">
        <v>1812</v>
      </c>
      <c r="J250" s="21" t="s">
        <v>2422</v>
      </c>
    </row>
    <row r="251" spans="1:10">
      <c r="A251" s="18"/>
      <c r="B251" s="20"/>
      <c r="C251" s="20" t="s">
        <v>1806</v>
      </c>
      <c r="D251" s="20" t="s">
        <v>1828</v>
      </c>
      <c r="E251" s="21" t="s">
        <v>1993</v>
      </c>
      <c r="F251" s="20" t="s">
        <v>1875</v>
      </c>
      <c r="G251" s="21" t="s">
        <v>2423</v>
      </c>
      <c r="H251" s="20" t="s">
        <v>2399</v>
      </c>
      <c r="I251" s="20" t="s">
        <v>1812</v>
      </c>
      <c r="J251" s="21" t="s">
        <v>2100</v>
      </c>
    </row>
    <row r="252" ht="32.4" spans="1:10">
      <c r="A252" s="18"/>
      <c r="B252" s="20"/>
      <c r="C252" s="20" t="s">
        <v>1834</v>
      </c>
      <c r="D252" s="20" t="s">
        <v>2061</v>
      </c>
      <c r="E252" s="21" t="s">
        <v>2401</v>
      </c>
      <c r="F252" s="20" t="s">
        <v>1851</v>
      </c>
      <c r="G252" s="21" t="s">
        <v>2402</v>
      </c>
      <c r="H252" s="20" t="s">
        <v>2047</v>
      </c>
      <c r="I252" s="20" t="s">
        <v>1812</v>
      </c>
      <c r="J252" s="21" t="s">
        <v>2424</v>
      </c>
    </row>
    <row r="253" ht="32.4" spans="1:10">
      <c r="A253" s="18"/>
      <c r="B253" s="20"/>
      <c r="C253" s="20" t="s">
        <v>1848</v>
      </c>
      <c r="D253" s="20" t="s">
        <v>1849</v>
      </c>
      <c r="E253" s="21" t="s">
        <v>2425</v>
      </c>
      <c r="F253" s="20" t="s">
        <v>1851</v>
      </c>
      <c r="G253" s="21" t="s">
        <v>2316</v>
      </c>
      <c r="H253" s="20" t="s">
        <v>1826</v>
      </c>
      <c r="I253" s="20" t="s">
        <v>1812</v>
      </c>
      <c r="J253" s="21" t="s">
        <v>2426</v>
      </c>
    </row>
    <row r="254" ht="21.6" spans="1:10">
      <c r="A254" s="18" t="s">
        <v>2427</v>
      </c>
      <c r="B254" s="20" t="s">
        <v>2428</v>
      </c>
      <c r="C254" s="20" t="s">
        <v>1806</v>
      </c>
      <c r="D254" s="20" t="s">
        <v>1807</v>
      </c>
      <c r="E254" s="21" t="s">
        <v>2429</v>
      </c>
      <c r="F254" s="20" t="s">
        <v>1851</v>
      </c>
      <c r="G254" s="21" t="s">
        <v>2430</v>
      </c>
      <c r="H254" s="20" t="s">
        <v>1978</v>
      </c>
      <c r="I254" s="20" t="s">
        <v>1812</v>
      </c>
      <c r="J254" s="21" t="s">
        <v>2431</v>
      </c>
    </row>
    <row r="255" ht="21.6" spans="1:10">
      <c r="A255" s="18"/>
      <c r="B255" s="20"/>
      <c r="C255" s="20" t="s">
        <v>1806</v>
      </c>
      <c r="D255" s="20" t="s">
        <v>1807</v>
      </c>
      <c r="E255" s="21" t="s">
        <v>2432</v>
      </c>
      <c r="F255" s="20" t="s">
        <v>1851</v>
      </c>
      <c r="G255" s="21" t="s">
        <v>2430</v>
      </c>
      <c r="H255" s="20" t="s">
        <v>1978</v>
      </c>
      <c r="I255" s="20" t="s">
        <v>1812</v>
      </c>
      <c r="J255" s="21" t="s">
        <v>2433</v>
      </c>
    </row>
    <row r="256" ht="21.6" spans="1:10">
      <c r="A256" s="18"/>
      <c r="B256" s="20"/>
      <c r="C256" s="20" t="s">
        <v>1806</v>
      </c>
      <c r="D256" s="20" t="s">
        <v>1823</v>
      </c>
      <c r="E256" s="21" t="s">
        <v>2434</v>
      </c>
      <c r="F256" s="20" t="s">
        <v>1851</v>
      </c>
      <c r="G256" s="21" t="s">
        <v>2043</v>
      </c>
      <c r="H256" s="20" t="s">
        <v>1826</v>
      </c>
      <c r="I256" s="20" t="s">
        <v>1812</v>
      </c>
      <c r="J256" s="21" t="s">
        <v>2435</v>
      </c>
    </row>
    <row r="257" ht="21.6" spans="1:10">
      <c r="A257" s="18"/>
      <c r="B257" s="20"/>
      <c r="C257" s="20" t="s">
        <v>1806</v>
      </c>
      <c r="D257" s="20" t="s">
        <v>1823</v>
      </c>
      <c r="E257" s="21" t="s">
        <v>2436</v>
      </c>
      <c r="F257" s="20" t="s">
        <v>1851</v>
      </c>
      <c r="G257" s="21" t="s">
        <v>2043</v>
      </c>
      <c r="H257" s="20" t="s">
        <v>1826</v>
      </c>
      <c r="I257" s="20" t="s">
        <v>1812</v>
      </c>
      <c r="J257" s="21" t="s">
        <v>2435</v>
      </c>
    </row>
    <row r="258" spans="1:10">
      <c r="A258" s="18"/>
      <c r="B258" s="20"/>
      <c r="C258" s="20" t="s">
        <v>1806</v>
      </c>
      <c r="D258" s="20" t="s">
        <v>1828</v>
      </c>
      <c r="E258" s="21" t="s">
        <v>1993</v>
      </c>
      <c r="F258" s="20" t="s">
        <v>1875</v>
      </c>
      <c r="G258" s="21" t="s">
        <v>2437</v>
      </c>
      <c r="H258" s="20" t="s">
        <v>1995</v>
      </c>
      <c r="I258" s="20" t="s">
        <v>1812</v>
      </c>
      <c r="J258" s="21" t="s">
        <v>2100</v>
      </c>
    </row>
    <row r="259" ht="21.6" spans="1:10">
      <c r="A259" s="18"/>
      <c r="B259" s="20"/>
      <c r="C259" s="20" t="s">
        <v>1834</v>
      </c>
      <c r="D259" s="20" t="s">
        <v>2061</v>
      </c>
      <c r="E259" s="21" t="s">
        <v>2438</v>
      </c>
      <c r="F259" s="20" t="s">
        <v>1851</v>
      </c>
      <c r="G259" s="21" t="s">
        <v>2439</v>
      </c>
      <c r="H259" s="20" t="s">
        <v>1978</v>
      </c>
      <c r="I259" s="20" t="s">
        <v>1812</v>
      </c>
      <c r="J259" s="21" t="s">
        <v>2440</v>
      </c>
    </row>
    <row r="260" ht="32.4" spans="1:10">
      <c r="A260" s="18"/>
      <c r="B260" s="20"/>
      <c r="C260" s="20" t="s">
        <v>1834</v>
      </c>
      <c r="D260" s="20" t="s">
        <v>2061</v>
      </c>
      <c r="E260" s="21" t="s">
        <v>2441</v>
      </c>
      <c r="F260" s="20" t="s">
        <v>1851</v>
      </c>
      <c r="G260" s="21" t="s">
        <v>2442</v>
      </c>
      <c r="H260" s="20" t="s">
        <v>1978</v>
      </c>
      <c r="I260" s="20" t="s">
        <v>1812</v>
      </c>
      <c r="J260" s="21" t="s">
        <v>2443</v>
      </c>
    </row>
    <row r="261" ht="21.6" spans="1:10">
      <c r="A261" s="18"/>
      <c r="B261" s="20"/>
      <c r="C261" s="20" t="s">
        <v>1834</v>
      </c>
      <c r="D261" s="20" t="s">
        <v>2061</v>
      </c>
      <c r="E261" s="21" t="s">
        <v>2444</v>
      </c>
      <c r="F261" s="20" t="s">
        <v>1851</v>
      </c>
      <c r="G261" s="21" t="s">
        <v>2445</v>
      </c>
      <c r="H261" s="20" t="s">
        <v>1978</v>
      </c>
      <c r="I261" s="20" t="s">
        <v>1812</v>
      </c>
      <c r="J261" s="21" t="s">
        <v>2446</v>
      </c>
    </row>
    <row r="262" ht="21.6" spans="1:10">
      <c r="A262" s="18"/>
      <c r="B262" s="20"/>
      <c r="C262" s="20" t="s">
        <v>1834</v>
      </c>
      <c r="D262" s="20" t="s">
        <v>2061</v>
      </c>
      <c r="E262" s="21" t="s">
        <v>2447</v>
      </c>
      <c r="F262" s="20" t="s">
        <v>1851</v>
      </c>
      <c r="G262" s="21" t="s">
        <v>2448</v>
      </c>
      <c r="H262" s="20" t="s">
        <v>1811</v>
      </c>
      <c r="I262" s="20" t="s">
        <v>1812</v>
      </c>
      <c r="J262" s="21" t="s">
        <v>2449</v>
      </c>
    </row>
    <row r="263" spans="1:10">
      <c r="A263" s="18"/>
      <c r="B263" s="20"/>
      <c r="C263" s="20" t="s">
        <v>1834</v>
      </c>
      <c r="D263" s="20" t="s">
        <v>1835</v>
      </c>
      <c r="E263" s="21" t="s">
        <v>2450</v>
      </c>
      <c r="F263" s="20" t="s">
        <v>1851</v>
      </c>
      <c r="G263" s="21" t="s">
        <v>1852</v>
      </c>
      <c r="H263" s="20" t="s">
        <v>1826</v>
      </c>
      <c r="I263" s="20" t="s">
        <v>1812</v>
      </c>
      <c r="J263" s="21" t="s">
        <v>2450</v>
      </c>
    </row>
    <row r="264" ht="21.6" spans="1:10">
      <c r="A264" s="18"/>
      <c r="B264" s="20"/>
      <c r="C264" s="20" t="s">
        <v>1834</v>
      </c>
      <c r="D264" s="20" t="s">
        <v>1835</v>
      </c>
      <c r="E264" s="21" t="s">
        <v>2451</v>
      </c>
      <c r="F264" s="20" t="s">
        <v>1809</v>
      </c>
      <c r="G264" s="21" t="s">
        <v>1885</v>
      </c>
      <c r="H264" s="20" t="s">
        <v>1971</v>
      </c>
      <c r="I264" s="20" t="s">
        <v>1812</v>
      </c>
      <c r="J264" s="21" t="s">
        <v>2451</v>
      </c>
    </row>
    <row r="265" ht="21.6" spans="1:10">
      <c r="A265" s="18"/>
      <c r="B265" s="20"/>
      <c r="C265" s="20" t="s">
        <v>1848</v>
      </c>
      <c r="D265" s="20" t="s">
        <v>1849</v>
      </c>
      <c r="E265" s="21" t="s">
        <v>2452</v>
      </c>
      <c r="F265" s="20" t="s">
        <v>1851</v>
      </c>
      <c r="G265" s="21" t="s">
        <v>2316</v>
      </c>
      <c r="H265" s="20" t="s">
        <v>1826</v>
      </c>
      <c r="I265" s="20" t="s">
        <v>1812</v>
      </c>
      <c r="J265" s="21" t="s">
        <v>2070</v>
      </c>
    </row>
    <row r="266" spans="1:10">
      <c r="A266" s="18" t="s">
        <v>2453</v>
      </c>
      <c r="B266" s="19"/>
      <c r="C266" s="19"/>
      <c r="D266" s="19"/>
      <c r="E266" s="19"/>
      <c r="F266" s="19"/>
      <c r="G266" s="19"/>
      <c r="H266" s="19"/>
      <c r="I266" s="19"/>
      <c r="J266" s="19"/>
    </row>
    <row r="267" ht="32.4" spans="1:10">
      <c r="A267" s="18" t="s">
        <v>2454</v>
      </c>
      <c r="B267" s="20" t="s">
        <v>2455</v>
      </c>
      <c r="C267" s="20" t="s">
        <v>1806</v>
      </c>
      <c r="D267" s="20" t="s">
        <v>1807</v>
      </c>
      <c r="E267" s="21" t="s">
        <v>2456</v>
      </c>
      <c r="F267" s="20" t="s">
        <v>1851</v>
      </c>
      <c r="G267" s="21" t="s">
        <v>2457</v>
      </c>
      <c r="H267" s="20" t="s">
        <v>1978</v>
      </c>
      <c r="I267" s="20" t="s">
        <v>1812</v>
      </c>
      <c r="J267" s="21" t="s">
        <v>2458</v>
      </c>
    </row>
    <row r="268" ht="43.2" spans="1:10">
      <c r="A268" s="18"/>
      <c r="B268" s="20"/>
      <c r="C268" s="20" t="s">
        <v>1806</v>
      </c>
      <c r="D268" s="20" t="s">
        <v>1823</v>
      </c>
      <c r="E268" s="21" t="s">
        <v>2459</v>
      </c>
      <c r="F268" s="20" t="s">
        <v>1851</v>
      </c>
      <c r="G268" s="21" t="s">
        <v>1892</v>
      </c>
      <c r="H268" s="20" t="s">
        <v>1826</v>
      </c>
      <c r="I268" s="20" t="s">
        <v>1812</v>
      </c>
      <c r="J268" s="21" t="s">
        <v>2460</v>
      </c>
    </row>
    <row r="269" ht="21.6" spans="1:10">
      <c r="A269" s="18"/>
      <c r="B269" s="20"/>
      <c r="C269" s="20" t="s">
        <v>1806</v>
      </c>
      <c r="D269" s="20" t="s">
        <v>1828</v>
      </c>
      <c r="E269" s="21" t="s">
        <v>1993</v>
      </c>
      <c r="F269" s="20" t="s">
        <v>1809</v>
      </c>
      <c r="G269" s="21" t="s">
        <v>2058</v>
      </c>
      <c r="H269" s="20" t="s">
        <v>2059</v>
      </c>
      <c r="I269" s="20" t="s">
        <v>1812</v>
      </c>
      <c r="J269" s="21" t="s">
        <v>2461</v>
      </c>
    </row>
    <row r="270" ht="32.4" spans="1:10">
      <c r="A270" s="18"/>
      <c r="B270" s="20"/>
      <c r="C270" s="20" t="s">
        <v>1834</v>
      </c>
      <c r="D270" s="20" t="s">
        <v>1835</v>
      </c>
      <c r="E270" s="21" t="s">
        <v>2462</v>
      </c>
      <c r="F270" s="20" t="s">
        <v>1809</v>
      </c>
      <c r="G270" s="21" t="s">
        <v>1846</v>
      </c>
      <c r="H270" s="20" t="s">
        <v>1831</v>
      </c>
      <c r="I270" s="20" t="s">
        <v>1838</v>
      </c>
      <c r="J270" s="21" t="s">
        <v>2463</v>
      </c>
    </row>
    <row r="271" ht="21.6" spans="1:10">
      <c r="A271" s="18"/>
      <c r="B271" s="20"/>
      <c r="C271" s="20" t="s">
        <v>1848</v>
      </c>
      <c r="D271" s="20" t="s">
        <v>1849</v>
      </c>
      <c r="E271" s="21" t="s">
        <v>2464</v>
      </c>
      <c r="F271" s="20" t="s">
        <v>1851</v>
      </c>
      <c r="G271" s="21" t="s">
        <v>1892</v>
      </c>
      <c r="H271" s="20" t="s">
        <v>1826</v>
      </c>
      <c r="I271" s="20" t="s">
        <v>1812</v>
      </c>
      <c r="J271" s="21" t="s">
        <v>2465</v>
      </c>
    </row>
    <row r="272" ht="21.6" spans="1:10">
      <c r="A272" s="18"/>
      <c r="B272" s="20"/>
      <c r="C272" s="20" t="s">
        <v>1854</v>
      </c>
      <c r="D272" s="20" t="s">
        <v>1855</v>
      </c>
      <c r="E272" s="21" t="s">
        <v>2466</v>
      </c>
      <c r="F272" s="20" t="s">
        <v>1875</v>
      </c>
      <c r="G272" s="21" t="s">
        <v>2467</v>
      </c>
      <c r="H272" s="20" t="s">
        <v>2139</v>
      </c>
      <c r="I272" s="20" t="s">
        <v>1812</v>
      </c>
      <c r="J272" s="21" t="s">
        <v>2468</v>
      </c>
    </row>
    <row r="273" ht="21.6" spans="1:10">
      <c r="A273" s="18" t="s">
        <v>2469</v>
      </c>
      <c r="B273" s="20" t="s">
        <v>2470</v>
      </c>
      <c r="C273" s="20" t="s">
        <v>1806</v>
      </c>
      <c r="D273" s="20" t="s">
        <v>1807</v>
      </c>
      <c r="E273" s="21" t="s">
        <v>2471</v>
      </c>
      <c r="F273" s="20" t="s">
        <v>1851</v>
      </c>
      <c r="G273" s="21" t="s">
        <v>2472</v>
      </c>
      <c r="H273" s="20" t="s">
        <v>1978</v>
      </c>
      <c r="I273" s="20" t="s">
        <v>1812</v>
      </c>
      <c r="J273" s="21" t="s">
        <v>2473</v>
      </c>
    </row>
    <row r="274" ht="21.6" spans="1:10">
      <c r="A274" s="18"/>
      <c r="B274" s="20"/>
      <c r="C274" s="20" t="s">
        <v>1806</v>
      </c>
      <c r="D274" s="20" t="s">
        <v>1823</v>
      </c>
      <c r="E274" s="21" t="s">
        <v>2474</v>
      </c>
      <c r="F274" s="20" t="s">
        <v>1851</v>
      </c>
      <c r="G274" s="21" t="s">
        <v>1892</v>
      </c>
      <c r="H274" s="20" t="s">
        <v>1826</v>
      </c>
      <c r="I274" s="20" t="s">
        <v>1812</v>
      </c>
      <c r="J274" s="21" t="s">
        <v>2475</v>
      </c>
    </row>
    <row r="275" ht="21.6" spans="1:10">
      <c r="A275" s="18"/>
      <c r="B275" s="20"/>
      <c r="C275" s="20" t="s">
        <v>1806</v>
      </c>
      <c r="D275" s="20" t="s">
        <v>1823</v>
      </c>
      <c r="E275" s="21" t="s">
        <v>2476</v>
      </c>
      <c r="F275" s="20" t="s">
        <v>1851</v>
      </c>
      <c r="G275" s="21" t="s">
        <v>1892</v>
      </c>
      <c r="H275" s="20" t="s">
        <v>1826</v>
      </c>
      <c r="I275" s="20" t="s">
        <v>1812</v>
      </c>
      <c r="J275" s="21" t="s">
        <v>2477</v>
      </c>
    </row>
    <row r="276" ht="21.6" spans="1:10">
      <c r="A276" s="18"/>
      <c r="B276" s="20"/>
      <c r="C276" s="20" t="s">
        <v>1806</v>
      </c>
      <c r="D276" s="20" t="s">
        <v>1828</v>
      </c>
      <c r="E276" s="21" t="s">
        <v>1993</v>
      </c>
      <c r="F276" s="20" t="s">
        <v>1809</v>
      </c>
      <c r="G276" s="21" t="s">
        <v>2058</v>
      </c>
      <c r="H276" s="20" t="s">
        <v>2059</v>
      </c>
      <c r="I276" s="20" t="s">
        <v>1812</v>
      </c>
      <c r="J276" s="21" t="s">
        <v>2478</v>
      </c>
    </row>
    <row r="277" ht="32.4" spans="1:10">
      <c r="A277" s="18"/>
      <c r="B277" s="20"/>
      <c r="C277" s="20" t="s">
        <v>1834</v>
      </c>
      <c r="D277" s="20" t="s">
        <v>1835</v>
      </c>
      <c r="E277" s="21" t="s">
        <v>2479</v>
      </c>
      <c r="F277" s="20" t="s">
        <v>1809</v>
      </c>
      <c r="G277" s="21" t="s">
        <v>2068</v>
      </c>
      <c r="H277" s="20" t="s">
        <v>1831</v>
      </c>
      <c r="I277" s="20" t="s">
        <v>1838</v>
      </c>
      <c r="J277" s="21" t="s">
        <v>2480</v>
      </c>
    </row>
    <row r="278" ht="21.6" spans="1:10">
      <c r="A278" s="18"/>
      <c r="B278" s="20"/>
      <c r="C278" s="20" t="s">
        <v>1834</v>
      </c>
      <c r="D278" s="20" t="s">
        <v>1835</v>
      </c>
      <c r="E278" s="21" t="s">
        <v>2481</v>
      </c>
      <c r="F278" s="20" t="s">
        <v>1851</v>
      </c>
      <c r="G278" s="21" t="s">
        <v>1892</v>
      </c>
      <c r="H278" s="20" t="s">
        <v>1826</v>
      </c>
      <c r="I278" s="20" t="s">
        <v>1812</v>
      </c>
      <c r="J278" s="21" t="s">
        <v>2482</v>
      </c>
    </row>
    <row r="279" ht="21.6" spans="1:10">
      <c r="A279" s="18"/>
      <c r="B279" s="20"/>
      <c r="C279" s="20" t="s">
        <v>1848</v>
      </c>
      <c r="D279" s="20" t="s">
        <v>1849</v>
      </c>
      <c r="E279" s="21" t="s">
        <v>2483</v>
      </c>
      <c r="F279" s="20" t="s">
        <v>1851</v>
      </c>
      <c r="G279" s="21" t="s">
        <v>1892</v>
      </c>
      <c r="H279" s="20" t="s">
        <v>1826</v>
      </c>
      <c r="I279" s="20" t="s">
        <v>1812</v>
      </c>
      <c r="J279" s="21" t="s">
        <v>2484</v>
      </c>
    </row>
    <row r="280" ht="21.6" spans="1:10">
      <c r="A280" s="18"/>
      <c r="B280" s="20"/>
      <c r="C280" s="20" t="s">
        <v>1854</v>
      </c>
      <c r="D280" s="20" t="s">
        <v>1855</v>
      </c>
      <c r="E280" s="21" t="s">
        <v>2466</v>
      </c>
      <c r="F280" s="20" t="s">
        <v>1875</v>
      </c>
      <c r="G280" s="21" t="s">
        <v>2467</v>
      </c>
      <c r="H280" s="20" t="s">
        <v>2139</v>
      </c>
      <c r="I280" s="20" t="s">
        <v>1812</v>
      </c>
      <c r="J280" s="21" t="s">
        <v>2468</v>
      </c>
    </row>
    <row r="281" spans="1:10">
      <c r="A281" s="18" t="s">
        <v>2485</v>
      </c>
      <c r="B281" s="19"/>
      <c r="C281" s="19"/>
      <c r="D281" s="19"/>
      <c r="E281" s="19"/>
      <c r="F281" s="19"/>
      <c r="G281" s="19"/>
      <c r="H281" s="19"/>
      <c r="I281" s="19"/>
      <c r="J281" s="19"/>
    </row>
    <row r="282" ht="21.6" spans="1:10">
      <c r="A282" s="18" t="s">
        <v>2486</v>
      </c>
      <c r="B282" s="20" t="s">
        <v>2487</v>
      </c>
      <c r="C282" s="20" t="s">
        <v>1806</v>
      </c>
      <c r="D282" s="20" t="s">
        <v>1807</v>
      </c>
      <c r="E282" s="21" t="s">
        <v>2488</v>
      </c>
      <c r="F282" s="20" t="s">
        <v>1851</v>
      </c>
      <c r="G282" s="21" t="s">
        <v>2489</v>
      </c>
      <c r="H282" s="20" t="s">
        <v>2490</v>
      </c>
      <c r="I282" s="20" t="s">
        <v>1812</v>
      </c>
      <c r="J282" s="21" t="s">
        <v>2491</v>
      </c>
    </row>
    <row r="283" spans="1:10">
      <c r="A283" s="18"/>
      <c r="B283" s="20"/>
      <c r="C283" s="20" t="s">
        <v>1806</v>
      </c>
      <c r="D283" s="20" t="s">
        <v>1807</v>
      </c>
      <c r="E283" s="21" t="s">
        <v>2492</v>
      </c>
      <c r="F283" s="20" t="s">
        <v>1851</v>
      </c>
      <c r="G283" s="21" t="s">
        <v>2493</v>
      </c>
      <c r="H283" s="20" t="s">
        <v>2494</v>
      </c>
      <c r="I283" s="20" t="s">
        <v>1812</v>
      </c>
      <c r="J283" s="21" t="s">
        <v>2495</v>
      </c>
    </row>
    <row r="284" ht="32.4" spans="1:10">
      <c r="A284" s="18"/>
      <c r="B284" s="20"/>
      <c r="C284" s="20" t="s">
        <v>1806</v>
      </c>
      <c r="D284" s="20" t="s">
        <v>1807</v>
      </c>
      <c r="E284" s="21" t="s">
        <v>2496</v>
      </c>
      <c r="F284" s="20" t="s">
        <v>1851</v>
      </c>
      <c r="G284" s="21" t="s">
        <v>2497</v>
      </c>
      <c r="H284" s="20" t="s">
        <v>1886</v>
      </c>
      <c r="I284" s="20" t="s">
        <v>1812</v>
      </c>
      <c r="J284" s="21" t="s">
        <v>2498</v>
      </c>
    </row>
    <row r="285" ht="43.2" spans="1:10">
      <c r="A285" s="18"/>
      <c r="B285" s="20"/>
      <c r="C285" s="20" t="s">
        <v>1806</v>
      </c>
      <c r="D285" s="20" t="s">
        <v>1823</v>
      </c>
      <c r="E285" s="21" t="s">
        <v>2499</v>
      </c>
      <c r="F285" s="20" t="s">
        <v>1851</v>
      </c>
      <c r="G285" s="21" t="s">
        <v>1892</v>
      </c>
      <c r="H285" s="20" t="s">
        <v>1826</v>
      </c>
      <c r="I285" s="20" t="s">
        <v>1812</v>
      </c>
      <c r="J285" s="21" t="s">
        <v>2500</v>
      </c>
    </row>
    <row r="286" ht="43.2" spans="1:10">
      <c r="A286" s="18"/>
      <c r="B286" s="20"/>
      <c r="C286" s="20" t="s">
        <v>1806</v>
      </c>
      <c r="D286" s="20" t="s">
        <v>1823</v>
      </c>
      <c r="E286" s="21" t="s">
        <v>2501</v>
      </c>
      <c r="F286" s="20" t="s">
        <v>1851</v>
      </c>
      <c r="G286" s="21" t="s">
        <v>2316</v>
      </c>
      <c r="H286" s="20" t="s">
        <v>1826</v>
      </c>
      <c r="I286" s="20" t="s">
        <v>1812</v>
      </c>
      <c r="J286" s="21" t="s">
        <v>2502</v>
      </c>
    </row>
    <row r="287" ht="54" spans="1:10">
      <c r="A287" s="18"/>
      <c r="B287" s="20"/>
      <c r="C287" s="20" t="s">
        <v>1806</v>
      </c>
      <c r="D287" s="20" t="s">
        <v>1823</v>
      </c>
      <c r="E287" s="21" t="s">
        <v>2503</v>
      </c>
      <c r="F287" s="20" t="s">
        <v>1851</v>
      </c>
      <c r="G287" s="21" t="s">
        <v>2504</v>
      </c>
      <c r="H287" s="20" t="s">
        <v>1826</v>
      </c>
      <c r="I287" s="20" t="s">
        <v>1812</v>
      </c>
      <c r="J287" s="21" t="s">
        <v>2505</v>
      </c>
    </row>
    <row r="288" ht="21.6" spans="1:10">
      <c r="A288" s="18"/>
      <c r="B288" s="20"/>
      <c r="C288" s="20" t="s">
        <v>1806</v>
      </c>
      <c r="D288" s="20" t="s">
        <v>1828</v>
      </c>
      <c r="E288" s="21" t="s">
        <v>1993</v>
      </c>
      <c r="F288" s="20" t="s">
        <v>1809</v>
      </c>
      <c r="G288" s="21" t="s">
        <v>2506</v>
      </c>
      <c r="H288" s="20" t="s">
        <v>2507</v>
      </c>
      <c r="I288" s="20" t="s">
        <v>1838</v>
      </c>
      <c r="J288" s="21" t="s">
        <v>2508</v>
      </c>
    </row>
    <row r="289" ht="32.4" spans="1:10">
      <c r="A289" s="18"/>
      <c r="B289" s="20"/>
      <c r="C289" s="20" t="s">
        <v>1834</v>
      </c>
      <c r="D289" s="20" t="s">
        <v>2061</v>
      </c>
      <c r="E289" s="21" t="s">
        <v>2509</v>
      </c>
      <c r="F289" s="20" t="s">
        <v>1851</v>
      </c>
      <c r="G289" s="21" t="s">
        <v>2510</v>
      </c>
      <c r="H289" s="20" t="s">
        <v>2047</v>
      </c>
      <c r="I289" s="20" t="s">
        <v>1812</v>
      </c>
      <c r="J289" s="21" t="s">
        <v>2511</v>
      </c>
    </row>
    <row r="290" ht="21.6" spans="1:10">
      <c r="A290" s="18"/>
      <c r="B290" s="20"/>
      <c r="C290" s="20" t="s">
        <v>1834</v>
      </c>
      <c r="D290" s="20" t="s">
        <v>1835</v>
      </c>
      <c r="E290" s="21" t="s">
        <v>2512</v>
      </c>
      <c r="F290" s="20" t="s">
        <v>1875</v>
      </c>
      <c r="G290" s="21" t="s">
        <v>2513</v>
      </c>
      <c r="H290" s="20" t="s">
        <v>1831</v>
      </c>
      <c r="I290" s="20" t="s">
        <v>1838</v>
      </c>
      <c r="J290" s="21" t="s">
        <v>2514</v>
      </c>
    </row>
    <row r="291" ht="21.6" spans="1:10">
      <c r="A291" s="18"/>
      <c r="B291" s="20"/>
      <c r="C291" s="20" t="s">
        <v>1834</v>
      </c>
      <c r="D291" s="20" t="s">
        <v>1835</v>
      </c>
      <c r="E291" s="21" t="s">
        <v>2515</v>
      </c>
      <c r="F291" s="20" t="s">
        <v>1875</v>
      </c>
      <c r="G291" s="21" t="s">
        <v>2513</v>
      </c>
      <c r="H291" s="20" t="s">
        <v>1831</v>
      </c>
      <c r="I291" s="20" t="s">
        <v>1838</v>
      </c>
      <c r="J291" s="21" t="s">
        <v>2516</v>
      </c>
    </row>
    <row r="292" ht="86.4" spans="1:10">
      <c r="A292" s="18"/>
      <c r="B292" s="20"/>
      <c r="C292" s="20" t="s">
        <v>1834</v>
      </c>
      <c r="D292" s="20" t="s">
        <v>1835</v>
      </c>
      <c r="E292" s="21" t="s">
        <v>2517</v>
      </c>
      <c r="F292" s="20" t="s">
        <v>1809</v>
      </c>
      <c r="G292" s="21" t="s">
        <v>2518</v>
      </c>
      <c r="H292" s="20" t="s">
        <v>1831</v>
      </c>
      <c r="I292" s="20" t="s">
        <v>1838</v>
      </c>
      <c r="J292" s="21" t="s">
        <v>2519</v>
      </c>
    </row>
    <row r="293" ht="75.6" spans="1:10">
      <c r="A293" s="18"/>
      <c r="B293" s="20"/>
      <c r="C293" s="20" t="s">
        <v>1834</v>
      </c>
      <c r="D293" s="20" t="s">
        <v>1840</v>
      </c>
      <c r="E293" s="21" t="s">
        <v>2520</v>
      </c>
      <c r="F293" s="20" t="s">
        <v>1851</v>
      </c>
      <c r="G293" s="21" t="s">
        <v>1852</v>
      </c>
      <c r="H293" s="20" t="s">
        <v>1826</v>
      </c>
      <c r="I293" s="20" t="s">
        <v>1812</v>
      </c>
      <c r="J293" s="21" t="s">
        <v>2521</v>
      </c>
    </row>
    <row r="294" ht="32.4" spans="1:10">
      <c r="A294" s="18"/>
      <c r="B294" s="20"/>
      <c r="C294" s="20" t="s">
        <v>1834</v>
      </c>
      <c r="D294" s="20" t="s">
        <v>1844</v>
      </c>
      <c r="E294" s="21" t="s">
        <v>2522</v>
      </c>
      <c r="F294" s="20" t="s">
        <v>1809</v>
      </c>
      <c r="G294" s="21" t="s">
        <v>2518</v>
      </c>
      <c r="H294" s="20" t="s">
        <v>1831</v>
      </c>
      <c r="I294" s="20" t="s">
        <v>1838</v>
      </c>
      <c r="J294" s="21" t="s">
        <v>2523</v>
      </c>
    </row>
    <row r="295" ht="32.4" spans="1:10">
      <c r="A295" s="18"/>
      <c r="B295" s="20"/>
      <c r="C295" s="20" t="s">
        <v>1834</v>
      </c>
      <c r="D295" s="20" t="s">
        <v>1844</v>
      </c>
      <c r="E295" s="21" t="s">
        <v>2524</v>
      </c>
      <c r="F295" s="20" t="s">
        <v>1809</v>
      </c>
      <c r="G295" s="21" t="s">
        <v>2518</v>
      </c>
      <c r="H295" s="20" t="s">
        <v>1831</v>
      </c>
      <c r="I295" s="20" t="s">
        <v>1838</v>
      </c>
      <c r="J295" s="21" t="s">
        <v>2525</v>
      </c>
    </row>
    <row r="296" ht="21.6" spans="1:10">
      <c r="A296" s="18"/>
      <c r="B296" s="20"/>
      <c r="C296" s="20" t="s">
        <v>1848</v>
      </c>
      <c r="D296" s="20" t="s">
        <v>1849</v>
      </c>
      <c r="E296" s="21" t="s">
        <v>2526</v>
      </c>
      <c r="F296" s="20" t="s">
        <v>1851</v>
      </c>
      <c r="G296" s="21" t="s">
        <v>1892</v>
      </c>
      <c r="H296" s="20" t="s">
        <v>1826</v>
      </c>
      <c r="I296" s="20" t="s">
        <v>1812</v>
      </c>
      <c r="J296" s="21" t="s">
        <v>2527</v>
      </c>
    </row>
    <row r="297" ht="32.4" spans="1:10">
      <c r="A297" s="18" t="s">
        <v>2528</v>
      </c>
      <c r="B297" s="20" t="s">
        <v>2529</v>
      </c>
      <c r="C297" s="20" t="s">
        <v>1806</v>
      </c>
      <c r="D297" s="20" t="s">
        <v>1807</v>
      </c>
      <c r="E297" s="21" t="s">
        <v>2530</v>
      </c>
      <c r="F297" s="20" t="s">
        <v>1851</v>
      </c>
      <c r="G297" s="21" t="s">
        <v>2531</v>
      </c>
      <c r="H297" s="20" t="s">
        <v>1978</v>
      </c>
      <c r="I297" s="20" t="s">
        <v>1812</v>
      </c>
      <c r="J297" s="21" t="s">
        <v>2532</v>
      </c>
    </row>
    <row r="298" ht="32.4" spans="1:10">
      <c r="A298" s="18"/>
      <c r="B298" s="20"/>
      <c r="C298" s="20" t="s">
        <v>1806</v>
      </c>
      <c r="D298" s="20" t="s">
        <v>1807</v>
      </c>
      <c r="E298" s="21" t="s">
        <v>2533</v>
      </c>
      <c r="F298" s="20" t="s">
        <v>1851</v>
      </c>
      <c r="G298" s="21" t="s">
        <v>2534</v>
      </c>
      <c r="H298" s="20" t="s">
        <v>1978</v>
      </c>
      <c r="I298" s="20" t="s">
        <v>1812</v>
      </c>
      <c r="J298" s="21" t="s">
        <v>2535</v>
      </c>
    </row>
    <row r="299" ht="32.4" spans="1:10">
      <c r="A299" s="18"/>
      <c r="B299" s="20"/>
      <c r="C299" s="20" t="s">
        <v>1806</v>
      </c>
      <c r="D299" s="20" t="s">
        <v>1807</v>
      </c>
      <c r="E299" s="21" t="s">
        <v>2536</v>
      </c>
      <c r="F299" s="20" t="s">
        <v>1851</v>
      </c>
      <c r="G299" s="21" t="s">
        <v>2537</v>
      </c>
      <c r="H299" s="20" t="s">
        <v>2103</v>
      </c>
      <c r="I299" s="20" t="s">
        <v>1812</v>
      </c>
      <c r="J299" s="21" t="s">
        <v>2538</v>
      </c>
    </row>
    <row r="300" ht="21.6" spans="1:10">
      <c r="A300" s="18"/>
      <c r="B300" s="20"/>
      <c r="C300" s="20" t="s">
        <v>1806</v>
      </c>
      <c r="D300" s="20" t="s">
        <v>1807</v>
      </c>
      <c r="E300" s="21" t="s">
        <v>2539</v>
      </c>
      <c r="F300" s="20" t="s">
        <v>1851</v>
      </c>
      <c r="G300" s="21" t="s">
        <v>2540</v>
      </c>
      <c r="H300" s="20" t="s">
        <v>1978</v>
      </c>
      <c r="I300" s="20" t="s">
        <v>1812</v>
      </c>
      <c r="J300" s="21" t="s">
        <v>2541</v>
      </c>
    </row>
    <row r="301" ht="21.6" spans="1:10">
      <c r="A301" s="18"/>
      <c r="B301" s="20"/>
      <c r="C301" s="20" t="s">
        <v>1806</v>
      </c>
      <c r="D301" s="20" t="s">
        <v>1807</v>
      </c>
      <c r="E301" s="21" t="s">
        <v>2542</v>
      </c>
      <c r="F301" s="20" t="s">
        <v>1851</v>
      </c>
      <c r="G301" s="21" t="s">
        <v>2531</v>
      </c>
      <c r="H301" s="20" t="s">
        <v>1978</v>
      </c>
      <c r="I301" s="20" t="s">
        <v>1812</v>
      </c>
      <c r="J301" s="21" t="s">
        <v>2543</v>
      </c>
    </row>
    <row r="302" ht="32.4" spans="1:10">
      <c r="A302" s="18"/>
      <c r="B302" s="20"/>
      <c r="C302" s="20" t="s">
        <v>1806</v>
      </c>
      <c r="D302" s="20" t="s">
        <v>1807</v>
      </c>
      <c r="E302" s="21" t="s">
        <v>2544</v>
      </c>
      <c r="F302" s="20" t="s">
        <v>1851</v>
      </c>
      <c r="G302" s="21" t="s">
        <v>2545</v>
      </c>
      <c r="H302" s="20" t="s">
        <v>1978</v>
      </c>
      <c r="I302" s="20" t="s">
        <v>1812</v>
      </c>
      <c r="J302" s="21" t="s">
        <v>2546</v>
      </c>
    </row>
    <row r="303" ht="140.4" spans="1:10">
      <c r="A303" s="18"/>
      <c r="B303" s="20"/>
      <c r="C303" s="20" t="s">
        <v>1806</v>
      </c>
      <c r="D303" s="20" t="s">
        <v>1823</v>
      </c>
      <c r="E303" s="21" t="s">
        <v>2251</v>
      </c>
      <c r="F303" s="20" t="s">
        <v>1809</v>
      </c>
      <c r="G303" s="21" t="s">
        <v>1825</v>
      </c>
      <c r="H303" s="20" t="s">
        <v>1826</v>
      </c>
      <c r="I303" s="20" t="s">
        <v>1812</v>
      </c>
      <c r="J303" s="21" t="s">
        <v>2547</v>
      </c>
    </row>
    <row r="304" ht="21.6" spans="1:10">
      <c r="A304" s="18"/>
      <c r="B304" s="20"/>
      <c r="C304" s="20" t="s">
        <v>1806</v>
      </c>
      <c r="D304" s="20" t="s">
        <v>1828</v>
      </c>
      <c r="E304" s="21" t="s">
        <v>1993</v>
      </c>
      <c r="F304" s="20" t="s">
        <v>1851</v>
      </c>
      <c r="G304" s="21" t="s">
        <v>2548</v>
      </c>
      <c r="H304" s="20" t="s">
        <v>2059</v>
      </c>
      <c r="I304" s="20" t="s">
        <v>1812</v>
      </c>
      <c r="J304" s="21" t="s">
        <v>2508</v>
      </c>
    </row>
    <row r="305" ht="32.4" spans="1:10">
      <c r="A305" s="18"/>
      <c r="B305" s="20"/>
      <c r="C305" s="20" t="s">
        <v>1834</v>
      </c>
      <c r="D305" s="20" t="s">
        <v>2061</v>
      </c>
      <c r="E305" s="21" t="s">
        <v>2549</v>
      </c>
      <c r="F305" s="20" t="s">
        <v>1809</v>
      </c>
      <c r="G305" s="21" t="s">
        <v>2550</v>
      </c>
      <c r="H305" s="20" t="s">
        <v>1831</v>
      </c>
      <c r="I305" s="20" t="s">
        <v>1838</v>
      </c>
      <c r="J305" s="21" t="s">
        <v>2551</v>
      </c>
    </row>
    <row r="306" ht="21.6" spans="1:10">
      <c r="A306" s="18"/>
      <c r="B306" s="20"/>
      <c r="C306" s="20" t="s">
        <v>1834</v>
      </c>
      <c r="D306" s="20" t="s">
        <v>2061</v>
      </c>
      <c r="E306" s="21" t="s">
        <v>2552</v>
      </c>
      <c r="F306" s="20" t="s">
        <v>1851</v>
      </c>
      <c r="G306" s="21" t="s">
        <v>2111</v>
      </c>
      <c r="H306" s="20" t="s">
        <v>1826</v>
      </c>
      <c r="I306" s="20" t="s">
        <v>1838</v>
      </c>
      <c r="J306" s="21" t="s">
        <v>2553</v>
      </c>
    </row>
    <row r="307" ht="21.6" spans="1:10">
      <c r="A307" s="18"/>
      <c r="B307" s="20"/>
      <c r="C307" s="20" t="s">
        <v>1834</v>
      </c>
      <c r="D307" s="20" t="s">
        <v>2061</v>
      </c>
      <c r="E307" s="21" t="s">
        <v>2554</v>
      </c>
      <c r="F307" s="20" t="s">
        <v>1851</v>
      </c>
      <c r="G307" s="21" t="s">
        <v>2111</v>
      </c>
      <c r="H307" s="20" t="s">
        <v>1826</v>
      </c>
      <c r="I307" s="20" t="s">
        <v>1838</v>
      </c>
      <c r="J307" s="21" t="s">
        <v>2555</v>
      </c>
    </row>
    <row r="308" ht="43.2" spans="1:10">
      <c r="A308" s="18"/>
      <c r="B308" s="20"/>
      <c r="C308" s="20" t="s">
        <v>1834</v>
      </c>
      <c r="D308" s="20" t="s">
        <v>1835</v>
      </c>
      <c r="E308" s="21" t="s">
        <v>2556</v>
      </c>
      <c r="F308" s="20" t="s">
        <v>1809</v>
      </c>
      <c r="G308" s="21" t="s">
        <v>1825</v>
      </c>
      <c r="H308" s="20" t="s">
        <v>1826</v>
      </c>
      <c r="I308" s="20" t="s">
        <v>1838</v>
      </c>
      <c r="J308" s="21" t="s">
        <v>2557</v>
      </c>
    </row>
    <row r="309" ht="32.4" spans="1:10">
      <c r="A309" s="18"/>
      <c r="B309" s="20"/>
      <c r="C309" s="20" t="s">
        <v>1834</v>
      </c>
      <c r="D309" s="20" t="s">
        <v>1844</v>
      </c>
      <c r="E309" s="21" t="s">
        <v>2558</v>
      </c>
      <c r="F309" s="20" t="s">
        <v>1809</v>
      </c>
      <c r="G309" s="21" t="s">
        <v>2559</v>
      </c>
      <c r="H309" s="20" t="s">
        <v>1831</v>
      </c>
      <c r="I309" s="20" t="s">
        <v>1838</v>
      </c>
      <c r="J309" s="21" t="s">
        <v>2559</v>
      </c>
    </row>
    <row r="310" ht="21.6" spans="1:10">
      <c r="A310" s="18"/>
      <c r="B310" s="20"/>
      <c r="C310" s="20" t="s">
        <v>1848</v>
      </c>
      <c r="D310" s="20" t="s">
        <v>1849</v>
      </c>
      <c r="E310" s="21" t="s">
        <v>2560</v>
      </c>
      <c r="F310" s="20" t="s">
        <v>1851</v>
      </c>
      <c r="G310" s="21" t="s">
        <v>1892</v>
      </c>
      <c r="H310" s="20" t="s">
        <v>1826</v>
      </c>
      <c r="I310" s="20" t="s">
        <v>1812</v>
      </c>
      <c r="J310" s="21" t="s">
        <v>2527</v>
      </c>
    </row>
    <row r="311" ht="21.6" spans="1:10">
      <c r="A311" s="18" t="s">
        <v>2561</v>
      </c>
      <c r="B311" s="20" t="s">
        <v>2562</v>
      </c>
      <c r="C311" s="20" t="s">
        <v>1806</v>
      </c>
      <c r="D311" s="20" t="s">
        <v>1807</v>
      </c>
      <c r="E311" s="21" t="s">
        <v>2563</v>
      </c>
      <c r="F311" s="20" t="s">
        <v>1851</v>
      </c>
      <c r="G311" s="21" t="s">
        <v>1892</v>
      </c>
      <c r="H311" s="20" t="s">
        <v>1826</v>
      </c>
      <c r="I311" s="20" t="s">
        <v>1812</v>
      </c>
      <c r="J311" s="21" t="s">
        <v>2564</v>
      </c>
    </row>
    <row r="312" ht="21.6" spans="1:10">
      <c r="A312" s="18"/>
      <c r="B312" s="20"/>
      <c r="C312" s="20" t="s">
        <v>1806</v>
      </c>
      <c r="D312" s="20" t="s">
        <v>1807</v>
      </c>
      <c r="E312" s="21" t="s">
        <v>2565</v>
      </c>
      <c r="F312" s="20" t="s">
        <v>1851</v>
      </c>
      <c r="G312" s="21" t="s">
        <v>1892</v>
      </c>
      <c r="H312" s="20" t="s">
        <v>1826</v>
      </c>
      <c r="I312" s="20" t="s">
        <v>1812</v>
      </c>
      <c r="J312" s="21" t="s">
        <v>2566</v>
      </c>
    </row>
    <row r="313" ht="21.6" spans="1:10">
      <c r="A313" s="18"/>
      <c r="B313" s="20"/>
      <c r="C313" s="20" t="s">
        <v>1806</v>
      </c>
      <c r="D313" s="20" t="s">
        <v>1807</v>
      </c>
      <c r="E313" s="21" t="s">
        <v>2567</v>
      </c>
      <c r="F313" s="20" t="s">
        <v>1851</v>
      </c>
      <c r="G313" s="21" t="s">
        <v>1892</v>
      </c>
      <c r="H313" s="20" t="s">
        <v>1826</v>
      </c>
      <c r="I313" s="20" t="s">
        <v>1812</v>
      </c>
      <c r="J313" s="21" t="s">
        <v>2568</v>
      </c>
    </row>
    <row r="314" ht="21.6" spans="1:10">
      <c r="A314" s="18"/>
      <c r="B314" s="20"/>
      <c r="C314" s="20" t="s">
        <v>1806</v>
      </c>
      <c r="D314" s="20" t="s">
        <v>1807</v>
      </c>
      <c r="E314" s="21" t="s">
        <v>2569</v>
      </c>
      <c r="F314" s="20" t="s">
        <v>1851</v>
      </c>
      <c r="G314" s="21" t="s">
        <v>1892</v>
      </c>
      <c r="H314" s="20" t="s">
        <v>1826</v>
      </c>
      <c r="I314" s="20" t="s">
        <v>1812</v>
      </c>
      <c r="J314" s="21" t="s">
        <v>2570</v>
      </c>
    </row>
    <row r="315" ht="21.6" spans="1:10">
      <c r="A315" s="18"/>
      <c r="B315" s="20"/>
      <c r="C315" s="20" t="s">
        <v>1806</v>
      </c>
      <c r="D315" s="20" t="s">
        <v>1807</v>
      </c>
      <c r="E315" s="21" t="s">
        <v>2571</v>
      </c>
      <c r="F315" s="20" t="s">
        <v>1851</v>
      </c>
      <c r="G315" s="21" t="s">
        <v>2316</v>
      </c>
      <c r="H315" s="20" t="s">
        <v>1826</v>
      </c>
      <c r="I315" s="20" t="s">
        <v>1812</v>
      </c>
      <c r="J315" s="21" t="s">
        <v>2572</v>
      </c>
    </row>
    <row r="316" ht="21.6" spans="1:10">
      <c r="A316" s="18"/>
      <c r="B316" s="20"/>
      <c r="C316" s="20" t="s">
        <v>1806</v>
      </c>
      <c r="D316" s="20" t="s">
        <v>1807</v>
      </c>
      <c r="E316" s="21" t="s">
        <v>2573</v>
      </c>
      <c r="F316" s="20" t="s">
        <v>1851</v>
      </c>
      <c r="G316" s="21" t="s">
        <v>2574</v>
      </c>
      <c r="H316" s="20" t="s">
        <v>1826</v>
      </c>
      <c r="I316" s="20" t="s">
        <v>1812</v>
      </c>
      <c r="J316" s="21" t="s">
        <v>2575</v>
      </c>
    </row>
    <row r="317" ht="21.6" spans="1:10">
      <c r="A317" s="18"/>
      <c r="B317" s="20"/>
      <c r="C317" s="20" t="s">
        <v>1806</v>
      </c>
      <c r="D317" s="20" t="s">
        <v>1807</v>
      </c>
      <c r="E317" s="21" t="s">
        <v>2576</v>
      </c>
      <c r="F317" s="20" t="s">
        <v>1851</v>
      </c>
      <c r="G317" s="21" t="s">
        <v>1892</v>
      </c>
      <c r="H317" s="20" t="s">
        <v>1826</v>
      </c>
      <c r="I317" s="20" t="s">
        <v>1812</v>
      </c>
      <c r="J317" s="21" t="s">
        <v>2577</v>
      </c>
    </row>
    <row r="318" ht="32.4" spans="1:10">
      <c r="A318" s="18"/>
      <c r="B318" s="20"/>
      <c r="C318" s="20" t="s">
        <v>1806</v>
      </c>
      <c r="D318" s="20" t="s">
        <v>1807</v>
      </c>
      <c r="E318" s="21" t="s">
        <v>2578</v>
      </c>
      <c r="F318" s="20" t="s">
        <v>1851</v>
      </c>
      <c r="G318" s="21" t="s">
        <v>2579</v>
      </c>
      <c r="H318" s="20" t="s">
        <v>1826</v>
      </c>
      <c r="I318" s="20" t="s">
        <v>1812</v>
      </c>
      <c r="J318" s="21" t="s">
        <v>2580</v>
      </c>
    </row>
    <row r="319" ht="21.6" spans="1:10">
      <c r="A319" s="18"/>
      <c r="B319" s="20"/>
      <c r="C319" s="20" t="s">
        <v>1806</v>
      </c>
      <c r="D319" s="20" t="s">
        <v>1807</v>
      </c>
      <c r="E319" s="21" t="s">
        <v>2581</v>
      </c>
      <c r="F319" s="20" t="s">
        <v>1851</v>
      </c>
      <c r="G319" s="21" t="s">
        <v>2582</v>
      </c>
      <c r="H319" s="20" t="s">
        <v>1826</v>
      </c>
      <c r="I319" s="20" t="s">
        <v>1812</v>
      </c>
      <c r="J319" s="21" t="s">
        <v>2583</v>
      </c>
    </row>
    <row r="320" ht="21.6" spans="1:10">
      <c r="A320" s="18"/>
      <c r="B320" s="20"/>
      <c r="C320" s="20" t="s">
        <v>1806</v>
      </c>
      <c r="D320" s="20" t="s">
        <v>1823</v>
      </c>
      <c r="E320" s="21" t="s">
        <v>2584</v>
      </c>
      <c r="F320" s="20" t="s">
        <v>1851</v>
      </c>
      <c r="G320" s="21" t="s">
        <v>2585</v>
      </c>
      <c r="H320" s="20" t="s">
        <v>1826</v>
      </c>
      <c r="I320" s="20" t="s">
        <v>1812</v>
      </c>
      <c r="J320" s="21" t="s">
        <v>2586</v>
      </c>
    </row>
    <row r="321" ht="21.6" spans="1:10">
      <c r="A321" s="18"/>
      <c r="B321" s="20"/>
      <c r="C321" s="20" t="s">
        <v>1806</v>
      </c>
      <c r="D321" s="20" t="s">
        <v>1823</v>
      </c>
      <c r="E321" s="21" t="s">
        <v>2587</v>
      </c>
      <c r="F321" s="20" t="s">
        <v>1851</v>
      </c>
      <c r="G321" s="21" t="s">
        <v>2579</v>
      </c>
      <c r="H321" s="20" t="s">
        <v>1826</v>
      </c>
      <c r="I321" s="20" t="s">
        <v>1812</v>
      </c>
      <c r="J321" s="21" t="s">
        <v>2587</v>
      </c>
    </row>
    <row r="322" ht="21.6" spans="1:10">
      <c r="A322" s="18"/>
      <c r="B322" s="20"/>
      <c r="C322" s="20" t="s">
        <v>1806</v>
      </c>
      <c r="D322" s="20" t="s">
        <v>1823</v>
      </c>
      <c r="E322" s="21" t="s">
        <v>2588</v>
      </c>
      <c r="F322" s="20" t="s">
        <v>1851</v>
      </c>
      <c r="G322" s="21" t="s">
        <v>2579</v>
      </c>
      <c r="H322" s="20" t="s">
        <v>1826</v>
      </c>
      <c r="I322" s="20" t="s">
        <v>1812</v>
      </c>
      <c r="J322" s="21" t="s">
        <v>2589</v>
      </c>
    </row>
    <row r="323" ht="32.4" spans="1:10">
      <c r="A323" s="18"/>
      <c r="B323" s="20"/>
      <c r="C323" s="20" t="s">
        <v>1806</v>
      </c>
      <c r="D323" s="20" t="s">
        <v>1823</v>
      </c>
      <c r="E323" s="21" t="s">
        <v>2590</v>
      </c>
      <c r="F323" s="20" t="s">
        <v>1851</v>
      </c>
      <c r="G323" s="21" t="s">
        <v>2585</v>
      </c>
      <c r="H323" s="20" t="s">
        <v>1826</v>
      </c>
      <c r="I323" s="20" t="s">
        <v>1812</v>
      </c>
      <c r="J323" s="21" t="s">
        <v>2591</v>
      </c>
    </row>
    <row r="324" ht="21.6" spans="1:10">
      <c r="A324" s="18"/>
      <c r="B324" s="20"/>
      <c r="C324" s="20" t="s">
        <v>1806</v>
      </c>
      <c r="D324" s="20" t="s">
        <v>1828</v>
      </c>
      <c r="E324" s="21" t="s">
        <v>2592</v>
      </c>
      <c r="F324" s="20" t="s">
        <v>1851</v>
      </c>
      <c r="G324" s="21" t="s">
        <v>1852</v>
      </c>
      <c r="H324" s="20" t="s">
        <v>1826</v>
      </c>
      <c r="I324" s="20" t="s">
        <v>1812</v>
      </c>
      <c r="J324" s="21" t="s">
        <v>2593</v>
      </c>
    </row>
    <row r="325" ht="21.6" spans="1:10">
      <c r="A325" s="18"/>
      <c r="B325" s="20"/>
      <c r="C325" s="20" t="s">
        <v>1834</v>
      </c>
      <c r="D325" s="20" t="s">
        <v>1835</v>
      </c>
      <c r="E325" s="21" t="s">
        <v>2594</v>
      </c>
      <c r="F325" s="20" t="s">
        <v>1809</v>
      </c>
      <c r="G325" s="21" t="s">
        <v>2595</v>
      </c>
      <c r="H325" s="20" t="s">
        <v>1831</v>
      </c>
      <c r="I325" s="20" t="s">
        <v>1838</v>
      </c>
      <c r="J325" s="21" t="s">
        <v>2596</v>
      </c>
    </row>
    <row r="326" ht="21.6" spans="1:10">
      <c r="A326" s="18"/>
      <c r="B326" s="20"/>
      <c r="C326" s="20" t="s">
        <v>1834</v>
      </c>
      <c r="D326" s="20" t="s">
        <v>1835</v>
      </c>
      <c r="E326" s="21" t="s">
        <v>2597</v>
      </c>
      <c r="F326" s="20" t="s">
        <v>1809</v>
      </c>
      <c r="G326" s="21" t="s">
        <v>2598</v>
      </c>
      <c r="H326" s="20" t="s">
        <v>1831</v>
      </c>
      <c r="I326" s="20" t="s">
        <v>1838</v>
      </c>
      <c r="J326" s="21" t="s">
        <v>2599</v>
      </c>
    </row>
    <row r="327" ht="21.6" spans="1:10">
      <c r="A327" s="18"/>
      <c r="B327" s="20"/>
      <c r="C327" s="20" t="s">
        <v>1834</v>
      </c>
      <c r="D327" s="20" t="s">
        <v>1844</v>
      </c>
      <c r="E327" s="21" t="s">
        <v>2600</v>
      </c>
      <c r="F327" s="20" t="s">
        <v>1809</v>
      </c>
      <c r="G327" s="21" t="s">
        <v>2598</v>
      </c>
      <c r="H327" s="20" t="s">
        <v>1831</v>
      </c>
      <c r="I327" s="20" t="s">
        <v>1838</v>
      </c>
      <c r="J327" s="21" t="s">
        <v>2600</v>
      </c>
    </row>
    <row r="328" spans="1:10">
      <c r="A328" s="18"/>
      <c r="B328" s="20"/>
      <c r="C328" s="20" t="s">
        <v>1848</v>
      </c>
      <c r="D328" s="20" t="s">
        <v>1849</v>
      </c>
      <c r="E328" s="21" t="s">
        <v>1849</v>
      </c>
      <c r="F328" s="20" t="s">
        <v>1851</v>
      </c>
      <c r="G328" s="21" t="s">
        <v>2579</v>
      </c>
      <c r="H328" s="20" t="s">
        <v>1826</v>
      </c>
      <c r="I328" s="20" t="s">
        <v>1812</v>
      </c>
      <c r="J328" s="21" t="s">
        <v>2601</v>
      </c>
    </row>
    <row r="329" ht="43.2" spans="1:10">
      <c r="A329" s="18" t="s">
        <v>2602</v>
      </c>
      <c r="B329" s="20" t="s">
        <v>2603</v>
      </c>
      <c r="C329" s="20" t="s">
        <v>1806</v>
      </c>
      <c r="D329" s="20" t="s">
        <v>1807</v>
      </c>
      <c r="E329" s="21" t="s">
        <v>2604</v>
      </c>
      <c r="F329" s="20" t="s">
        <v>1809</v>
      </c>
      <c r="G329" s="21" t="s">
        <v>2605</v>
      </c>
      <c r="H329" s="20" t="s">
        <v>1886</v>
      </c>
      <c r="I329" s="20" t="s">
        <v>1812</v>
      </c>
      <c r="J329" s="21" t="s">
        <v>2606</v>
      </c>
    </row>
    <row r="330" ht="43.2" spans="1:10">
      <c r="A330" s="18"/>
      <c r="B330" s="20"/>
      <c r="C330" s="20" t="s">
        <v>1806</v>
      </c>
      <c r="D330" s="20" t="s">
        <v>1823</v>
      </c>
      <c r="E330" s="21" t="s">
        <v>2607</v>
      </c>
      <c r="F330" s="20" t="s">
        <v>1851</v>
      </c>
      <c r="G330" s="21" t="s">
        <v>2096</v>
      </c>
      <c r="H330" s="20" t="s">
        <v>2059</v>
      </c>
      <c r="I330" s="20" t="s">
        <v>1812</v>
      </c>
      <c r="J330" s="21" t="s">
        <v>2608</v>
      </c>
    </row>
    <row r="331" ht="32.4" spans="1:10">
      <c r="A331" s="18"/>
      <c r="B331" s="20"/>
      <c r="C331" s="20" t="s">
        <v>1806</v>
      </c>
      <c r="D331" s="20" t="s">
        <v>1823</v>
      </c>
      <c r="E331" s="21" t="s">
        <v>2609</v>
      </c>
      <c r="F331" s="20" t="s">
        <v>1851</v>
      </c>
      <c r="G331" s="21" t="s">
        <v>2610</v>
      </c>
      <c r="H331" s="20" t="s">
        <v>2059</v>
      </c>
      <c r="I331" s="20" t="s">
        <v>1812</v>
      </c>
      <c r="J331" s="21" t="s">
        <v>2611</v>
      </c>
    </row>
    <row r="332" ht="21.6" spans="1:10">
      <c r="A332" s="18"/>
      <c r="B332" s="20"/>
      <c r="C332" s="20" t="s">
        <v>1806</v>
      </c>
      <c r="D332" s="20" t="s">
        <v>1828</v>
      </c>
      <c r="E332" s="21" t="s">
        <v>2612</v>
      </c>
      <c r="F332" s="20" t="s">
        <v>1875</v>
      </c>
      <c r="G332" s="21" t="s">
        <v>2398</v>
      </c>
      <c r="H332" s="20" t="s">
        <v>1877</v>
      </c>
      <c r="I332" s="20" t="s">
        <v>1812</v>
      </c>
      <c r="J332" s="21" t="s">
        <v>2508</v>
      </c>
    </row>
    <row r="333" ht="21.6" spans="1:10">
      <c r="A333" s="18"/>
      <c r="B333" s="20"/>
      <c r="C333" s="20" t="s">
        <v>1834</v>
      </c>
      <c r="D333" s="20" t="s">
        <v>1835</v>
      </c>
      <c r="E333" s="21" t="s">
        <v>2613</v>
      </c>
      <c r="F333" s="20" t="s">
        <v>1809</v>
      </c>
      <c r="G333" s="21" t="s">
        <v>2614</v>
      </c>
      <c r="H333" s="20" t="s">
        <v>1831</v>
      </c>
      <c r="I333" s="20" t="s">
        <v>1838</v>
      </c>
      <c r="J333" s="21" t="s">
        <v>2613</v>
      </c>
    </row>
    <row r="334" ht="21.6" spans="1:10">
      <c r="A334" s="18"/>
      <c r="B334" s="20"/>
      <c r="C334" s="20" t="s">
        <v>1834</v>
      </c>
      <c r="D334" s="20" t="s">
        <v>1840</v>
      </c>
      <c r="E334" s="21" t="s">
        <v>2615</v>
      </c>
      <c r="F334" s="20" t="s">
        <v>1809</v>
      </c>
      <c r="G334" s="21" t="s">
        <v>2616</v>
      </c>
      <c r="H334" s="20" t="s">
        <v>1831</v>
      </c>
      <c r="I334" s="20" t="s">
        <v>1838</v>
      </c>
      <c r="J334" s="21" t="s">
        <v>2615</v>
      </c>
    </row>
    <row r="335" ht="21.6" spans="1:10">
      <c r="A335" s="18"/>
      <c r="B335" s="20"/>
      <c r="C335" s="20" t="s">
        <v>1834</v>
      </c>
      <c r="D335" s="20" t="s">
        <v>1844</v>
      </c>
      <c r="E335" s="21" t="s">
        <v>2617</v>
      </c>
      <c r="F335" s="20" t="s">
        <v>1809</v>
      </c>
      <c r="G335" s="21" t="s">
        <v>2618</v>
      </c>
      <c r="H335" s="20" t="s">
        <v>2619</v>
      </c>
      <c r="I335" s="20" t="s">
        <v>1838</v>
      </c>
      <c r="J335" s="21" t="s">
        <v>2617</v>
      </c>
    </row>
    <row r="336" ht="21.6" spans="1:10">
      <c r="A336" s="18"/>
      <c r="B336" s="20"/>
      <c r="C336" s="20" t="s">
        <v>1848</v>
      </c>
      <c r="D336" s="20" t="s">
        <v>1849</v>
      </c>
      <c r="E336" s="21" t="s">
        <v>2620</v>
      </c>
      <c r="F336" s="20" t="s">
        <v>1851</v>
      </c>
      <c r="G336" s="21" t="s">
        <v>1892</v>
      </c>
      <c r="H336" s="20" t="s">
        <v>1826</v>
      </c>
      <c r="I336" s="20" t="s">
        <v>1812</v>
      </c>
      <c r="J336" s="21" t="s">
        <v>2527</v>
      </c>
    </row>
    <row r="337" ht="54" spans="1:10">
      <c r="A337" s="18"/>
      <c r="B337" s="20"/>
      <c r="C337" s="20" t="s">
        <v>1854</v>
      </c>
      <c r="D337" s="20" t="s">
        <v>1855</v>
      </c>
      <c r="E337" s="21" t="s">
        <v>2621</v>
      </c>
      <c r="F337" s="20" t="s">
        <v>1809</v>
      </c>
      <c r="G337" s="21" t="s">
        <v>2622</v>
      </c>
      <c r="H337" s="20" t="s">
        <v>2047</v>
      </c>
      <c r="I337" s="20" t="s">
        <v>1812</v>
      </c>
      <c r="J337" s="21" t="s">
        <v>2623</v>
      </c>
    </row>
    <row r="338" ht="64.8" spans="1:10">
      <c r="A338" s="18" t="s">
        <v>2624</v>
      </c>
      <c r="B338" s="20" t="s">
        <v>2625</v>
      </c>
      <c r="C338" s="20" t="s">
        <v>1806</v>
      </c>
      <c r="D338" s="20" t="s">
        <v>1807</v>
      </c>
      <c r="E338" s="21" t="s">
        <v>2626</v>
      </c>
      <c r="F338" s="20" t="s">
        <v>1809</v>
      </c>
      <c r="G338" s="21" t="s">
        <v>2627</v>
      </c>
      <c r="H338" s="20" t="s">
        <v>1978</v>
      </c>
      <c r="I338" s="20" t="s">
        <v>1812</v>
      </c>
      <c r="J338" s="21" t="s">
        <v>2628</v>
      </c>
    </row>
    <row r="339" ht="32.4" spans="1:10">
      <c r="A339" s="18"/>
      <c r="B339" s="20"/>
      <c r="C339" s="20" t="s">
        <v>1806</v>
      </c>
      <c r="D339" s="20" t="s">
        <v>1807</v>
      </c>
      <c r="E339" s="21" t="s">
        <v>2629</v>
      </c>
      <c r="F339" s="20" t="s">
        <v>1809</v>
      </c>
      <c r="G339" s="21" t="s">
        <v>1861</v>
      </c>
      <c r="H339" s="20" t="s">
        <v>1886</v>
      </c>
      <c r="I339" s="20" t="s">
        <v>1812</v>
      </c>
      <c r="J339" s="21" t="s">
        <v>2630</v>
      </c>
    </row>
    <row r="340" ht="64.8" spans="1:10">
      <c r="A340" s="18"/>
      <c r="B340" s="20"/>
      <c r="C340" s="20" t="s">
        <v>1806</v>
      </c>
      <c r="D340" s="20" t="s">
        <v>1807</v>
      </c>
      <c r="E340" s="21" t="s">
        <v>2631</v>
      </c>
      <c r="F340" s="20" t="s">
        <v>1809</v>
      </c>
      <c r="G340" s="21" t="s">
        <v>2297</v>
      </c>
      <c r="H340" s="20" t="s">
        <v>1886</v>
      </c>
      <c r="I340" s="20" t="s">
        <v>1812</v>
      </c>
      <c r="J340" s="21" t="s">
        <v>2632</v>
      </c>
    </row>
    <row r="341" ht="43.2" spans="1:10">
      <c r="A341" s="18"/>
      <c r="B341" s="20"/>
      <c r="C341" s="20" t="s">
        <v>1806</v>
      </c>
      <c r="D341" s="20" t="s">
        <v>1807</v>
      </c>
      <c r="E341" s="21" t="s">
        <v>2633</v>
      </c>
      <c r="F341" s="20" t="s">
        <v>1809</v>
      </c>
      <c r="G341" s="21" t="s">
        <v>2627</v>
      </c>
      <c r="H341" s="20" t="s">
        <v>1978</v>
      </c>
      <c r="I341" s="20" t="s">
        <v>1812</v>
      </c>
      <c r="J341" s="21" t="s">
        <v>2634</v>
      </c>
    </row>
    <row r="342" ht="97.2" spans="1:10">
      <c r="A342" s="18"/>
      <c r="B342" s="20"/>
      <c r="C342" s="20" t="s">
        <v>1806</v>
      </c>
      <c r="D342" s="20" t="s">
        <v>1807</v>
      </c>
      <c r="E342" s="21" t="s">
        <v>2635</v>
      </c>
      <c r="F342" s="20" t="s">
        <v>1809</v>
      </c>
      <c r="G342" s="21" t="s">
        <v>1810</v>
      </c>
      <c r="H342" s="20" t="s">
        <v>2636</v>
      </c>
      <c r="I342" s="20" t="s">
        <v>1812</v>
      </c>
      <c r="J342" s="21" t="s">
        <v>2637</v>
      </c>
    </row>
    <row r="343" ht="21.6" spans="1:10">
      <c r="A343" s="18"/>
      <c r="B343" s="20"/>
      <c r="C343" s="20" t="s">
        <v>1806</v>
      </c>
      <c r="D343" s="20" t="s">
        <v>1823</v>
      </c>
      <c r="E343" s="21" t="s">
        <v>2638</v>
      </c>
      <c r="F343" s="20" t="s">
        <v>1809</v>
      </c>
      <c r="G343" s="21" t="s">
        <v>1825</v>
      </c>
      <c r="H343" s="20" t="s">
        <v>1826</v>
      </c>
      <c r="I343" s="20" t="s">
        <v>1812</v>
      </c>
      <c r="J343" s="21" t="s">
        <v>2639</v>
      </c>
    </row>
    <row r="344" ht="21.6" spans="1:10">
      <c r="A344" s="18"/>
      <c r="B344" s="20"/>
      <c r="C344" s="20" t="s">
        <v>1806</v>
      </c>
      <c r="D344" s="20" t="s">
        <v>1823</v>
      </c>
      <c r="E344" s="21" t="s">
        <v>2640</v>
      </c>
      <c r="F344" s="20" t="s">
        <v>1851</v>
      </c>
      <c r="G344" s="21" t="s">
        <v>2111</v>
      </c>
      <c r="H344" s="20" t="s">
        <v>1826</v>
      </c>
      <c r="I344" s="20" t="s">
        <v>1812</v>
      </c>
      <c r="J344" s="21" t="s">
        <v>2641</v>
      </c>
    </row>
    <row r="345" spans="1:10">
      <c r="A345" s="18"/>
      <c r="B345" s="20"/>
      <c r="C345" s="20" t="s">
        <v>1806</v>
      </c>
      <c r="D345" s="20" t="s">
        <v>1823</v>
      </c>
      <c r="E345" s="21" t="s">
        <v>2642</v>
      </c>
      <c r="F345" s="20" t="s">
        <v>1851</v>
      </c>
      <c r="G345" s="21" t="s">
        <v>2111</v>
      </c>
      <c r="H345" s="20" t="s">
        <v>1826</v>
      </c>
      <c r="I345" s="20" t="s">
        <v>1812</v>
      </c>
      <c r="J345" s="21" t="s">
        <v>2643</v>
      </c>
    </row>
    <row r="346" ht="21.6" spans="1:10">
      <c r="A346" s="18"/>
      <c r="B346" s="20"/>
      <c r="C346" s="20" t="s">
        <v>1806</v>
      </c>
      <c r="D346" s="20" t="s">
        <v>1828</v>
      </c>
      <c r="E346" s="21" t="s">
        <v>2644</v>
      </c>
      <c r="F346" s="20" t="s">
        <v>1809</v>
      </c>
      <c r="G346" s="21" t="s">
        <v>2645</v>
      </c>
      <c r="H346" s="20" t="s">
        <v>2059</v>
      </c>
      <c r="I346" s="20" t="s">
        <v>1838</v>
      </c>
      <c r="J346" s="21" t="s">
        <v>2646</v>
      </c>
    </row>
    <row r="347" spans="1:10">
      <c r="A347" s="18"/>
      <c r="B347" s="20"/>
      <c r="C347" s="20" t="s">
        <v>1806</v>
      </c>
      <c r="D347" s="20" t="s">
        <v>1828</v>
      </c>
      <c r="E347" s="21" t="s">
        <v>2285</v>
      </c>
      <c r="F347" s="20" t="s">
        <v>1851</v>
      </c>
      <c r="G347" s="21" t="s">
        <v>2111</v>
      </c>
      <c r="H347" s="20" t="s">
        <v>1826</v>
      </c>
      <c r="I347" s="20" t="s">
        <v>1812</v>
      </c>
      <c r="J347" s="21" t="s">
        <v>2647</v>
      </c>
    </row>
    <row r="348" ht="32.4" spans="1:10">
      <c r="A348" s="18"/>
      <c r="B348" s="20"/>
      <c r="C348" s="20" t="s">
        <v>1834</v>
      </c>
      <c r="D348" s="20" t="s">
        <v>1835</v>
      </c>
      <c r="E348" s="21" t="s">
        <v>2648</v>
      </c>
      <c r="F348" s="20" t="s">
        <v>1809</v>
      </c>
      <c r="G348" s="21" t="s">
        <v>2133</v>
      </c>
      <c r="H348" s="20" t="s">
        <v>1831</v>
      </c>
      <c r="I348" s="20" t="s">
        <v>1838</v>
      </c>
      <c r="J348" s="21" t="s">
        <v>2649</v>
      </c>
    </row>
    <row r="349" ht="21.6" spans="1:10">
      <c r="A349" s="18"/>
      <c r="B349" s="20"/>
      <c r="C349" s="20" t="s">
        <v>1834</v>
      </c>
      <c r="D349" s="20" t="s">
        <v>1844</v>
      </c>
      <c r="E349" s="21" t="s">
        <v>2650</v>
      </c>
      <c r="F349" s="20" t="s">
        <v>1809</v>
      </c>
      <c r="G349" s="21" t="s">
        <v>2651</v>
      </c>
      <c r="H349" s="20" t="s">
        <v>1978</v>
      </c>
      <c r="I349" s="20" t="s">
        <v>1812</v>
      </c>
      <c r="J349" s="21" t="s">
        <v>2652</v>
      </c>
    </row>
    <row r="350" spans="1:10">
      <c r="A350" s="18"/>
      <c r="B350" s="20"/>
      <c r="C350" s="20" t="s">
        <v>1848</v>
      </c>
      <c r="D350" s="20" t="s">
        <v>1849</v>
      </c>
      <c r="E350" s="21" t="s">
        <v>2653</v>
      </c>
      <c r="F350" s="20" t="s">
        <v>1851</v>
      </c>
      <c r="G350" s="21" t="s">
        <v>1892</v>
      </c>
      <c r="H350" s="20" t="s">
        <v>1826</v>
      </c>
      <c r="I350" s="20" t="s">
        <v>1812</v>
      </c>
      <c r="J350" s="21" t="s">
        <v>2654</v>
      </c>
    </row>
    <row r="351" ht="21.6" spans="1:10">
      <c r="A351" s="18"/>
      <c r="B351" s="20"/>
      <c r="C351" s="20" t="s">
        <v>1848</v>
      </c>
      <c r="D351" s="20" t="s">
        <v>1849</v>
      </c>
      <c r="E351" s="21" t="s">
        <v>2655</v>
      </c>
      <c r="F351" s="20" t="s">
        <v>1851</v>
      </c>
      <c r="G351" s="21" t="s">
        <v>2111</v>
      </c>
      <c r="H351" s="20" t="s">
        <v>1826</v>
      </c>
      <c r="I351" s="20" t="s">
        <v>1812</v>
      </c>
      <c r="J351" s="21" t="s">
        <v>2656</v>
      </c>
    </row>
    <row r="352" spans="1:10">
      <c r="A352" s="18" t="s">
        <v>2657</v>
      </c>
      <c r="B352" s="19"/>
      <c r="C352" s="19"/>
      <c r="D352" s="19"/>
      <c r="E352" s="19"/>
      <c r="F352" s="19"/>
      <c r="G352" s="19"/>
      <c r="H352" s="19"/>
      <c r="I352" s="19"/>
      <c r="J352" s="19"/>
    </row>
    <row r="353" ht="32.4" spans="1:10">
      <c r="A353" s="18" t="s">
        <v>2658</v>
      </c>
      <c r="B353" s="20" t="s">
        <v>2659</v>
      </c>
      <c r="C353" s="20" t="s">
        <v>1806</v>
      </c>
      <c r="D353" s="20" t="s">
        <v>1807</v>
      </c>
      <c r="E353" s="21" t="s">
        <v>2660</v>
      </c>
      <c r="F353" s="20" t="s">
        <v>1851</v>
      </c>
      <c r="G353" s="21" t="s">
        <v>2661</v>
      </c>
      <c r="H353" s="20" t="s">
        <v>1978</v>
      </c>
      <c r="I353" s="20" t="s">
        <v>1812</v>
      </c>
      <c r="J353" s="21" t="s">
        <v>2662</v>
      </c>
    </row>
    <row r="354" ht="21.6" spans="1:10">
      <c r="A354" s="18"/>
      <c r="B354" s="20"/>
      <c r="C354" s="20" t="s">
        <v>1806</v>
      </c>
      <c r="D354" s="20" t="s">
        <v>1807</v>
      </c>
      <c r="E354" s="21" t="s">
        <v>2663</v>
      </c>
      <c r="F354" s="20" t="s">
        <v>1851</v>
      </c>
      <c r="G354" s="21" t="s">
        <v>1920</v>
      </c>
      <c r="H354" s="20" t="s">
        <v>1978</v>
      </c>
      <c r="I354" s="20" t="s">
        <v>1812</v>
      </c>
      <c r="J354" s="21" t="s">
        <v>2664</v>
      </c>
    </row>
    <row r="355" ht="21.6" spans="1:10">
      <c r="A355" s="18"/>
      <c r="B355" s="20"/>
      <c r="C355" s="20" t="s">
        <v>1806</v>
      </c>
      <c r="D355" s="20" t="s">
        <v>1807</v>
      </c>
      <c r="E355" s="21" t="s">
        <v>2665</v>
      </c>
      <c r="F355" s="20" t="s">
        <v>1851</v>
      </c>
      <c r="G355" s="21" t="s">
        <v>1929</v>
      </c>
      <c r="H355" s="20" t="s">
        <v>1978</v>
      </c>
      <c r="I355" s="20" t="s">
        <v>1812</v>
      </c>
      <c r="J355" s="21" t="s">
        <v>2666</v>
      </c>
    </row>
    <row r="356" ht="21.6" spans="1:10">
      <c r="A356" s="18"/>
      <c r="B356" s="20"/>
      <c r="C356" s="20" t="s">
        <v>1806</v>
      </c>
      <c r="D356" s="20" t="s">
        <v>1823</v>
      </c>
      <c r="E356" s="21" t="s">
        <v>2667</v>
      </c>
      <c r="F356" s="20" t="s">
        <v>1851</v>
      </c>
      <c r="G356" s="21" t="s">
        <v>1825</v>
      </c>
      <c r="H356" s="20" t="s">
        <v>1826</v>
      </c>
      <c r="I356" s="20" t="s">
        <v>1812</v>
      </c>
      <c r="J356" s="21" t="s">
        <v>2668</v>
      </c>
    </row>
    <row r="357" ht="32.4" spans="1:10">
      <c r="A357" s="18"/>
      <c r="B357" s="20"/>
      <c r="C357" s="20" t="s">
        <v>1806</v>
      </c>
      <c r="D357" s="20" t="s">
        <v>1823</v>
      </c>
      <c r="E357" s="21" t="s">
        <v>2669</v>
      </c>
      <c r="F357" s="20" t="s">
        <v>1851</v>
      </c>
      <c r="G357" s="21" t="s">
        <v>1825</v>
      </c>
      <c r="H357" s="20" t="s">
        <v>1826</v>
      </c>
      <c r="I357" s="20" t="s">
        <v>1812</v>
      </c>
      <c r="J357" s="21" t="s">
        <v>2670</v>
      </c>
    </row>
    <row r="358" ht="32.4" spans="1:10">
      <c r="A358" s="18"/>
      <c r="B358" s="20"/>
      <c r="C358" s="20" t="s">
        <v>1806</v>
      </c>
      <c r="D358" s="20" t="s">
        <v>1823</v>
      </c>
      <c r="E358" s="21" t="s">
        <v>2671</v>
      </c>
      <c r="F358" s="20" t="s">
        <v>1851</v>
      </c>
      <c r="G358" s="21" t="s">
        <v>1825</v>
      </c>
      <c r="H358" s="20" t="s">
        <v>1826</v>
      </c>
      <c r="I358" s="20" t="s">
        <v>1812</v>
      </c>
      <c r="J358" s="21" t="s">
        <v>2672</v>
      </c>
    </row>
    <row r="359" ht="32.4" spans="1:10">
      <c r="A359" s="18"/>
      <c r="B359" s="20"/>
      <c r="C359" s="20" t="s">
        <v>1806</v>
      </c>
      <c r="D359" s="20" t="s">
        <v>1828</v>
      </c>
      <c r="E359" s="21" t="s">
        <v>2673</v>
      </c>
      <c r="F359" s="20" t="s">
        <v>1875</v>
      </c>
      <c r="G359" s="21" t="s">
        <v>2674</v>
      </c>
      <c r="H359" s="20" t="s">
        <v>2675</v>
      </c>
      <c r="I359" s="20" t="s">
        <v>1812</v>
      </c>
      <c r="J359" s="21" t="s">
        <v>2676</v>
      </c>
    </row>
    <row r="360" ht="21.6" spans="1:10">
      <c r="A360" s="18"/>
      <c r="B360" s="20"/>
      <c r="C360" s="20" t="s">
        <v>1806</v>
      </c>
      <c r="D360" s="20" t="s">
        <v>1828</v>
      </c>
      <c r="E360" s="21" t="s">
        <v>2677</v>
      </c>
      <c r="F360" s="20" t="s">
        <v>1875</v>
      </c>
      <c r="G360" s="21" t="s">
        <v>2674</v>
      </c>
      <c r="H360" s="20" t="s">
        <v>2675</v>
      </c>
      <c r="I360" s="20" t="s">
        <v>1812</v>
      </c>
      <c r="J360" s="21" t="s">
        <v>2678</v>
      </c>
    </row>
    <row r="361" ht="32.4" spans="1:10">
      <c r="A361" s="18"/>
      <c r="B361" s="20"/>
      <c r="C361" s="20" t="s">
        <v>1806</v>
      </c>
      <c r="D361" s="20" t="s">
        <v>1828</v>
      </c>
      <c r="E361" s="21" t="s">
        <v>2679</v>
      </c>
      <c r="F361" s="20" t="s">
        <v>1875</v>
      </c>
      <c r="G361" s="21" t="s">
        <v>2674</v>
      </c>
      <c r="H361" s="20" t="s">
        <v>2675</v>
      </c>
      <c r="I361" s="20" t="s">
        <v>1812</v>
      </c>
      <c r="J361" s="21" t="s">
        <v>2680</v>
      </c>
    </row>
    <row r="362" ht="21.6" spans="1:10">
      <c r="A362" s="18"/>
      <c r="B362" s="20"/>
      <c r="C362" s="20" t="s">
        <v>1834</v>
      </c>
      <c r="D362" s="20" t="s">
        <v>1835</v>
      </c>
      <c r="E362" s="21" t="s">
        <v>2681</v>
      </c>
      <c r="F362" s="20" t="s">
        <v>1851</v>
      </c>
      <c r="G362" s="21" t="s">
        <v>2579</v>
      </c>
      <c r="H362" s="20" t="s">
        <v>1826</v>
      </c>
      <c r="I362" s="20" t="s">
        <v>1812</v>
      </c>
      <c r="J362" s="21" t="s">
        <v>2682</v>
      </c>
    </row>
    <row r="363" ht="32.4" spans="1:10">
      <c r="A363" s="18"/>
      <c r="B363" s="20"/>
      <c r="C363" s="20" t="s">
        <v>1834</v>
      </c>
      <c r="D363" s="20" t="s">
        <v>1835</v>
      </c>
      <c r="E363" s="21" t="s">
        <v>2683</v>
      </c>
      <c r="F363" s="20" t="s">
        <v>1851</v>
      </c>
      <c r="G363" s="21" t="s">
        <v>2579</v>
      </c>
      <c r="H363" s="20" t="s">
        <v>1826</v>
      </c>
      <c r="I363" s="20" t="s">
        <v>1812</v>
      </c>
      <c r="J363" s="21" t="s">
        <v>2684</v>
      </c>
    </row>
    <row r="364" ht="32.4" spans="1:10">
      <c r="A364" s="18"/>
      <c r="B364" s="20"/>
      <c r="C364" s="20" t="s">
        <v>1848</v>
      </c>
      <c r="D364" s="20" t="s">
        <v>1849</v>
      </c>
      <c r="E364" s="21" t="s">
        <v>2685</v>
      </c>
      <c r="F364" s="20" t="s">
        <v>1851</v>
      </c>
      <c r="G364" s="21" t="s">
        <v>2579</v>
      </c>
      <c r="H364" s="20" t="s">
        <v>1826</v>
      </c>
      <c r="I364" s="20" t="s">
        <v>1812</v>
      </c>
      <c r="J364" s="21" t="s">
        <v>2686</v>
      </c>
    </row>
    <row r="365" spans="1:10">
      <c r="A365" s="18" t="s">
        <v>2687</v>
      </c>
      <c r="B365" s="19"/>
      <c r="C365" s="19"/>
      <c r="D365" s="19"/>
      <c r="E365" s="19"/>
      <c r="F365" s="19"/>
      <c r="G365" s="19"/>
      <c r="H365" s="19"/>
      <c r="I365" s="19"/>
      <c r="J365" s="19"/>
    </row>
    <row r="366" ht="21.6" spans="1:10">
      <c r="A366" s="18" t="s">
        <v>2688</v>
      </c>
      <c r="B366" s="20" t="s">
        <v>2689</v>
      </c>
      <c r="C366" s="20" t="s">
        <v>1806</v>
      </c>
      <c r="D366" s="20" t="s">
        <v>1807</v>
      </c>
      <c r="E366" s="21" t="s">
        <v>2690</v>
      </c>
      <c r="F366" s="20" t="s">
        <v>1809</v>
      </c>
      <c r="G366" s="21" t="s">
        <v>2691</v>
      </c>
      <c r="H366" s="20" t="s">
        <v>1978</v>
      </c>
      <c r="I366" s="20" t="s">
        <v>1812</v>
      </c>
      <c r="J366" s="21" t="s">
        <v>2692</v>
      </c>
    </row>
    <row r="367" ht="32.4" spans="1:10">
      <c r="A367" s="18"/>
      <c r="B367" s="20"/>
      <c r="C367" s="20" t="s">
        <v>1806</v>
      </c>
      <c r="D367" s="20" t="s">
        <v>1823</v>
      </c>
      <c r="E367" s="21" t="s">
        <v>2693</v>
      </c>
      <c r="F367" s="20" t="s">
        <v>1809</v>
      </c>
      <c r="G367" s="21" t="s">
        <v>1825</v>
      </c>
      <c r="H367" s="20" t="s">
        <v>1826</v>
      </c>
      <c r="I367" s="20" t="s">
        <v>1812</v>
      </c>
      <c r="J367" s="21" t="s">
        <v>2694</v>
      </c>
    </row>
    <row r="368" ht="32.4" spans="1:10">
      <c r="A368" s="18"/>
      <c r="B368" s="20"/>
      <c r="C368" s="20" t="s">
        <v>1806</v>
      </c>
      <c r="D368" s="20" t="s">
        <v>1823</v>
      </c>
      <c r="E368" s="21" t="s">
        <v>2695</v>
      </c>
      <c r="F368" s="20" t="s">
        <v>1809</v>
      </c>
      <c r="G368" s="21" t="s">
        <v>1825</v>
      </c>
      <c r="H368" s="20" t="s">
        <v>1826</v>
      </c>
      <c r="I368" s="20" t="s">
        <v>1812</v>
      </c>
      <c r="J368" s="21" t="s">
        <v>2696</v>
      </c>
    </row>
    <row r="369" ht="21.6" spans="1:10">
      <c r="A369" s="18"/>
      <c r="B369" s="20"/>
      <c r="C369" s="20" t="s">
        <v>1806</v>
      </c>
      <c r="D369" s="20" t="s">
        <v>1828</v>
      </c>
      <c r="E369" s="21" t="s">
        <v>1993</v>
      </c>
      <c r="F369" s="20" t="s">
        <v>1809</v>
      </c>
      <c r="G369" s="21" t="s">
        <v>2058</v>
      </c>
      <c r="H369" s="20" t="s">
        <v>2059</v>
      </c>
      <c r="I369" s="20" t="s">
        <v>1812</v>
      </c>
      <c r="J369" s="21" t="s">
        <v>2508</v>
      </c>
    </row>
    <row r="370" ht="21.6" spans="1:10">
      <c r="A370" s="18"/>
      <c r="B370" s="20"/>
      <c r="C370" s="20" t="s">
        <v>1834</v>
      </c>
      <c r="D370" s="20" t="s">
        <v>1835</v>
      </c>
      <c r="E370" s="21" t="s">
        <v>2697</v>
      </c>
      <c r="F370" s="20" t="s">
        <v>1809</v>
      </c>
      <c r="G370" s="21" t="s">
        <v>2698</v>
      </c>
      <c r="H370" s="20" t="s">
        <v>1831</v>
      </c>
      <c r="I370" s="20" t="s">
        <v>1838</v>
      </c>
      <c r="J370" s="21" t="s">
        <v>2699</v>
      </c>
    </row>
    <row r="371" ht="21.6" spans="1:10">
      <c r="A371" s="18"/>
      <c r="B371" s="20"/>
      <c r="C371" s="20" t="s">
        <v>1848</v>
      </c>
      <c r="D371" s="20" t="s">
        <v>1849</v>
      </c>
      <c r="E371" s="21" t="s">
        <v>2257</v>
      </c>
      <c r="F371" s="20" t="s">
        <v>1851</v>
      </c>
      <c r="G371" s="21" t="s">
        <v>1892</v>
      </c>
      <c r="H371" s="20" t="s">
        <v>1826</v>
      </c>
      <c r="I371" s="20" t="s">
        <v>1812</v>
      </c>
      <c r="J371" s="21" t="s">
        <v>2700</v>
      </c>
    </row>
    <row r="372" ht="21.6" spans="1:10">
      <c r="A372" s="18"/>
      <c r="B372" s="20"/>
      <c r="C372" s="20" t="s">
        <v>1854</v>
      </c>
      <c r="D372" s="20" t="s">
        <v>1855</v>
      </c>
      <c r="E372" s="21" t="s">
        <v>1855</v>
      </c>
      <c r="F372" s="20" t="s">
        <v>1875</v>
      </c>
      <c r="G372" s="21" t="s">
        <v>2701</v>
      </c>
      <c r="H372" s="20" t="s">
        <v>2139</v>
      </c>
      <c r="I372" s="20" t="s">
        <v>1812</v>
      </c>
      <c r="J372" s="21" t="s">
        <v>2702</v>
      </c>
    </row>
    <row r="373" ht="21.6" spans="1:10">
      <c r="A373" s="18" t="s">
        <v>2703</v>
      </c>
      <c r="B373" s="20" t="s">
        <v>2704</v>
      </c>
      <c r="C373" s="20" t="s">
        <v>1806</v>
      </c>
      <c r="D373" s="20" t="s">
        <v>1807</v>
      </c>
      <c r="E373" s="21" t="s">
        <v>2705</v>
      </c>
      <c r="F373" s="20" t="s">
        <v>1851</v>
      </c>
      <c r="G373" s="21" t="s">
        <v>2706</v>
      </c>
      <c r="H373" s="20" t="s">
        <v>2494</v>
      </c>
      <c r="I373" s="20" t="s">
        <v>1812</v>
      </c>
      <c r="J373" s="21" t="s">
        <v>2707</v>
      </c>
    </row>
    <row r="374" ht="21.6" spans="1:10">
      <c r="A374" s="18"/>
      <c r="B374" s="20"/>
      <c r="C374" s="20" t="s">
        <v>1806</v>
      </c>
      <c r="D374" s="20" t="s">
        <v>1823</v>
      </c>
      <c r="E374" s="21" t="s">
        <v>2708</v>
      </c>
      <c r="F374" s="20" t="s">
        <v>1809</v>
      </c>
      <c r="G374" s="21" t="s">
        <v>1825</v>
      </c>
      <c r="H374" s="20" t="s">
        <v>1826</v>
      </c>
      <c r="I374" s="20" t="s">
        <v>1812</v>
      </c>
      <c r="J374" s="21" t="s">
        <v>2709</v>
      </c>
    </row>
    <row r="375" ht="21.6" spans="1:10">
      <c r="A375" s="18"/>
      <c r="B375" s="20"/>
      <c r="C375" s="20" t="s">
        <v>1806</v>
      </c>
      <c r="D375" s="20" t="s">
        <v>1828</v>
      </c>
      <c r="E375" s="21" t="s">
        <v>1993</v>
      </c>
      <c r="F375" s="20" t="s">
        <v>1809</v>
      </c>
      <c r="G375" s="21" t="s">
        <v>2398</v>
      </c>
      <c r="H375" s="20" t="s">
        <v>2399</v>
      </c>
      <c r="I375" s="20" t="s">
        <v>1812</v>
      </c>
      <c r="J375" s="21" t="s">
        <v>2508</v>
      </c>
    </row>
    <row r="376" ht="32.4" spans="1:10">
      <c r="A376" s="18"/>
      <c r="B376" s="20"/>
      <c r="C376" s="20" t="s">
        <v>1834</v>
      </c>
      <c r="D376" s="20" t="s">
        <v>1835</v>
      </c>
      <c r="E376" s="21" t="s">
        <v>2710</v>
      </c>
      <c r="F376" s="20" t="s">
        <v>1809</v>
      </c>
      <c r="G376" s="21" t="s">
        <v>2698</v>
      </c>
      <c r="H376" s="20" t="s">
        <v>1831</v>
      </c>
      <c r="I376" s="20" t="s">
        <v>1812</v>
      </c>
      <c r="J376" s="21" t="s">
        <v>2711</v>
      </c>
    </row>
    <row r="377" ht="32.4" spans="1:10">
      <c r="A377" s="18"/>
      <c r="B377" s="20"/>
      <c r="C377" s="20" t="s">
        <v>1834</v>
      </c>
      <c r="D377" s="20" t="s">
        <v>1844</v>
      </c>
      <c r="E377" s="21" t="s">
        <v>2712</v>
      </c>
      <c r="F377" s="20" t="s">
        <v>1809</v>
      </c>
      <c r="G377" s="21" t="s">
        <v>2713</v>
      </c>
      <c r="H377" s="20" t="s">
        <v>1831</v>
      </c>
      <c r="I377" s="20" t="s">
        <v>1812</v>
      </c>
      <c r="J377" s="21" t="s">
        <v>2714</v>
      </c>
    </row>
    <row r="378" ht="21.6" spans="1:10">
      <c r="A378" s="18"/>
      <c r="B378" s="20"/>
      <c r="C378" s="20" t="s">
        <v>1848</v>
      </c>
      <c r="D378" s="20" t="s">
        <v>1849</v>
      </c>
      <c r="E378" s="21" t="s">
        <v>2257</v>
      </c>
      <c r="F378" s="20" t="s">
        <v>1851</v>
      </c>
      <c r="G378" s="21" t="s">
        <v>1892</v>
      </c>
      <c r="H378" s="20" t="s">
        <v>1826</v>
      </c>
      <c r="I378" s="20" t="s">
        <v>1812</v>
      </c>
      <c r="J378" s="21" t="s">
        <v>2715</v>
      </c>
    </row>
    <row r="379" ht="32.4" spans="1:10">
      <c r="A379" s="18"/>
      <c r="B379" s="20"/>
      <c r="C379" s="20" t="s">
        <v>1854</v>
      </c>
      <c r="D379" s="20" t="s">
        <v>1855</v>
      </c>
      <c r="E379" s="21" t="s">
        <v>1855</v>
      </c>
      <c r="F379" s="20" t="s">
        <v>1875</v>
      </c>
      <c r="G379" s="21" t="s">
        <v>2701</v>
      </c>
      <c r="H379" s="20" t="s">
        <v>2139</v>
      </c>
      <c r="I379" s="20" t="s">
        <v>1812</v>
      </c>
      <c r="J379" s="21" t="s">
        <v>2716</v>
      </c>
    </row>
    <row r="380" ht="21.6" spans="1:10">
      <c r="A380" s="18" t="s">
        <v>2717</v>
      </c>
      <c r="B380" s="20" t="s">
        <v>2718</v>
      </c>
      <c r="C380" s="20" t="s">
        <v>1806</v>
      </c>
      <c r="D380" s="20" t="s">
        <v>1807</v>
      </c>
      <c r="E380" s="21" t="s">
        <v>2719</v>
      </c>
      <c r="F380" s="20" t="s">
        <v>1851</v>
      </c>
      <c r="G380" s="21" t="s">
        <v>2720</v>
      </c>
      <c r="H380" s="20" t="s">
        <v>1978</v>
      </c>
      <c r="I380" s="20" t="s">
        <v>1812</v>
      </c>
      <c r="J380" s="21" t="s">
        <v>2721</v>
      </c>
    </row>
    <row r="381" ht="21.6" spans="1:10">
      <c r="A381" s="18"/>
      <c r="B381" s="20"/>
      <c r="C381" s="20" t="s">
        <v>1806</v>
      </c>
      <c r="D381" s="20" t="s">
        <v>1807</v>
      </c>
      <c r="E381" s="21" t="s">
        <v>2722</v>
      </c>
      <c r="F381" s="20" t="s">
        <v>1851</v>
      </c>
      <c r="G381" s="21" t="s">
        <v>2723</v>
      </c>
      <c r="H381" s="20" t="s">
        <v>1978</v>
      </c>
      <c r="I381" s="20" t="s">
        <v>1812</v>
      </c>
      <c r="J381" s="21" t="s">
        <v>2724</v>
      </c>
    </row>
    <row r="382" ht="21.6" spans="1:10">
      <c r="A382" s="18"/>
      <c r="B382" s="20"/>
      <c r="C382" s="20" t="s">
        <v>1806</v>
      </c>
      <c r="D382" s="20" t="s">
        <v>1807</v>
      </c>
      <c r="E382" s="21" t="s">
        <v>2725</v>
      </c>
      <c r="F382" s="20" t="s">
        <v>1851</v>
      </c>
      <c r="G382" s="21" t="s">
        <v>2726</v>
      </c>
      <c r="H382" s="20" t="s">
        <v>1978</v>
      </c>
      <c r="I382" s="20" t="s">
        <v>1812</v>
      </c>
      <c r="J382" s="21" t="s">
        <v>2727</v>
      </c>
    </row>
    <row r="383" ht="64.8" spans="1:10">
      <c r="A383" s="18"/>
      <c r="B383" s="20"/>
      <c r="C383" s="20" t="s">
        <v>1806</v>
      </c>
      <c r="D383" s="20" t="s">
        <v>1823</v>
      </c>
      <c r="E383" s="21" t="s">
        <v>2695</v>
      </c>
      <c r="F383" s="20" t="s">
        <v>1809</v>
      </c>
      <c r="G383" s="21" t="s">
        <v>1825</v>
      </c>
      <c r="H383" s="20" t="s">
        <v>1826</v>
      </c>
      <c r="I383" s="20" t="s">
        <v>1812</v>
      </c>
      <c r="J383" s="21" t="s">
        <v>2728</v>
      </c>
    </row>
    <row r="384" spans="1:10">
      <c r="A384" s="18"/>
      <c r="B384" s="20"/>
      <c r="C384" s="20" t="s">
        <v>1806</v>
      </c>
      <c r="D384" s="20" t="s">
        <v>1828</v>
      </c>
      <c r="E384" s="21" t="s">
        <v>2729</v>
      </c>
      <c r="F384" s="20" t="s">
        <v>1809</v>
      </c>
      <c r="G384" s="21" t="s">
        <v>2730</v>
      </c>
      <c r="H384" s="20" t="s">
        <v>2059</v>
      </c>
      <c r="I384" s="20" t="s">
        <v>1812</v>
      </c>
      <c r="J384" s="21" t="s">
        <v>2731</v>
      </c>
    </row>
    <row r="385" spans="1:10">
      <c r="A385" s="18"/>
      <c r="B385" s="20"/>
      <c r="C385" s="20" t="s">
        <v>1806</v>
      </c>
      <c r="D385" s="20" t="s">
        <v>1828</v>
      </c>
      <c r="E385" s="21" t="s">
        <v>2732</v>
      </c>
      <c r="F385" s="20" t="s">
        <v>1809</v>
      </c>
      <c r="G385" s="21" t="s">
        <v>2058</v>
      </c>
      <c r="H385" s="20" t="s">
        <v>2059</v>
      </c>
      <c r="I385" s="20" t="s">
        <v>1812</v>
      </c>
      <c r="J385" s="21" t="s">
        <v>2548</v>
      </c>
    </row>
    <row r="386" ht="32.4" spans="1:10">
      <c r="A386" s="18"/>
      <c r="B386" s="20"/>
      <c r="C386" s="20" t="s">
        <v>1834</v>
      </c>
      <c r="D386" s="20" t="s">
        <v>1835</v>
      </c>
      <c r="E386" s="21" t="s">
        <v>2733</v>
      </c>
      <c r="F386" s="20" t="s">
        <v>1809</v>
      </c>
      <c r="G386" s="21" t="s">
        <v>2734</v>
      </c>
      <c r="H386" s="20" t="s">
        <v>1831</v>
      </c>
      <c r="I386" s="20" t="s">
        <v>1812</v>
      </c>
      <c r="J386" s="21" t="s">
        <v>2735</v>
      </c>
    </row>
    <row r="387" ht="32.4" spans="1:10">
      <c r="A387" s="18"/>
      <c r="B387" s="20"/>
      <c r="C387" s="20" t="s">
        <v>1834</v>
      </c>
      <c r="D387" s="20" t="s">
        <v>1835</v>
      </c>
      <c r="E387" s="21" t="s">
        <v>2736</v>
      </c>
      <c r="F387" s="20" t="s">
        <v>1809</v>
      </c>
      <c r="G387" s="21" t="s">
        <v>2737</v>
      </c>
      <c r="H387" s="20" t="s">
        <v>1831</v>
      </c>
      <c r="I387" s="20" t="s">
        <v>1812</v>
      </c>
      <c r="J387" s="21" t="s">
        <v>2738</v>
      </c>
    </row>
    <row r="388" ht="21.6" spans="1:10">
      <c r="A388" s="18"/>
      <c r="B388" s="20"/>
      <c r="C388" s="20" t="s">
        <v>1848</v>
      </c>
      <c r="D388" s="20" t="s">
        <v>1849</v>
      </c>
      <c r="E388" s="21" t="s">
        <v>2739</v>
      </c>
      <c r="F388" s="20" t="s">
        <v>1851</v>
      </c>
      <c r="G388" s="21" t="s">
        <v>2316</v>
      </c>
      <c r="H388" s="20" t="s">
        <v>1826</v>
      </c>
      <c r="I388" s="20" t="s">
        <v>1812</v>
      </c>
      <c r="J388" s="21" t="s">
        <v>2740</v>
      </c>
    </row>
    <row r="389" ht="32.4" spans="1:10">
      <c r="A389" s="18"/>
      <c r="B389" s="20"/>
      <c r="C389" s="20" t="s">
        <v>1854</v>
      </c>
      <c r="D389" s="20" t="s">
        <v>1855</v>
      </c>
      <c r="E389" s="21" t="s">
        <v>1855</v>
      </c>
      <c r="F389" s="20" t="s">
        <v>1875</v>
      </c>
      <c r="G389" s="21" t="s">
        <v>2701</v>
      </c>
      <c r="H389" s="20" t="s">
        <v>2139</v>
      </c>
      <c r="I389" s="20" t="s">
        <v>1812</v>
      </c>
      <c r="J389" s="21" t="s">
        <v>2716</v>
      </c>
    </row>
    <row r="390" ht="21.6" spans="1:10">
      <c r="A390" s="18" t="s">
        <v>2741</v>
      </c>
      <c r="B390" s="20" t="s">
        <v>2742</v>
      </c>
      <c r="C390" s="20" t="s">
        <v>1806</v>
      </c>
      <c r="D390" s="20" t="s">
        <v>1807</v>
      </c>
      <c r="E390" s="21" t="s">
        <v>2743</v>
      </c>
      <c r="F390" s="20" t="s">
        <v>1851</v>
      </c>
      <c r="G390" s="21" t="s">
        <v>2744</v>
      </c>
      <c r="H390" s="20" t="s">
        <v>1978</v>
      </c>
      <c r="I390" s="20" t="s">
        <v>1812</v>
      </c>
      <c r="J390" s="21" t="s">
        <v>2745</v>
      </c>
    </row>
    <row r="391" ht="32.4" spans="1:10">
      <c r="A391" s="18"/>
      <c r="B391" s="20"/>
      <c r="C391" s="20" t="s">
        <v>1806</v>
      </c>
      <c r="D391" s="20" t="s">
        <v>1823</v>
      </c>
      <c r="E391" s="21" t="s">
        <v>2746</v>
      </c>
      <c r="F391" s="20" t="s">
        <v>1809</v>
      </c>
      <c r="G391" s="21" t="s">
        <v>1825</v>
      </c>
      <c r="H391" s="20" t="s">
        <v>1826</v>
      </c>
      <c r="I391" s="20" t="s">
        <v>1812</v>
      </c>
      <c r="J391" s="21" t="s">
        <v>2747</v>
      </c>
    </row>
    <row r="392" spans="1:10">
      <c r="A392" s="18"/>
      <c r="B392" s="20"/>
      <c r="C392" s="20" t="s">
        <v>1806</v>
      </c>
      <c r="D392" s="20" t="s">
        <v>1823</v>
      </c>
      <c r="E392" s="21" t="s">
        <v>2748</v>
      </c>
      <c r="F392" s="20" t="s">
        <v>1851</v>
      </c>
      <c r="G392" s="21" t="s">
        <v>1892</v>
      </c>
      <c r="H392" s="20" t="s">
        <v>1826</v>
      </c>
      <c r="I392" s="20" t="s">
        <v>1812</v>
      </c>
      <c r="J392" s="21" t="s">
        <v>2749</v>
      </c>
    </row>
    <row r="393" ht="43.2" spans="1:10">
      <c r="A393" s="18"/>
      <c r="B393" s="20"/>
      <c r="C393" s="20" t="s">
        <v>1806</v>
      </c>
      <c r="D393" s="20" t="s">
        <v>1828</v>
      </c>
      <c r="E393" s="21" t="s">
        <v>2750</v>
      </c>
      <c r="F393" s="20" t="s">
        <v>1809</v>
      </c>
      <c r="G393" s="21" t="s">
        <v>2751</v>
      </c>
      <c r="H393" s="20" t="s">
        <v>2399</v>
      </c>
      <c r="I393" s="20" t="s">
        <v>1812</v>
      </c>
      <c r="J393" s="21" t="s">
        <v>2752</v>
      </c>
    </row>
    <row r="394" ht="54" spans="1:10">
      <c r="A394" s="18"/>
      <c r="B394" s="20"/>
      <c r="C394" s="20" t="s">
        <v>1834</v>
      </c>
      <c r="D394" s="20" t="s">
        <v>1835</v>
      </c>
      <c r="E394" s="21" t="s">
        <v>2753</v>
      </c>
      <c r="F394" s="20" t="s">
        <v>1851</v>
      </c>
      <c r="G394" s="21" t="s">
        <v>1892</v>
      </c>
      <c r="H394" s="20" t="s">
        <v>1826</v>
      </c>
      <c r="I394" s="20" t="s">
        <v>1838</v>
      </c>
      <c r="J394" s="21" t="s">
        <v>2754</v>
      </c>
    </row>
    <row r="395" ht="32.4" spans="1:10">
      <c r="A395" s="18"/>
      <c r="B395" s="20"/>
      <c r="C395" s="20" t="s">
        <v>1848</v>
      </c>
      <c r="D395" s="20" t="s">
        <v>1849</v>
      </c>
      <c r="E395" s="21" t="s">
        <v>2755</v>
      </c>
      <c r="F395" s="20" t="s">
        <v>1851</v>
      </c>
      <c r="G395" s="21" t="s">
        <v>2316</v>
      </c>
      <c r="H395" s="20" t="s">
        <v>1826</v>
      </c>
      <c r="I395" s="20" t="s">
        <v>1812</v>
      </c>
      <c r="J395" s="21" t="s">
        <v>2756</v>
      </c>
    </row>
    <row r="396" ht="32.4" spans="1:10">
      <c r="A396" s="18"/>
      <c r="B396" s="20"/>
      <c r="C396" s="20" t="s">
        <v>1854</v>
      </c>
      <c r="D396" s="20" t="s">
        <v>1855</v>
      </c>
      <c r="E396" s="21" t="s">
        <v>1855</v>
      </c>
      <c r="F396" s="20" t="s">
        <v>1875</v>
      </c>
      <c r="G396" s="21" t="s">
        <v>2467</v>
      </c>
      <c r="H396" s="20" t="s">
        <v>2139</v>
      </c>
      <c r="I396" s="20" t="s">
        <v>1812</v>
      </c>
      <c r="J396" s="21" t="s">
        <v>2757</v>
      </c>
    </row>
    <row r="397" ht="21.6" spans="1:10">
      <c r="A397" s="18" t="s">
        <v>2758</v>
      </c>
      <c r="B397" s="20" t="s">
        <v>2759</v>
      </c>
      <c r="C397" s="20" t="s">
        <v>1806</v>
      </c>
      <c r="D397" s="20" t="s">
        <v>1807</v>
      </c>
      <c r="E397" s="21" t="s">
        <v>2760</v>
      </c>
      <c r="F397" s="20" t="s">
        <v>1809</v>
      </c>
      <c r="G397" s="21" t="s">
        <v>1825</v>
      </c>
      <c r="H397" s="20" t="s">
        <v>1826</v>
      </c>
      <c r="I397" s="20" t="s">
        <v>1812</v>
      </c>
      <c r="J397" s="21" t="s">
        <v>2761</v>
      </c>
    </row>
    <row r="398" ht="32.4" spans="1:10">
      <c r="A398" s="18"/>
      <c r="B398" s="20"/>
      <c r="C398" s="20" t="s">
        <v>1806</v>
      </c>
      <c r="D398" s="20" t="s">
        <v>1823</v>
      </c>
      <c r="E398" s="21" t="s">
        <v>2695</v>
      </c>
      <c r="F398" s="20" t="s">
        <v>1809</v>
      </c>
      <c r="G398" s="21" t="s">
        <v>1825</v>
      </c>
      <c r="H398" s="20" t="s">
        <v>1826</v>
      </c>
      <c r="I398" s="20" t="s">
        <v>1812</v>
      </c>
      <c r="J398" s="21" t="s">
        <v>2762</v>
      </c>
    </row>
    <row r="399" ht="21.6" spans="1:10">
      <c r="A399" s="18"/>
      <c r="B399" s="20"/>
      <c r="C399" s="20" t="s">
        <v>1806</v>
      </c>
      <c r="D399" s="20" t="s">
        <v>1828</v>
      </c>
      <c r="E399" s="21" t="s">
        <v>2763</v>
      </c>
      <c r="F399" s="20" t="s">
        <v>1809</v>
      </c>
      <c r="G399" s="21" t="s">
        <v>2751</v>
      </c>
      <c r="H399" s="20" t="s">
        <v>2399</v>
      </c>
      <c r="I399" s="20" t="s">
        <v>1812</v>
      </c>
      <c r="J399" s="21" t="s">
        <v>2764</v>
      </c>
    </row>
    <row r="400" ht="21.6" spans="1:10">
      <c r="A400" s="18"/>
      <c r="B400" s="20"/>
      <c r="C400" s="20" t="s">
        <v>1834</v>
      </c>
      <c r="D400" s="20" t="s">
        <v>1835</v>
      </c>
      <c r="E400" s="21" t="s">
        <v>2765</v>
      </c>
      <c r="F400" s="20" t="s">
        <v>1809</v>
      </c>
      <c r="G400" s="21" t="s">
        <v>1846</v>
      </c>
      <c r="H400" s="20" t="s">
        <v>1831</v>
      </c>
      <c r="I400" s="20" t="s">
        <v>1838</v>
      </c>
      <c r="J400" s="21" t="s">
        <v>2765</v>
      </c>
    </row>
    <row r="401" ht="21.6" spans="1:10">
      <c r="A401" s="18"/>
      <c r="B401" s="20"/>
      <c r="C401" s="20" t="s">
        <v>1848</v>
      </c>
      <c r="D401" s="20" t="s">
        <v>1849</v>
      </c>
      <c r="E401" s="21" t="s">
        <v>1849</v>
      </c>
      <c r="F401" s="20" t="s">
        <v>1851</v>
      </c>
      <c r="G401" s="21" t="s">
        <v>2766</v>
      </c>
      <c r="H401" s="20" t="s">
        <v>1826</v>
      </c>
      <c r="I401" s="20" t="s">
        <v>1812</v>
      </c>
      <c r="J401" s="21" t="s">
        <v>2767</v>
      </c>
    </row>
    <row r="402" ht="32.4" spans="1:10">
      <c r="A402" s="18"/>
      <c r="B402" s="20"/>
      <c r="C402" s="20" t="s">
        <v>1854</v>
      </c>
      <c r="D402" s="20" t="s">
        <v>1855</v>
      </c>
      <c r="E402" s="21" t="s">
        <v>1855</v>
      </c>
      <c r="F402" s="20" t="s">
        <v>1875</v>
      </c>
      <c r="G402" s="21" t="s">
        <v>2701</v>
      </c>
      <c r="H402" s="20" t="s">
        <v>2139</v>
      </c>
      <c r="I402" s="20" t="s">
        <v>1812</v>
      </c>
      <c r="J402" s="21" t="s">
        <v>2716</v>
      </c>
    </row>
    <row r="403" ht="21.6" spans="1:10">
      <c r="A403" s="18" t="s">
        <v>2768</v>
      </c>
      <c r="B403" s="20" t="s">
        <v>2769</v>
      </c>
      <c r="C403" s="20" t="s">
        <v>1806</v>
      </c>
      <c r="D403" s="20" t="s">
        <v>1807</v>
      </c>
      <c r="E403" s="21" t="s">
        <v>2770</v>
      </c>
      <c r="F403" s="20" t="s">
        <v>1851</v>
      </c>
      <c r="G403" s="21" t="s">
        <v>2537</v>
      </c>
      <c r="H403" s="20" t="s">
        <v>2771</v>
      </c>
      <c r="I403" s="20" t="s">
        <v>1812</v>
      </c>
      <c r="J403" s="21" t="s">
        <v>2772</v>
      </c>
    </row>
    <row r="404" ht="21.6" spans="1:10">
      <c r="A404" s="18"/>
      <c r="B404" s="20"/>
      <c r="C404" s="20" t="s">
        <v>1806</v>
      </c>
      <c r="D404" s="20" t="s">
        <v>1807</v>
      </c>
      <c r="E404" s="21" t="s">
        <v>2773</v>
      </c>
      <c r="F404" s="20" t="s">
        <v>1851</v>
      </c>
      <c r="G404" s="21" t="s">
        <v>1977</v>
      </c>
      <c r="H404" s="20" t="s">
        <v>1811</v>
      </c>
      <c r="I404" s="20" t="s">
        <v>1812</v>
      </c>
      <c r="J404" s="21" t="s">
        <v>2774</v>
      </c>
    </row>
    <row r="405" ht="21.6" spans="1:10">
      <c r="A405" s="18"/>
      <c r="B405" s="20"/>
      <c r="C405" s="20" t="s">
        <v>1806</v>
      </c>
      <c r="D405" s="20" t="s">
        <v>1807</v>
      </c>
      <c r="E405" s="21" t="s">
        <v>2775</v>
      </c>
      <c r="F405" s="20" t="s">
        <v>1851</v>
      </c>
      <c r="G405" s="21" t="s">
        <v>2776</v>
      </c>
      <c r="H405" s="20" t="s">
        <v>1811</v>
      </c>
      <c r="I405" s="20" t="s">
        <v>1812</v>
      </c>
      <c r="J405" s="21" t="s">
        <v>2777</v>
      </c>
    </row>
    <row r="406" ht="32.4" spans="1:10">
      <c r="A406" s="18"/>
      <c r="B406" s="20"/>
      <c r="C406" s="20" t="s">
        <v>1806</v>
      </c>
      <c r="D406" s="20" t="s">
        <v>1807</v>
      </c>
      <c r="E406" s="21" t="s">
        <v>2778</v>
      </c>
      <c r="F406" s="20" t="s">
        <v>1851</v>
      </c>
      <c r="G406" s="21" t="s">
        <v>2579</v>
      </c>
      <c r="H406" s="20" t="s">
        <v>1811</v>
      </c>
      <c r="I406" s="20" t="s">
        <v>1812</v>
      </c>
      <c r="J406" s="21" t="s">
        <v>2779</v>
      </c>
    </row>
    <row r="407" ht="21.6" spans="1:10">
      <c r="A407" s="18"/>
      <c r="B407" s="20"/>
      <c r="C407" s="20" t="s">
        <v>1806</v>
      </c>
      <c r="D407" s="20" t="s">
        <v>1807</v>
      </c>
      <c r="E407" s="21" t="s">
        <v>2780</v>
      </c>
      <c r="F407" s="20" t="s">
        <v>1851</v>
      </c>
      <c r="G407" s="21" t="s">
        <v>2781</v>
      </c>
      <c r="H407" s="20" t="s">
        <v>2782</v>
      </c>
      <c r="I407" s="20" t="s">
        <v>1812</v>
      </c>
      <c r="J407" s="21" t="s">
        <v>2783</v>
      </c>
    </row>
    <row r="408" ht="43.2" spans="1:10">
      <c r="A408" s="18"/>
      <c r="B408" s="20"/>
      <c r="C408" s="20" t="s">
        <v>1806</v>
      </c>
      <c r="D408" s="20" t="s">
        <v>1807</v>
      </c>
      <c r="E408" s="21" t="s">
        <v>2784</v>
      </c>
      <c r="F408" s="20" t="s">
        <v>1851</v>
      </c>
      <c r="G408" s="21" t="s">
        <v>2785</v>
      </c>
      <c r="H408" s="20" t="s">
        <v>1811</v>
      </c>
      <c r="I408" s="20" t="s">
        <v>1812</v>
      </c>
      <c r="J408" s="21" t="s">
        <v>2786</v>
      </c>
    </row>
    <row r="409" ht="21.6" spans="1:10">
      <c r="A409" s="18"/>
      <c r="B409" s="20"/>
      <c r="C409" s="20" t="s">
        <v>1806</v>
      </c>
      <c r="D409" s="20" t="s">
        <v>1823</v>
      </c>
      <c r="E409" s="21" t="s">
        <v>1868</v>
      </c>
      <c r="F409" s="20" t="s">
        <v>1809</v>
      </c>
      <c r="G409" s="21" t="s">
        <v>1825</v>
      </c>
      <c r="H409" s="20" t="s">
        <v>1826</v>
      </c>
      <c r="I409" s="20" t="s">
        <v>1812</v>
      </c>
      <c r="J409" s="21" t="s">
        <v>1868</v>
      </c>
    </row>
    <row r="410" ht="21.6" spans="1:10">
      <c r="A410" s="18"/>
      <c r="B410" s="20"/>
      <c r="C410" s="20" t="s">
        <v>1806</v>
      </c>
      <c r="D410" s="20" t="s">
        <v>1823</v>
      </c>
      <c r="E410" s="21" t="s">
        <v>2787</v>
      </c>
      <c r="F410" s="20" t="s">
        <v>1809</v>
      </c>
      <c r="G410" s="21" t="s">
        <v>1825</v>
      </c>
      <c r="H410" s="20" t="s">
        <v>1826</v>
      </c>
      <c r="I410" s="20" t="s">
        <v>1812</v>
      </c>
      <c r="J410" s="21" t="s">
        <v>2787</v>
      </c>
    </row>
    <row r="411" ht="21.6" spans="1:10">
      <c r="A411" s="18"/>
      <c r="B411" s="20"/>
      <c r="C411" s="20" t="s">
        <v>1806</v>
      </c>
      <c r="D411" s="20" t="s">
        <v>1823</v>
      </c>
      <c r="E411" s="21" t="s">
        <v>2788</v>
      </c>
      <c r="F411" s="20" t="s">
        <v>1809</v>
      </c>
      <c r="G411" s="21" t="s">
        <v>1825</v>
      </c>
      <c r="H411" s="20" t="s">
        <v>1826</v>
      </c>
      <c r="I411" s="20" t="s">
        <v>1812</v>
      </c>
      <c r="J411" s="21" t="s">
        <v>2788</v>
      </c>
    </row>
    <row r="412" ht="21.6" spans="1:10">
      <c r="A412" s="18"/>
      <c r="B412" s="20"/>
      <c r="C412" s="20" t="s">
        <v>1806</v>
      </c>
      <c r="D412" s="20" t="s">
        <v>1823</v>
      </c>
      <c r="E412" s="21" t="s">
        <v>2789</v>
      </c>
      <c r="F412" s="20" t="s">
        <v>1809</v>
      </c>
      <c r="G412" s="21" t="s">
        <v>1825</v>
      </c>
      <c r="H412" s="20" t="s">
        <v>1826</v>
      </c>
      <c r="I412" s="20" t="s">
        <v>1812</v>
      </c>
      <c r="J412" s="21" t="s">
        <v>2789</v>
      </c>
    </row>
    <row r="413" ht="21.6" spans="1:10">
      <c r="A413" s="18"/>
      <c r="B413" s="20"/>
      <c r="C413" s="20" t="s">
        <v>1806</v>
      </c>
      <c r="D413" s="20" t="s">
        <v>1828</v>
      </c>
      <c r="E413" s="21" t="s">
        <v>1993</v>
      </c>
      <c r="F413" s="20" t="s">
        <v>1809</v>
      </c>
      <c r="G413" s="21" t="s">
        <v>2058</v>
      </c>
      <c r="H413" s="20" t="s">
        <v>2059</v>
      </c>
      <c r="I413" s="20" t="s">
        <v>1812</v>
      </c>
      <c r="J413" s="21" t="s">
        <v>2508</v>
      </c>
    </row>
    <row r="414" ht="21.6" spans="1:10">
      <c r="A414" s="18"/>
      <c r="B414" s="20"/>
      <c r="C414" s="20" t="s">
        <v>1834</v>
      </c>
      <c r="D414" s="20" t="s">
        <v>1835</v>
      </c>
      <c r="E414" s="21" t="s">
        <v>2790</v>
      </c>
      <c r="F414" s="20" t="s">
        <v>1851</v>
      </c>
      <c r="G414" s="21" t="s">
        <v>1852</v>
      </c>
      <c r="H414" s="20" t="s">
        <v>1826</v>
      </c>
      <c r="I414" s="20" t="s">
        <v>1812</v>
      </c>
      <c r="J414" s="21" t="s">
        <v>2791</v>
      </c>
    </row>
    <row r="415" ht="21.6" spans="1:10">
      <c r="A415" s="18"/>
      <c r="B415" s="20"/>
      <c r="C415" s="20" t="s">
        <v>1848</v>
      </c>
      <c r="D415" s="20" t="s">
        <v>1849</v>
      </c>
      <c r="E415" s="21" t="s">
        <v>2257</v>
      </c>
      <c r="F415" s="20" t="s">
        <v>1851</v>
      </c>
      <c r="G415" s="21" t="s">
        <v>1892</v>
      </c>
      <c r="H415" s="20" t="s">
        <v>1826</v>
      </c>
      <c r="I415" s="20" t="s">
        <v>1812</v>
      </c>
      <c r="J415" s="21" t="s">
        <v>2792</v>
      </c>
    </row>
    <row r="416" ht="32.4" spans="1:10">
      <c r="A416" s="18"/>
      <c r="B416" s="20"/>
      <c r="C416" s="20" t="s">
        <v>1854</v>
      </c>
      <c r="D416" s="20" t="s">
        <v>1855</v>
      </c>
      <c r="E416" s="21" t="s">
        <v>1855</v>
      </c>
      <c r="F416" s="20" t="s">
        <v>1875</v>
      </c>
      <c r="G416" s="21" t="s">
        <v>2467</v>
      </c>
      <c r="H416" s="20" t="s">
        <v>2139</v>
      </c>
      <c r="I416" s="20" t="s">
        <v>1812</v>
      </c>
      <c r="J416" s="21" t="s">
        <v>2793</v>
      </c>
    </row>
    <row r="417" ht="21.6" spans="1:10">
      <c r="A417" s="18" t="s">
        <v>2794</v>
      </c>
      <c r="B417" s="20" t="s">
        <v>2795</v>
      </c>
      <c r="C417" s="20" t="s">
        <v>1806</v>
      </c>
      <c r="D417" s="20" t="s">
        <v>1807</v>
      </c>
      <c r="E417" s="21" t="s">
        <v>2796</v>
      </c>
      <c r="F417" s="20" t="s">
        <v>1809</v>
      </c>
      <c r="G417" s="21" t="s">
        <v>2018</v>
      </c>
      <c r="H417" s="20" t="s">
        <v>1886</v>
      </c>
      <c r="I417" s="20" t="s">
        <v>1812</v>
      </c>
      <c r="J417" s="21" t="s">
        <v>2796</v>
      </c>
    </row>
    <row r="418" ht="54" spans="1:10">
      <c r="A418" s="18"/>
      <c r="B418" s="20"/>
      <c r="C418" s="20" t="s">
        <v>1806</v>
      </c>
      <c r="D418" s="20" t="s">
        <v>1807</v>
      </c>
      <c r="E418" s="21" t="s">
        <v>2797</v>
      </c>
      <c r="F418" s="20" t="s">
        <v>1809</v>
      </c>
      <c r="G418" s="21" t="s">
        <v>2798</v>
      </c>
      <c r="H418" s="20" t="s">
        <v>1978</v>
      </c>
      <c r="I418" s="20" t="s">
        <v>1812</v>
      </c>
      <c r="J418" s="21" t="s">
        <v>2799</v>
      </c>
    </row>
    <row r="419" ht="21.6" spans="1:10">
      <c r="A419" s="18"/>
      <c r="B419" s="20"/>
      <c r="C419" s="20" t="s">
        <v>1806</v>
      </c>
      <c r="D419" s="20" t="s">
        <v>1823</v>
      </c>
      <c r="E419" s="21" t="s">
        <v>2800</v>
      </c>
      <c r="F419" s="20" t="s">
        <v>1809</v>
      </c>
      <c r="G419" s="21" t="s">
        <v>1825</v>
      </c>
      <c r="H419" s="20" t="s">
        <v>1826</v>
      </c>
      <c r="I419" s="20" t="s">
        <v>1812</v>
      </c>
      <c r="J419" s="21" t="s">
        <v>2800</v>
      </c>
    </row>
    <row r="420" spans="1:10">
      <c r="A420" s="18"/>
      <c r="B420" s="20"/>
      <c r="C420" s="20" t="s">
        <v>1806</v>
      </c>
      <c r="D420" s="20" t="s">
        <v>1823</v>
      </c>
      <c r="E420" s="21" t="s">
        <v>2801</v>
      </c>
      <c r="F420" s="20" t="s">
        <v>1809</v>
      </c>
      <c r="G420" s="21" t="s">
        <v>1825</v>
      </c>
      <c r="H420" s="20" t="s">
        <v>1826</v>
      </c>
      <c r="I420" s="20" t="s">
        <v>1812</v>
      </c>
      <c r="J420" s="21" t="s">
        <v>2801</v>
      </c>
    </row>
    <row r="421" ht="21.6" spans="1:10">
      <c r="A421" s="18"/>
      <c r="B421" s="20"/>
      <c r="C421" s="20" t="s">
        <v>1806</v>
      </c>
      <c r="D421" s="20" t="s">
        <v>1828</v>
      </c>
      <c r="E421" s="21" t="s">
        <v>2802</v>
      </c>
      <c r="F421" s="20" t="s">
        <v>1809</v>
      </c>
      <c r="G421" s="21" t="s">
        <v>2058</v>
      </c>
      <c r="H421" s="20" t="s">
        <v>2059</v>
      </c>
      <c r="I421" s="20" t="s">
        <v>1838</v>
      </c>
      <c r="J421" s="21" t="s">
        <v>2802</v>
      </c>
    </row>
    <row r="422" ht="21.6" spans="1:10">
      <c r="A422" s="18"/>
      <c r="B422" s="20"/>
      <c r="C422" s="20" t="s">
        <v>1834</v>
      </c>
      <c r="D422" s="20" t="s">
        <v>1835</v>
      </c>
      <c r="E422" s="21" t="s">
        <v>2803</v>
      </c>
      <c r="F422" s="20" t="s">
        <v>1809</v>
      </c>
      <c r="G422" s="21" t="s">
        <v>1826</v>
      </c>
      <c r="H422" s="20" t="s">
        <v>1831</v>
      </c>
      <c r="I422" s="20" t="s">
        <v>1812</v>
      </c>
      <c r="J422" s="21" t="s">
        <v>2804</v>
      </c>
    </row>
    <row r="423" spans="1:10">
      <c r="A423" s="18"/>
      <c r="B423" s="20"/>
      <c r="C423" s="20" t="s">
        <v>1848</v>
      </c>
      <c r="D423" s="20" t="s">
        <v>1849</v>
      </c>
      <c r="E423" s="21" t="s">
        <v>2805</v>
      </c>
      <c r="F423" s="20" t="s">
        <v>1851</v>
      </c>
      <c r="G423" s="21" t="s">
        <v>1892</v>
      </c>
      <c r="H423" s="20" t="s">
        <v>1826</v>
      </c>
      <c r="I423" s="20" t="s">
        <v>1812</v>
      </c>
      <c r="J423" s="21" t="s">
        <v>2654</v>
      </c>
    </row>
    <row r="424" ht="64.8" spans="1:10">
      <c r="A424" s="18"/>
      <c r="B424" s="20"/>
      <c r="C424" s="20" t="s">
        <v>1854</v>
      </c>
      <c r="D424" s="20" t="s">
        <v>1855</v>
      </c>
      <c r="E424" s="21" t="s">
        <v>1855</v>
      </c>
      <c r="F424" s="20" t="s">
        <v>1875</v>
      </c>
      <c r="G424" s="21" t="s">
        <v>2701</v>
      </c>
      <c r="H424" s="20" t="s">
        <v>2139</v>
      </c>
      <c r="I424" s="20" t="s">
        <v>1812</v>
      </c>
      <c r="J424" s="21" t="s">
        <v>2806</v>
      </c>
    </row>
    <row r="425" ht="21.6" spans="1:10">
      <c r="A425" s="22" t="s">
        <v>2807</v>
      </c>
      <c r="B425" s="23" t="s">
        <v>2808</v>
      </c>
      <c r="C425" s="20" t="s">
        <v>1806</v>
      </c>
      <c r="D425" s="20" t="s">
        <v>1807</v>
      </c>
      <c r="E425" s="21" t="s">
        <v>2809</v>
      </c>
      <c r="F425" s="20" t="s">
        <v>1851</v>
      </c>
      <c r="G425" s="21" t="s">
        <v>2744</v>
      </c>
      <c r="H425" s="20" t="s">
        <v>1978</v>
      </c>
      <c r="I425" s="20" t="s">
        <v>1812</v>
      </c>
      <c r="J425" s="21" t="s">
        <v>2745</v>
      </c>
    </row>
    <row r="426" ht="21.6" spans="1:10">
      <c r="A426" s="24"/>
      <c r="B426" s="25"/>
      <c r="C426" s="20" t="s">
        <v>1806</v>
      </c>
      <c r="D426" s="20" t="s">
        <v>1823</v>
      </c>
      <c r="E426" s="21" t="s">
        <v>2746</v>
      </c>
      <c r="F426" s="20" t="s">
        <v>1809</v>
      </c>
      <c r="G426" s="21" t="s">
        <v>1825</v>
      </c>
      <c r="H426" s="20" t="s">
        <v>1826</v>
      </c>
      <c r="I426" s="20" t="s">
        <v>1812</v>
      </c>
      <c r="J426" s="21" t="s">
        <v>2810</v>
      </c>
    </row>
    <row r="427" spans="1:10">
      <c r="A427" s="24"/>
      <c r="B427" s="25"/>
      <c r="C427" s="20" t="s">
        <v>1806</v>
      </c>
      <c r="D427" s="20" t="s">
        <v>1823</v>
      </c>
      <c r="E427" s="21" t="s">
        <v>2748</v>
      </c>
      <c r="F427" s="20" t="s">
        <v>1809</v>
      </c>
      <c r="G427" s="21" t="s">
        <v>1825</v>
      </c>
      <c r="H427" s="20" t="s">
        <v>1826</v>
      </c>
      <c r="I427" s="20" t="s">
        <v>1812</v>
      </c>
      <c r="J427" s="21" t="s">
        <v>2811</v>
      </c>
    </row>
    <row r="428" ht="32.4" spans="1:10">
      <c r="A428" s="24"/>
      <c r="B428" s="25"/>
      <c r="C428" s="20" t="s">
        <v>1806</v>
      </c>
      <c r="D428" s="20" t="s">
        <v>1828</v>
      </c>
      <c r="E428" s="21" t="s">
        <v>2750</v>
      </c>
      <c r="F428" s="20" t="s">
        <v>1809</v>
      </c>
      <c r="G428" s="21" t="s">
        <v>2751</v>
      </c>
      <c r="H428" s="20" t="s">
        <v>2059</v>
      </c>
      <c r="I428" s="20" t="s">
        <v>1812</v>
      </c>
      <c r="J428" s="21" t="s">
        <v>2812</v>
      </c>
    </row>
    <row r="429" ht="21.6" spans="1:10">
      <c r="A429" s="24"/>
      <c r="B429" s="25"/>
      <c r="C429" s="20" t="s">
        <v>1834</v>
      </c>
      <c r="D429" s="20" t="s">
        <v>1835</v>
      </c>
      <c r="E429" s="21" t="s">
        <v>2753</v>
      </c>
      <c r="F429" s="20" t="s">
        <v>1809</v>
      </c>
      <c r="G429" s="21" t="s">
        <v>1825</v>
      </c>
      <c r="H429" s="20" t="s">
        <v>1826</v>
      </c>
      <c r="I429" s="20" t="s">
        <v>1812</v>
      </c>
      <c r="J429" s="21" t="s">
        <v>2813</v>
      </c>
    </row>
    <row r="430" ht="21.6" spans="1:10">
      <c r="A430" s="24"/>
      <c r="B430" s="25"/>
      <c r="C430" s="20" t="s">
        <v>1848</v>
      </c>
      <c r="D430" s="20" t="s">
        <v>1849</v>
      </c>
      <c r="E430" s="21" t="s">
        <v>2755</v>
      </c>
      <c r="F430" s="20" t="s">
        <v>1851</v>
      </c>
      <c r="G430" s="21" t="s">
        <v>2316</v>
      </c>
      <c r="H430" s="20" t="s">
        <v>1826</v>
      </c>
      <c r="I430" s="20" t="s">
        <v>1812</v>
      </c>
      <c r="J430" s="21" t="s">
        <v>2814</v>
      </c>
    </row>
    <row r="431" ht="226.8" spans="1:10">
      <c r="A431" s="26"/>
      <c r="B431" s="27"/>
      <c r="C431" s="20" t="s">
        <v>1854</v>
      </c>
      <c r="D431" s="20" t="s">
        <v>1855</v>
      </c>
      <c r="E431" s="21" t="s">
        <v>1855</v>
      </c>
      <c r="F431" s="20" t="s">
        <v>1875</v>
      </c>
      <c r="G431" s="21" t="s">
        <v>2467</v>
      </c>
      <c r="H431" s="20" t="s">
        <v>2139</v>
      </c>
      <c r="I431" s="20" t="s">
        <v>1812</v>
      </c>
      <c r="J431" s="21" t="s">
        <v>2815</v>
      </c>
    </row>
    <row r="432" spans="1:10">
      <c r="A432" s="18" t="s">
        <v>2816</v>
      </c>
      <c r="B432" s="19"/>
      <c r="C432" s="19"/>
      <c r="D432" s="19"/>
      <c r="E432" s="19"/>
      <c r="F432" s="19"/>
      <c r="G432" s="19"/>
      <c r="H432" s="19"/>
      <c r="I432" s="19"/>
      <c r="J432" s="19"/>
    </row>
    <row r="433" ht="259" customHeight="1" spans="1:10">
      <c r="A433" s="18" t="s">
        <v>2817</v>
      </c>
      <c r="B433" s="20" t="s">
        <v>2818</v>
      </c>
      <c r="C433" s="20" t="s">
        <v>1806</v>
      </c>
      <c r="D433" s="20" t="s">
        <v>1807</v>
      </c>
      <c r="E433" s="21" t="s">
        <v>2819</v>
      </c>
      <c r="F433" s="20" t="s">
        <v>2820</v>
      </c>
      <c r="G433" s="21" t="s">
        <v>1820</v>
      </c>
      <c r="H433" s="20" t="s">
        <v>2821</v>
      </c>
      <c r="I433" s="20" t="s">
        <v>1812</v>
      </c>
      <c r="J433" s="21" t="s">
        <v>2822</v>
      </c>
    </row>
    <row r="434" ht="108" spans="1:10">
      <c r="A434" s="18"/>
      <c r="B434" s="20"/>
      <c r="C434" s="20" t="s">
        <v>1806</v>
      </c>
      <c r="D434" s="20" t="s">
        <v>1807</v>
      </c>
      <c r="E434" s="21" t="s">
        <v>2823</v>
      </c>
      <c r="F434" s="20" t="s">
        <v>1809</v>
      </c>
      <c r="G434" s="21" t="s">
        <v>1861</v>
      </c>
      <c r="H434" s="20" t="s">
        <v>2824</v>
      </c>
      <c r="I434" s="20" t="s">
        <v>1812</v>
      </c>
      <c r="J434" s="21" t="s">
        <v>2825</v>
      </c>
    </row>
    <row r="435" ht="75.6" spans="1:10">
      <c r="A435" s="18"/>
      <c r="B435" s="20"/>
      <c r="C435" s="20" t="s">
        <v>1806</v>
      </c>
      <c r="D435" s="20" t="s">
        <v>1823</v>
      </c>
      <c r="E435" s="21" t="s">
        <v>2826</v>
      </c>
      <c r="F435" s="20" t="s">
        <v>1851</v>
      </c>
      <c r="G435" s="21" t="s">
        <v>1825</v>
      </c>
      <c r="H435" s="20" t="s">
        <v>1826</v>
      </c>
      <c r="I435" s="20" t="s">
        <v>1812</v>
      </c>
      <c r="J435" s="21" t="s">
        <v>2827</v>
      </c>
    </row>
    <row r="436" ht="32.4" spans="1:10">
      <c r="A436" s="18"/>
      <c r="B436" s="20"/>
      <c r="C436" s="20" t="s">
        <v>1806</v>
      </c>
      <c r="D436" s="20" t="s">
        <v>1828</v>
      </c>
      <c r="E436" s="21" t="s">
        <v>2828</v>
      </c>
      <c r="F436" s="20" t="s">
        <v>1851</v>
      </c>
      <c r="G436" s="21" t="s">
        <v>2398</v>
      </c>
      <c r="H436" s="20" t="s">
        <v>2059</v>
      </c>
      <c r="I436" s="20" t="s">
        <v>1812</v>
      </c>
      <c r="J436" s="21" t="s">
        <v>2829</v>
      </c>
    </row>
    <row r="437" ht="194.4" spans="1:10">
      <c r="A437" s="18"/>
      <c r="B437" s="20"/>
      <c r="C437" s="20" t="s">
        <v>1834</v>
      </c>
      <c r="D437" s="20" t="s">
        <v>1835</v>
      </c>
      <c r="E437" s="21" t="s">
        <v>2830</v>
      </c>
      <c r="F437" s="20" t="s">
        <v>1851</v>
      </c>
      <c r="G437" s="21" t="s">
        <v>1892</v>
      </c>
      <c r="H437" s="20" t="s">
        <v>1826</v>
      </c>
      <c r="I437" s="20" t="s">
        <v>1838</v>
      </c>
      <c r="J437" s="21" t="s">
        <v>2831</v>
      </c>
    </row>
    <row r="438" ht="32.4" spans="1:10">
      <c r="A438" s="18"/>
      <c r="B438" s="20"/>
      <c r="C438" s="20" t="s">
        <v>1848</v>
      </c>
      <c r="D438" s="20" t="s">
        <v>1849</v>
      </c>
      <c r="E438" s="21" t="s">
        <v>2832</v>
      </c>
      <c r="F438" s="20" t="s">
        <v>1851</v>
      </c>
      <c r="G438" s="21" t="s">
        <v>1892</v>
      </c>
      <c r="H438" s="20" t="s">
        <v>1826</v>
      </c>
      <c r="I438" s="20" t="s">
        <v>1812</v>
      </c>
      <c r="J438" s="21" t="s">
        <v>2833</v>
      </c>
    </row>
    <row r="439" ht="32.4" spans="1:10">
      <c r="A439" s="18" t="s">
        <v>2834</v>
      </c>
      <c r="B439" s="20" t="s">
        <v>2835</v>
      </c>
      <c r="C439" s="20" t="s">
        <v>1806</v>
      </c>
      <c r="D439" s="20" t="s">
        <v>1807</v>
      </c>
      <c r="E439" s="21" t="s">
        <v>2836</v>
      </c>
      <c r="F439" s="20" t="s">
        <v>1851</v>
      </c>
      <c r="G439" s="21" t="s">
        <v>2837</v>
      </c>
      <c r="H439" s="20" t="s">
        <v>1978</v>
      </c>
      <c r="I439" s="20" t="s">
        <v>1812</v>
      </c>
      <c r="J439" s="21" t="s">
        <v>2838</v>
      </c>
    </row>
    <row r="440" ht="75.6" spans="1:10">
      <c r="A440" s="18"/>
      <c r="B440" s="20"/>
      <c r="C440" s="20" t="s">
        <v>1806</v>
      </c>
      <c r="D440" s="20" t="s">
        <v>1807</v>
      </c>
      <c r="E440" s="21" t="s">
        <v>2839</v>
      </c>
      <c r="F440" s="20" t="s">
        <v>1809</v>
      </c>
      <c r="G440" s="21" t="s">
        <v>1920</v>
      </c>
      <c r="H440" s="20" t="s">
        <v>1886</v>
      </c>
      <c r="I440" s="20" t="s">
        <v>1812</v>
      </c>
      <c r="J440" s="21" t="s">
        <v>2840</v>
      </c>
    </row>
    <row r="441" ht="43.2" spans="1:10">
      <c r="A441" s="18"/>
      <c r="B441" s="20"/>
      <c r="C441" s="20" t="s">
        <v>1806</v>
      </c>
      <c r="D441" s="20" t="s">
        <v>1823</v>
      </c>
      <c r="E441" s="21" t="s">
        <v>2841</v>
      </c>
      <c r="F441" s="20" t="s">
        <v>1809</v>
      </c>
      <c r="G441" s="21" t="s">
        <v>1825</v>
      </c>
      <c r="H441" s="20" t="s">
        <v>1826</v>
      </c>
      <c r="I441" s="20" t="s">
        <v>1812</v>
      </c>
      <c r="J441" s="21" t="s">
        <v>2842</v>
      </c>
    </row>
    <row r="442" ht="21.6" spans="1:10">
      <c r="A442" s="18"/>
      <c r="B442" s="20"/>
      <c r="C442" s="20" t="s">
        <v>1806</v>
      </c>
      <c r="D442" s="20" t="s">
        <v>1828</v>
      </c>
      <c r="E442" s="21" t="s">
        <v>1993</v>
      </c>
      <c r="F442" s="20" t="s">
        <v>1809</v>
      </c>
      <c r="G442" s="21" t="s">
        <v>2058</v>
      </c>
      <c r="H442" s="20" t="s">
        <v>1831</v>
      </c>
      <c r="I442" s="20" t="s">
        <v>1838</v>
      </c>
      <c r="J442" s="21" t="s">
        <v>2843</v>
      </c>
    </row>
    <row r="443" ht="32.4" spans="1:10">
      <c r="A443" s="18"/>
      <c r="B443" s="20"/>
      <c r="C443" s="20" t="s">
        <v>1834</v>
      </c>
      <c r="D443" s="20" t="s">
        <v>1835</v>
      </c>
      <c r="E443" s="21" t="s">
        <v>2844</v>
      </c>
      <c r="F443" s="20" t="s">
        <v>1809</v>
      </c>
      <c r="G443" s="21" t="s">
        <v>2845</v>
      </c>
      <c r="H443" s="20" t="s">
        <v>1831</v>
      </c>
      <c r="I443" s="20" t="s">
        <v>1838</v>
      </c>
      <c r="J443" s="21" t="s">
        <v>2846</v>
      </c>
    </row>
    <row r="444" ht="21.6" spans="1:10">
      <c r="A444" s="18"/>
      <c r="B444" s="20"/>
      <c r="C444" s="20" t="s">
        <v>1848</v>
      </c>
      <c r="D444" s="20" t="s">
        <v>1849</v>
      </c>
      <c r="E444" s="21" t="s">
        <v>2257</v>
      </c>
      <c r="F444" s="20" t="s">
        <v>1851</v>
      </c>
      <c r="G444" s="21" t="s">
        <v>1892</v>
      </c>
      <c r="H444" s="20" t="s">
        <v>1826</v>
      </c>
      <c r="I444" s="20" t="s">
        <v>1812</v>
      </c>
      <c r="J444" s="21" t="s">
        <v>2527</v>
      </c>
    </row>
    <row r="445" spans="1:10">
      <c r="A445" s="18" t="s">
        <v>2847</v>
      </c>
      <c r="B445" s="19"/>
      <c r="C445" s="19"/>
      <c r="D445" s="19"/>
      <c r="E445" s="19"/>
      <c r="F445" s="19"/>
      <c r="G445" s="19"/>
      <c r="H445" s="19"/>
      <c r="I445" s="19"/>
      <c r="J445" s="19"/>
    </row>
    <row r="446" ht="21.6" spans="1:10">
      <c r="A446" s="18" t="s">
        <v>2848</v>
      </c>
      <c r="B446" s="20" t="s">
        <v>2849</v>
      </c>
      <c r="C446" s="20" t="s">
        <v>1806</v>
      </c>
      <c r="D446" s="20" t="s">
        <v>1807</v>
      </c>
      <c r="E446" s="21" t="s">
        <v>2850</v>
      </c>
      <c r="F446" s="20" t="s">
        <v>1851</v>
      </c>
      <c r="G446" s="21" t="s">
        <v>2402</v>
      </c>
      <c r="H446" s="20" t="s">
        <v>1978</v>
      </c>
      <c r="I446" s="20" t="s">
        <v>1812</v>
      </c>
      <c r="J446" s="21" t="s">
        <v>2851</v>
      </c>
    </row>
    <row r="447" ht="32.4" spans="1:10">
      <c r="A447" s="18"/>
      <c r="B447" s="20"/>
      <c r="C447" s="20" t="s">
        <v>1806</v>
      </c>
      <c r="D447" s="20" t="s">
        <v>1807</v>
      </c>
      <c r="E447" s="21" t="s">
        <v>2852</v>
      </c>
      <c r="F447" s="20" t="s">
        <v>1851</v>
      </c>
      <c r="G447" s="21" t="s">
        <v>1920</v>
      </c>
      <c r="H447" s="20" t="s">
        <v>1886</v>
      </c>
      <c r="I447" s="20" t="s">
        <v>1812</v>
      </c>
      <c r="J447" s="21" t="s">
        <v>2853</v>
      </c>
    </row>
    <row r="448" ht="32.4" spans="1:10">
      <c r="A448" s="18"/>
      <c r="B448" s="20"/>
      <c r="C448" s="20" t="s">
        <v>1806</v>
      </c>
      <c r="D448" s="20" t="s">
        <v>1823</v>
      </c>
      <c r="E448" s="21" t="s">
        <v>2854</v>
      </c>
      <c r="F448" s="20" t="s">
        <v>1809</v>
      </c>
      <c r="G448" s="21" t="s">
        <v>1825</v>
      </c>
      <c r="H448" s="20" t="s">
        <v>1826</v>
      </c>
      <c r="I448" s="20" t="s">
        <v>1812</v>
      </c>
      <c r="J448" s="21" t="s">
        <v>2855</v>
      </c>
    </row>
    <row r="449" ht="21.6" spans="1:10">
      <c r="A449" s="18"/>
      <c r="B449" s="20"/>
      <c r="C449" s="20" t="s">
        <v>1806</v>
      </c>
      <c r="D449" s="20" t="s">
        <v>1823</v>
      </c>
      <c r="E449" s="21" t="s">
        <v>2856</v>
      </c>
      <c r="F449" s="20" t="s">
        <v>1851</v>
      </c>
      <c r="G449" s="21" t="s">
        <v>1852</v>
      </c>
      <c r="H449" s="20" t="s">
        <v>1826</v>
      </c>
      <c r="I449" s="20" t="s">
        <v>1812</v>
      </c>
      <c r="J449" s="21" t="s">
        <v>2857</v>
      </c>
    </row>
    <row r="450" ht="32.4" spans="1:10">
      <c r="A450" s="18"/>
      <c r="B450" s="20"/>
      <c r="C450" s="20" t="s">
        <v>1806</v>
      </c>
      <c r="D450" s="20" t="s">
        <v>1828</v>
      </c>
      <c r="E450" s="21" t="s">
        <v>2858</v>
      </c>
      <c r="F450" s="20" t="s">
        <v>1875</v>
      </c>
      <c r="G450" s="21" t="s">
        <v>2859</v>
      </c>
      <c r="H450" s="20" t="s">
        <v>1995</v>
      </c>
      <c r="I450" s="20" t="s">
        <v>1812</v>
      </c>
      <c r="J450" s="21" t="s">
        <v>2860</v>
      </c>
    </row>
    <row r="451" ht="21.6" spans="1:10">
      <c r="A451" s="18"/>
      <c r="B451" s="20"/>
      <c r="C451" s="20" t="s">
        <v>1834</v>
      </c>
      <c r="D451" s="20" t="s">
        <v>1835</v>
      </c>
      <c r="E451" s="21" t="s">
        <v>2861</v>
      </c>
      <c r="F451" s="20" t="s">
        <v>1851</v>
      </c>
      <c r="G451" s="21" t="s">
        <v>1852</v>
      </c>
      <c r="H451" s="20" t="s">
        <v>1826</v>
      </c>
      <c r="I451" s="20" t="s">
        <v>1838</v>
      </c>
      <c r="J451" s="21" t="s">
        <v>2862</v>
      </c>
    </row>
    <row r="452" ht="21.6" spans="1:10">
      <c r="A452" s="18"/>
      <c r="B452" s="20"/>
      <c r="C452" s="20" t="s">
        <v>1834</v>
      </c>
      <c r="D452" s="20" t="s">
        <v>1844</v>
      </c>
      <c r="E452" s="21" t="s">
        <v>2863</v>
      </c>
      <c r="F452" s="20" t="s">
        <v>1809</v>
      </c>
      <c r="G452" s="21" t="s">
        <v>2360</v>
      </c>
      <c r="H452" s="20" t="s">
        <v>2864</v>
      </c>
      <c r="I452" s="20" t="s">
        <v>1838</v>
      </c>
      <c r="J452" s="21" t="s">
        <v>2865</v>
      </c>
    </row>
    <row r="453" ht="21.6" spans="1:10">
      <c r="A453" s="18"/>
      <c r="B453" s="20"/>
      <c r="C453" s="20" t="s">
        <v>1834</v>
      </c>
      <c r="D453" s="20" t="s">
        <v>1844</v>
      </c>
      <c r="E453" s="21" t="s">
        <v>2866</v>
      </c>
      <c r="F453" s="20" t="s">
        <v>1809</v>
      </c>
      <c r="G453" s="21" t="s">
        <v>1825</v>
      </c>
      <c r="H453" s="20" t="s">
        <v>1826</v>
      </c>
      <c r="I453" s="20" t="s">
        <v>1812</v>
      </c>
      <c r="J453" s="21" t="s">
        <v>2867</v>
      </c>
    </row>
    <row r="454" ht="54" spans="1:10">
      <c r="A454" s="18"/>
      <c r="B454" s="20"/>
      <c r="C454" s="20" t="s">
        <v>1848</v>
      </c>
      <c r="D454" s="20" t="s">
        <v>1849</v>
      </c>
      <c r="E454" s="21" t="s">
        <v>2868</v>
      </c>
      <c r="F454" s="20" t="s">
        <v>1809</v>
      </c>
      <c r="G454" s="21" t="s">
        <v>1852</v>
      </c>
      <c r="H454" s="20" t="s">
        <v>1826</v>
      </c>
      <c r="I454" s="20" t="s">
        <v>1812</v>
      </c>
      <c r="J454" s="21" t="s">
        <v>2869</v>
      </c>
    </row>
    <row r="455" ht="32.4" spans="1:10">
      <c r="A455" s="18" t="s">
        <v>2870</v>
      </c>
      <c r="B455" s="20" t="s">
        <v>2871</v>
      </c>
      <c r="C455" s="20" t="s">
        <v>1806</v>
      </c>
      <c r="D455" s="20" t="s">
        <v>1807</v>
      </c>
      <c r="E455" s="21" t="s">
        <v>2872</v>
      </c>
      <c r="F455" s="20" t="s">
        <v>1809</v>
      </c>
      <c r="G455" s="21" t="s">
        <v>1820</v>
      </c>
      <c r="H455" s="20" t="s">
        <v>2873</v>
      </c>
      <c r="I455" s="20" t="s">
        <v>1812</v>
      </c>
      <c r="J455" s="21" t="s">
        <v>2874</v>
      </c>
    </row>
    <row r="456" ht="32.4" spans="1:10">
      <c r="A456" s="18"/>
      <c r="B456" s="20"/>
      <c r="C456" s="20" t="s">
        <v>1806</v>
      </c>
      <c r="D456" s="20" t="s">
        <v>1823</v>
      </c>
      <c r="E456" s="21" t="s">
        <v>2875</v>
      </c>
      <c r="F456" s="20" t="s">
        <v>1851</v>
      </c>
      <c r="G456" s="21" t="s">
        <v>1825</v>
      </c>
      <c r="H456" s="20" t="s">
        <v>1826</v>
      </c>
      <c r="I456" s="20" t="s">
        <v>1812</v>
      </c>
      <c r="J456" s="21" t="s">
        <v>2876</v>
      </c>
    </row>
    <row r="457" ht="21.6" spans="1:10">
      <c r="A457" s="18"/>
      <c r="B457" s="20"/>
      <c r="C457" s="20" t="s">
        <v>1806</v>
      </c>
      <c r="D457" s="20" t="s">
        <v>1823</v>
      </c>
      <c r="E457" s="21" t="s">
        <v>2877</v>
      </c>
      <c r="F457" s="20" t="s">
        <v>1809</v>
      </c>
      <c r="G457" s="21" t="s">
        <v>1825</v>
      </c>
      <c r="H457" s="20" t="s">
        <v>1826</v>
      </c>
      <c r="I457" s="20" t="s">
        <v>1838</v>
      </c>
      <c r="J457" s="21" t="s">
        <v>2878</v>
      </c>
    </row>
    <row r="458" ht="32.4" spans="1:10">
      <c r="A458" s="18"/>
      <c r="B458" s="20"/>
      <c r="C458" s="20" t="s">
        <v>1806</v>
      </c>
      <c r="D458" s="20" t="s">
        <v>1828</v>
      </c>
      <c r="E458" s="21" t="s">
        <v>2879</v>
      </c>
      <c r="F458" s="20" t="s">
        <v>1875</v>
      </c>
      <c r="G458" s="21" t="s">
        <v>2398</v>
      </c>
      <c r="H458" s="20" t="s">
        <v>2399</v>
      </c>
      <c r="I458" s="20" t="s">
        <v>1812</v>
      </c>
      <c r="J458" s="21" t="s">
        <v>2880</v>
      </c>
    </row>
    <row r="459" ht="21.6" spans="1:10">
      <c r="A459" s="18"/>
      <c r="B459" s="20"/>
      <c r="C459" s="20" t="s">
        <v>1834</v>
      </c>
      <c r="D459" s="20" t="s">
        <v>1835</v>
      </c>
      <c r="E459" s="21" t="s">
        <v>2881</v>
      </c>
      <c r="F459" s="20" t="s">
        <v>1851</v>
      </c>
      <c r="G459" s="21" t="s">
        <v>1929</v>
      </c>
      <c r="H459" s="20" t="s">
        <v>1978</v>
      </c>
      <c r="I459" s="20" t="s">
        <v>1838</v>
      </c>
      <c r="J459" s="21" t="s">
        <v>2882</v>
      </c>
    </row>
    <row r="460" ht="21.6" spans="1:10">
      <c r="A460" s="18"/>
      <c r="B460" s="20"/>
      <c r="C460" s="20" t="s">
        <v>1834</v>
      </c>
      <c r="D460" s="20" t="s">
        <v>1844</v>
      </c>
      <c r="E460" s="21" t="s">
        <v>2883</v>
      </c>
      <c r="F460" s="20" t="s">
        <v>1851</v>
      </c>
      <c r="G460" s="21" t="s">
        <v>1892</v>
      </c>
      <c r="H460" s="20" t="s">
        <v>1826</v>
      </c>
      <c r="I460" s="20" t="s">
        <v>1838</v>
      </c>
      <c r="J460" s="21" t="s">
        <v>2884</v>
      </c>
    </row>
    <row r="461" ht="32.4" spans="1:10">
      <c r="A461" s="18"/>
      <c r="B461" s="20"/>
      <c r="C461" s="20" t="s">
        <v>1848</v>
      </c>
      <c r="D461" s="20" t="s">
        <v>1849</v>
      </c>
      <c r="E461" s="21" t="s">
        <v>2885</v>
      </c>
      <c r="F461" s="20" t="s">
        <v>1851</v>
      </c>
      <c r="G461" s="21" t="s">
        <v>2316</v>
      </c>
      <c r="H461" s="20" t="s">
        <v>1826</v>
      </c>
      <c r="I461" s="20" t="s">
        <v>1812</v>
      </c>
      <c r="J461" s="21" t="s">
        <v>2886</v>
      </c>
    </row>
    <row r="462" ht="21.6" spans="1:10">
      <c r="A462" s="18" t="s">
        <v>2887</v>
      </c>
      <c r="B462" s="20" t="s">
        <v>2888</v>
      </c>
      <c r="C462" s="20" t="s">
        <v>1806</v>
      </c>
      <c r="D462" s="20" t="s">
        <v>1807</v>
      </c>
      <c r="E462" s="21" t="s">
        <v>2889</v>
      </c>
      <c r="F462" s="20" t="s">
        <v>1851</v>
      </c>
      <c r="G462" s="21" t="s">
        <v>1820</v>
      </c>
      <c r="H462" s="20" t="s">
        <v>2873</v>
      </c>
      <c r="I462" s="20" t="s">
        <v>1812</v>
      </c>
      <c r="J462" s="21" t="s">
        <v>2890</v>
      </c>
    </row>
    <row r="463" ht="21.6" spans="1:10">
      <c r="A463" s="18"/>
      <c r="B463" s="20"/>
      <c r="C463" s="20" t="s">
        <v>1806</v>
      </c>
      <c r="D463" s="20" t="s">
        <v>1807</v>
      </c>
      <c r="E463" s="21" t="s">
        <v>2891</v>
      </c>
      <c r="F463" s="20" t="s">
        <v>1851</v>
      </c>
      <c r="G463" s="21" t="s">
        <v>1920</v>
      </c>
      <c r="H463" s="20" t="s">
        <v>2494</v>
      </c>
      <c r="I463" s="20" t="s">
        <v>1812</v>
      </c>
      <c r="J463" s="21" t="s">
        <v>2892</v>
      </c>
    </row>
    <row r="464" ht="21.6" spans="1:10">
      <c r="A464" s="18"/>
      <c r="B464" s="20"/>
      <c r="C464" s="20" t="s">
        <v>1806</v>
      </c>
      <c r="D464" s="20" t="s">
        <v>1823</v>
      </c>
      <c r="E464" s="21" t="s">
        <v>2893</v>
      </c>
      <c r="F464" s="20" t="s">
        <v>1809</v>
      </c>
      <c r="G464" s="21" t="s">
        <v>1825</v>
      </c>
      <c r="H464" s="20" t="s">
        <v>1826</v>
      </c>
      <c r="I464" s="20" t="s">
        <v>1838</v>
      </c>
      <c r="J464" s="21" t="s">
        <v>2894</v>
      </c>
    </row>
    <row r="465" ht="32.4" spans="1:10">
      <c r="A465" s="18"/>
      <c r="B465" s="20"/>
      <c r="C465" s="20" t="s">
        <v>1806</v>
      </c>
      <c r="D465" s="20" t="s">
        <v>1823</v>
      </c>
      <c r="E465" s="21" t="s">
        <v>2895</v>
      </c>
      <c r="F465" s="20" t="s">
        <v>1809</v>
      </c>
      <c r="G465" s="21" t="s">
        <v>1825</v>
      </c>
      <c r="H465" s="20" t="s">
        <v>2896</v>
      </c>
      <c r="I465" s="20" t="s">
        <v>1838</v>
      </c>
      <c r="J465" s="21" t="s">
        <v>2897</v>
      </c>
    </row>
    <row r="466" ht="21.6" spans="1:10">
      <c r="A466" s="18"/>
      <c r="B466" s="20"/>
      <c r="C466" s="20" t="s">
        <v>1806</v>
      </c>
      <c r="D466" s="20" t="s">
        <v>1828</v>
      </c>
      <c r="E466" s="21" t="s">
        <v>2898</v>
      </c>
      <c r="F466" s="20" t="s">
        <v>1875</v>
      </c>
      <c r="G466" s="21" t="s">
        <v>1994</v>
      </c>
      <c r="H466" s="20" t="s">
        <v>1995</v>
      </c>
      <c r="I466" s="20" t="s">
        <v>1812</v>
      </c>
      <c r="J466" s="21" t="s">
        <v>1993</v>
      </c>
    </row>
    <row r="467" ht="32.4" spans="1:10">
      <c r="A467" s="18"/>
      <c r="B467" s="20"/>
      <c r="C467" s="20" t="s">
        <v>1834</v>
      </c>
      <c r="D467" s="20" t="s">
        <v>1835</v>
      </c>
      <c r="E467" s="21" t="s">
        <v>2899</v>
      </c>
      <c r="F467" s="20" t="s">
        <v>1809</v>
      </c>
      <c r="G467" s="21" t="s">
        <v>1846</v>
      </c>
      <c r="H467" s="20" t="s">
        <v>1831</v>
      </c>
      <c r="I467" s="20" t="s">
        <v>1838</v>
      </c>
      <c r="J467" s="21" t="s">
        <v>2900</v>
      </c>
    </row>
    <row r="468" ht="21.6" spans="1:10">
      <c r="A468" s="18"/>
      <c r="B468" s="20"/>
      <c r="C468" s="20" t="s">
        <v>1834</v>
      </c>
      <c r="D468" s="20" t="s">
        <v>1835</v>
      </c>
      <c r="E468" s="21" t="s">
        <v>2901</v>
      </c>
      <c r="F468" s="20" t="s">
        <v>1851</v>
      </c>
      <c r="G468" s="21" t="s">
        <v>1892</v>
      </c>
      <c r="H468" s="20" t="s">
        <v>2205</v>
      </c>
      <c r="I468" s="20" t="s">
        <v>1838</v>
      </c>
      <c r="J468" s="21" t="s">
        <v>2902</v>
      </c>
    </row>
    <row r="469" ht="21.6" spans="1:10">
      <c r="A469" s="18"/>
      <c r="B469" s="20"/>
      <c r="C469" s="20" t="s">
        <v>1848</v>
      </c>
      <c r="D469" s="20" t="s">
        <v>1849</v>
      </c>
      <c r="E469" s="21" t="s">
        <v>2903</v>
      </c>
      <c r="F469" s="20" t="s">
        <v>1809</v>
      </c>
      <c r="G469" s="21" t="s">
        <v>1852</v>
      </c>
      <c r="H469" s="20" t="s">
        <v>1826</v>
      </c>
      <c r="I469" s="20" t="s">
        <v>1838</v>
      </c>
      <c r="J469" s="21" t="s">
        <v>2904</v>
      </c>
    </row>
    <row r="470" ht="21.6" spans="1:10">
      <c r="A470" s="18"/>
      <c r="B470" s="20"/>
      <c r="C470" s="20" t="s">
        <v>1854</v>
      </c>
      <c r="D470" s="20" t="s">
        <v>1855</v>
      </c>
      <c r="E470" s="21" t="s">
        <v>2905</v>
      </c>
      <c r="F470" s="20" t="s">
        <v>1875</v>
      </c>
      <c r="G470" s="21" t="s">
        <v>2906</v>
      </c>
      <c r="H470" s="20" t="s">
        <v>2139</v>
      </c>
      <c r="I470" s="20" t="s">
        <v>1812</v>
      </c>
      <c r="J470" s="21" t="s">
        <v>2907</v>
      </c>
    </row>
    <row r="471" spans="1:10">
      <c r="A471" s="18" t="s">
        <v>2908</v>
      </c>
      <c r="B471" s="19"/>
      <c r="C471" s="19"/>
      <c r="D471" s="19"/>
      <c r="E471" s="19"/>
      <c r="F471" s="19"/>
      <c r="G471" s="19"/>
      <c r="H471" s="19"/>
      <c r="I471" s="19"/>
      <c r="J471" s="19"/>
    </row>
    <row r="472" ht="21.6" spans="1:10">
      <c r="A472" s="18" t="s">
        <v>2909</v>
      </c>
      <c r="B472" s="20" t="s">
        <v>2910</v>
      </c>
      <c r="C472" s="20" t="s">
        <v>1806</v>
      </c>
      <c r="D472" s="20" t="s">
        <v>1807</v>
      </c>
      <c r="E472" s="21" t="s">
        <v>2911</v>
      </c>
      <c r="F472" s="20" t="s">
        <v>1851</v>
      </c>
      <c r="G472" s="21" t="s">
        <v>2119</v>
      </c>
      <c r="H472" s="20" t="s">
        <v>1811</v>
      </c>
      <c r="I472" s="20" t="s">
        <v>1812</v>
      </c>
      <c r="J472" s="21" t="s">
        <v>2912</v>
      </c>
    </row>
    <row r="473" ht="21.6" spans="1:10">
      <c r="A473" s="18"/>
      <c r="B473" s="20"/>
      <c r="C473" s="20" t="s">
        <v>1806</v>
      </c>
      <c r="D473" s="20" t="s">
        <v>1807</v>
      </c>
      <c r="E473" s="21" t="s">
        <v>2913</v>
      </c>
      <c r="F473" s="20" t="s">
        <v>1851</v>
      </c>
      <c r="G473" s="21" t="s">
        <v>2914</v>
      </c>
      <c r="H473" s="20" t="s">
        <v>2396</v>
      </c>
      <c r="I473" s="20" t="s">
        <v>1812</v>
      </c>
      <c r="J473" s="21" t="s">
        <v>2915</v>
      </c>
    </row>
    <row r="474" ht="21.6" spans="1:10">
      <c r="A474" s="18"/>
      <c r="B474" s="20"/>
      <c r="C474" s="20" t="s">
        <v>1806</v>
      </c>
      <c r="D474" s="20" t="s">
        <v>1807</v>
      </c>
      <c r="E474" s="21" t="s">
        <v>2916</v>
      </c>
      <c r="F474" s="20" t="s">
        <v>1809</v>
      </c>
      <c r="G474" s="21" t="s">
        <v>2297</v>
      </c>
      <c r="H474" s="20" t="s">
        <v>2396</v>
      </c>
      <c r="I474" s="20" t="s">
        <v>1812</v>
      </c>
      <c r="J474" s="21" t="s">
        <v>2917</v>
      </c>
    </row>
    <row r="475" ht="32.4" spans="1:10">
      <c r="A475" s="18"/>
      <c r="B475" s="20"/>
      <c r="C475" s="20" t="s">
        <v>1806</v>
      </c>
      <c r="D475" s="20" t="s">
        <v>1807</v>
      </c>
      <c r="E475" s="21" t="s">
        <v>2918</v>
      </c>
      <c r="F475" s="20" t="s">
        <v>1809</v>
      </c>
      <c r="G475" s="21" t="s">
        <v>2919</v>
      </c>
      <c r="H475" s="20" t="s">
        <v>1978</v>
      </c>
      <c r="I475" s="20" t="s">
        <v>1812</v>
      </c>
      <c r="J475" s="21" t="s">
        <v>2920</v>
      </c>
    </row>
    <row r="476" spans="1:10">
      <c r="A476" s="18"/>
      <c r="B476" s="20"/>
      <c r="C476" s="20" t="s">
        <v>1806</v>
      </c>
      <c r="D476" s="20" t="s">
        <v>1823</v>
      </c>
      <c r="E476" s="21" t="s">
        <v>2921</v>
      </c>
      <c r="F476" s="20" t="s">
        <v>1809</v>
      </c>
      <c r="G476" s="21" t="s">
        <v>1825</v>
      </c>
      <c r="H476" s="20" t="s">
        <v>1826</v>
      </c>
      <c r="I476" s="20" t="s">
        <v>1812</v>
      </c>
      <c r="J476" s="21" t="s">
        <v>2921</v>
      </c>
    </row>
    <row r="477" spans="1:10">
      <c r="A477" s="18"/>
      <c r="B477" s="20"/>
      <c r="C477" s="20" t="s">
        <v>1806</v>
      </c>
      <c r="D477" s="20" t="s">
        <v>1823</v>
      </c>
      <c r="E477" s="21" t="s">
        <v>2922</v>
      </c>
      <c r="F477" s="20" t="s">
        <v>1809</v>
      </c>
      <c r="G477" s="21" t="s">
        <v>1825</v>
      </c>
      <c r="H477" s="20" t="s">
        <v>1826</v>
      </c>
      <c r="I477" s="20" t="s">
        <v>1812</v>
      </c>
      <c r="J477" s="21" t="s">
        <v>2922</v>
      </c>
    </row>
    <row r="478" ht="54" spans="1:10">
      <c r="A478" s="18"/>
      <c r="B478" s="20"/>
      <c r="C478" s="20" t="s">
        <v>1806</v>
      </c>
      <c r="D478" s="20" t="s">
        <v>1828</v>
      </c>
      <c r="E478" s="21" t="s">
        <v>1993</v>
      </c>
      <c r="F478" s="20" t="s">
        <v>1875</v>
      </c>
      <c r="G478" s="21" t="s">
        <v>2923</v>
      </c>
      <c r="H478" s="20" t="s">
        <v>1831</v>
      </c>
      <c r="I478" s="20" t="s">
        <v>1838</v>
      </c>
      <c r="J478" s="21" t="s">
        <v>2924</v>
      </c>
    </row>
    <row r="479" ht="21.6" spans="1:10">
      <c r="A479" s="18"/>
      <c r="B479" s="20"/>
      <c r="C479" s="20" t="s">
        <v>1834</v>
      </c>
      <c r="D479" s="20" t="s">
        <v>1835</v>
      </c>
      <c r="E479" s="21" t="s">
        <v>2925</v>
      </c>
      <c r="F479" s="20" t="s">
        <v>1809</v>
      </c>
      <c r="G479" s="21" t="s">
        <v>2926</v>
      </c>
      <c r="H479" s="20" t="s">
        <v>1831</v>
      </c>
      <c r="I479" s="20" t="s">
        <v>1838</v>
      </c>
      <c r="J479" s="21" t="s">
        <v>2925</v>
      </c>
    </row>
    <row r="480" ht="32.4" spans="1:10">
      <c r="A480" s="18"/>
      <c r="B480" s="20"/>
      <c r="C480" s="20" t="s">
        <v>1834</v>
      </c>
      <c r="D480" s="20" t="s">
        <v>1835</v>
      </c>
      <c r="E480" s="21" t="s">
        <v>2927</v>
      </c>
      <c r="F480" s="20" t="s">
        <v>1809</v>
      </c>
      <c r="G480" s="21" t="s">
        <v>2928</v>
      </c>
      <c r="H480" s="20" t="s">
        <v>1831</v>
      </c>
      <c r="I480" s="20" t="s">
        <v>1838</v>
      </c>
      <c r="J480" s="21" t="s">
        <v>2927</v>
      </c>
    </row>
    <row r="481" ht="32.4" spans="1:10">
      <c r="A481" s="18"/>
      <c r="B481" s="20"/>
      <c r="C481" s="20" t="s">
        <v>1834</v>
      </c>
      <c r="D481" s="20" t="s">
        <v>1844</v>
      </c>
      <c r="E481" s="21" t="s">
        <v>2929</v>
      </c>
      <c r="F481" s="20" t="s">
        <v>1809</v>
      </c>
      <c r="G481" s="21" t="s">
        <v>2930</v>
      </c>
      <c r="H481" s="20" t="s">
        <v>1831</v>
      </c>
      <c r="I481" s="20" t="s">
        <v>1838</v>
      </c>
      <c r="J481" s="21" t="s">
        <v>2931</v>
      </c>
    </row>
    <row r="482" ht="21.6" spans="1:10">
      <c r="A482" s="18"/>
      <c r="B482" s="20"/>
      <c r="C482" s="20" t="s">
        <v>1848</v>
      </c>
      <c r="D482" s="20" t="s">
        <v>1849</v>
      </c>
      <c r="E482" s="21" t="s">
        <v>1917</v>
      </c>
      <c r="F482" s="20" t="s">
        <v>1851</v>
      </c>
      <c r="G482" s="21" t="s">
        <v>1892</v>
      </c>
      <c r="H482" s="20" t="s">
        <v>1826</v>
      </c>
      <c r="I482" s="20" t="s">
        <v>1812</v>
      </c>
      <c r="J482" s="21" t="s">
        <v>2932</v>
      </c>
    </row>
    <row r="483" ht="21.6" spans="1:10">
      <c r="A483" s="18"/>
      <c r="B483" s="20"/>
      <c r="C483" s="20" t="s">
        <v>1854</v>
      </c>
      <c r="D483" s="20" t="s">
        <v>1855</v>
      </c>
      <c r="E483" s="21" t="s">
        <v>1855</v>
      </c>
      <c r="F483" s="20" t="s">
        <v>1875</v>
      </c>
      <c r="G483" s="21" t="s">
        <v>2933</v>
      </c>
      <c r="H483" s="20" t="s">
        <v>2139</v>
      </c>
      <c r="I483" s="20" t="s">
        <v>1812</v>
      </c>
      <c r="J483" s="21" t="s">
        <v>2934</v>
      </c>
    </row>
    <row r="484" ht="21.6" spans="1:10">
      <c r="A484" s="18" t="s">
        <v>2935</v>
      </c>
      <c r="B484" s="20" t="s">
        <v>2936</v>
      </c>
      <c r="C484" s="20" t="s">
        <v>1806</v>
      </c>
      <c r="D484" s="20" t="s">
        <v>1807</v>
      </c>
      <c r="E484" s="21" t="s">
        <v>2937</v>
      </c>
      <c r="F484" s="20" t="s">
        <v>1851</v>
      </c>
      <c r="G484" s="21" t="s">
        <v>1994</v>
      </c>
      <c r="H484" s="20" t="s">
        <v>1811</v>
      </c>
      <c r="I484" s="20" t="s">
        <v>1812</v>
      </c>
      <c r="J484" s="21" t="s">
        <v>2938</v>
      </c>
    </row>
    <row r="485" ht="21.6" spans="1:10">
      <c r="A485" s="18"/>
      <c r="B485" s="20"/>
      <c r="C485" s="20" t="s">
        <v>1806</v>
      </c>
      <c r="D485" s="20" t="s">
        <v>1807</v>
      </c>
      <c r="E485" s="21" t="s">
        <v>2939</v>
      </c>
      <c r="F485" s="20" t="s">
        <v>1851</v>
      </c>
      <c r="G485" s="21" t="s">
        <v>2940</v>
      </c>
      <c r="H485" s="20" t="s">
        <v>2941</v>
      </c>
      <c r="I485" s="20" t="s">
        <v>1812</v>
      </c>
      <c r="J485" s="21" t="s">
        <v>2942</v>
      </c>
    </row>
    <row r="486" ht="32.4" spans="1:10">
      <c r="A486" s="18"/>
      <c r="B486" s="20"/>
      <c r="C486" s="20" t="s">
        <v>1806</v>
      </c>
      <c r="D486" s="20" t="s">
        <v>1807</v>
      </c>
      <c r="E486" s="21" t="s">
        <v>2943</v>
      </c>
      <c r="F486" s="20" t="s">
        <v>1851</v>
      </c>
      <c r="G486" s="21" t="s">
        <v>2944</v>
      </c>
      <c r="H486" s="20" t="s">
        <v>1811</v>
      </c>
      <c r="I486" s="20" t="s">
        <v>1812</v>
      </c>
      <c r="J486" s="21" t="s">
        <v>2945</v>
      </c>
    </row>
    <row r="487" ht="32.4" spans="1:10">
      <c r="A487" s="18"/>
      <c r="B487" s="20"/>
      <c r="C487" s="20" t="s">
        <v>1806</v>
      </c>
      <c r="D487" s="20" t="s">
        <v>1823</v>
      </c>
      <c r="E487" s="21" t="s">
        <v>2946</v>
      </c>
      <c r="F487" s="20" t="s">
        <v>1851</v>
      </c>
      <c r="G487" s="21" t="s">
        <v>1892</v>
      </c>
      <c r="H487" s="20" t="s">
        <v>1826</v>
      </c>
      <c r="I487" s="20" t="s">
        <v>1812</v>
      </c>
      <c r="J487" s="21" t="s">
        <v>2947</v>
      </c>
    </row>
    <row r="488" ht="32.4" spans="1:10">
      <c r="A488" s="18"/>
      <c r="B488" s="20"/>
      <c r="C488" s="20" t="s">
        <v>1806</v>
      </c>
      <c r="D488" s="20" t="s">
        <v>1823</v>
      </c>
      <c r="E488" s="21" t="s">
        <v>2948</v>
      </c>
      <c r="F488" s="20" t="s">
        <v>1851</v>
      </c>
      <c r="G488" s="21" t="s">
        <v>1892</v>
      </c>
      <c r="H488" s="20" t="s">
        <v>1826</v>
      </c>
      <c r="I488" s="20" t="s">
        <v>1812</v>
      </c>
      <c r="J488" s="21" t="s">
        <v>2949</v>
      </c>
    </row>
    <row r="489" ht="54" spans="1:10">
      <c r="A489" s="18"/>
      <c r="B489" s="20"/>
      <c r="C489" s="20" t="s">
        <v>1806</v>
      </c>
      <c r="D489" s="20" t="s">
        <v>1828</v>
      </c>
      <c r="E489" s="21" t="s">
        <v>1993</v>
      </c>
      <c r="F489" s="20" t="s">
        <v>1875</v>
      </c>
      <c r="G489" s="21" t="s">
        <v>2950</v>
      </c>
      <c r="H489" s="20" t="s">
        <v>1831</v>
      </c>
      <c r="I489" s="20" t="s">
        <v>1838</v>
      </c>
      <c r="J489" s="21" t="s">
        <v>2951</v>
      </c>
    </row>
    <row r="490" ht="43.2" spans="1:10">
      <c r="A490" s="18"/>
      <c r="B490" s="20"/>
      <c r="C490" s="20" t="s">
        <v>1834</v>
      </c>
      <c r="D490" s="20" t="s">
        <v>1835</v>
      </c>
      <c r="E490" s="21" t="s">
        <v>2952</v>
      </c>
      <c r="F490" s="20" t="s">
        <v>1809</v>
      </c>
      <c r="G490" s="21" t="s">
        <v>2953</v>
      </c>
      <c r="H490" s="20" t="s">
        <v>1831</v>
      </c>
      <c r="I490" s="20" t="s">
        <v>1838</v>
      </c>
      <c r="J490" s="21" t="s">
        <v>2954</v>
      </c>
    </row>
    <row r="491" ht="32.4" spans="1:10">
      <c r="A491" s="18"/>
      <c r="B491" s="20"/>
      <c r="C491" s="20" t="s">
        <v>1834</v>
      </c>
      <c r="D491" s="20" t="s">
        <v>1844</v>
      </c>
      <c r="E491" s="21" t="s">
        <v>2955</v>
      </c>
      <c r="F491" s="20" t="s">
        <v>1809</v>
      </c>
      <c r="G491" s="21" t="s">
        <v>2956</v>
      </c>
      <c r="H491" s="20" t="s">
        <v>1831</v>
      </c>
      <c r="I491" s="20" t="s">
        <v>1838</v>
      </c>
      <c r="J491" s="21" t="s">
        <v>2957</v>
      </c>
    </row>
    <row r="492" spans="1:10">
      <c r="A492" s="18"/>
      <c r="B492" s="20"/>
      <c r="C492" s="20" t="s">
        <v>1848</v>
      </c>
      <c r="D492" s="20" t="s">
        <v>1849</v>
      </c>
      <c r="E492" s="21" t="s">
        <v>1917</v>
      </c>
      <c r="F492" s="20" t="s">
        <v>1851</v>
      </c>
      <c r="G492" s="21" t="s">
        <v>1892</v>
      </c>
      <c r="H492" s="20" t="s">
        <v>1826</v>
      </c>
      <c r="I492" s="20" t="s">
        <v>1812</v>
      </c>
      <c r="J492" s="21" t="s">
        <v>1918</v>
      </c>
    </row>
    <row r="493" ht="21.6" spans="1:10">
      <c r="A493" s="18"/>
      <c r="B493" s="20"/>
      <c r="C493" s="20" t="s">
        <v>1854</v>
      </c>
      <c r="D493" s="20" t="s">
        <v>1855</v>
      </c>
      <c r="E493" s="21" t="s">
        <v>1855</v>
      </c>
      <c r="F493" s="20" t="s">
        <v>1875</v>
      </c>
      <c r="G493" s="21" t="s">
        <v>2933</v>
      </c>
      <c r="H493" s="20" t="s">
        <v>2139</v>
      </c>
      <c r="I493" s="20" t="s">
        <v>1812</v>
      </c>
      <c r="J493" s="21" t="s">
        <v>2934</v>
      </c>
    </row>
    <row r="494" spans="1:10">
      <c r="A494" s="18" t="s">
        <v>2958</v>
      </c>
      <c r="B494" s="19"/>
      <c r="C494" s="19"/>
      <c r="D494" s="19"/>
      <c r="E494" s="19"/>
      <c r="F494" s="19"/>
      <c r="G494" s="19"/>
      <c r="H494" s="19"/>
      <c r="I494" s="19"/>
      <c r="J494" s="19"/>
    </row>
    <row r="495" ht="21.6" spans="1:10">
      <c r="A495" s="18" t="s">
        <v>2959</v>
      </c>
      <c r="B495" s="20" t="s">
        <v>2960</v>
      </c>
      <c r="C495" s="20" t="s">
        <v>1806</v>
      </c>
      <c r="D495" s="20" t="s">
        <v>1807</v>
      </c>
      <c r="E495" s="21" t="s">
        <v>2961</v>
      </c>
      <c r="F495" s="20" t="s">
        <v>2962</v>
      </c>
      <c r="G495" s="21" t="s">
        <v>1825</v>
      </c>
      <c r="H495" s="20" t="s">
        <v>1862</v>
      </c>
      <c r="I495" s="20" t="s">
        <v>1812</v>
      </c>
      <c r="J495" s="21" t="s">
        <v>2963</v>
      </c>
    </row>
    <row r="496" spans="1:10">
      <c r="A496" s="18"/>
      <c r="B496" s="20"/>
      <c r="C496" s="20" t="s">
        <v>1806</v>
      </c>
      <c r="D496" s="20" t="s">
        <v>1823</v>
      </c>
      <c r="E496" s="21" t="s">
        <v>2964</v>
      </c>
      <c r="F496" s="20" t="s">
        <v>1809</v>
      </c>
      <c r="G496" s="21" t="s">
        <v>1825</v>
      </c>
      <c r="H496" s="20" t="s">
        <v>1826</v>
      </c>
      <c r="I496" s="20" t="s">
        <v>1812</v>
      </c>
      <c r="J496" s="21" t="s">
        <v>2965</v>
      </c>
    </row>
    <row r="497" spans="1:10">
      <c r="A497" s="18"/>
      <c r="B497" s="20"/>
      <c r="C497" s="20" t="s">
        <v>1806</v>
      </c>
      <c r="D497" s="20" t="s">
        <v>1828</v>
      </c>
      <c r="E497" s="21" t="s">
        <v>2966</v>
      </c>
      <c r="F497" s="20" t="s">
        <v>1809</v>
      </c>
      <c r="G497" s="21" t="s">
        <v>2398</v>
      </c>
      <c r="H497" s="20" t="s">
        <v>2059</v>
      </c>
      <c r="I497" s="20" t="s">
        <v>1838</v>
      </c>
      <c r="J497" s="21" t="s">
        <v>2967</v>
      </c>
    </row>
    <row r="498" ht="21.6" spans="1:10">
      <c r="A498" s="18"/>
      <c r="B498" s="20"/>
      <c r="C498" s="20" t="s">
        <v>1834</v>
      </c>
      <c r="D498" s="20" t="s">
        <v>1835</v>
      </c>
      <c r="E498" s="21" t="s">
        <v>2968</v>
      </c>
      <c r="F498" s="20" t="s">
        <v>2962</v>
      </c>
      <c r="G498" s="21" t="s">
        <v>2234</v>
      </c>
      <c r="H498" s="20" t="s">
        <v>1862</v>
      </c>
      <c r="I498" s="20" t="s">
        <v>1812</v>
      </c>
      <c r="J498" s="21" t="s">
        <v>2968</v>
      </c>
    </row>
    <row r="499" ht="54" spans="1:10">
      <c r="A499" s="18"/>
      <c r="B499" s="20"/>
      <c r="C499" s="20" t="s">
        <v>1834</v>
      </c>
      <c r="D499" s="20" t="s">
        <v>1844</v>
      </c>
      <c r="E499" s="21" t="s">
        <v>2969</v>
      </c>
      <c r="F499" s="20" t="s">
        <v>1809</v>
      </c>
      <c r="G499" s="21" t="s">
        <v>2956</v>
      </c>
      <c r="H499" s="20" t="s">
        <v>1831</v>
      </c>
      <c r="I499" s="20" t="s">
        <v>1838</v>
      </c>
      <c r="J499" s="21" t="s">
        <v>2970</v>
      </c>
    </row>
    <row r="500" ht="21.6" spans="1:10">
      <c r="A500" s="18"/>
      <c r="B500" s="20"/>
      <c r="C500" s="20" t="s">
        <v>1848</v>
      </c>
      <c r="D500" s="20" t="s">
        <v>1849</v>
      </c>
      <c r="E500" s="21" t="s">
        <v>2971</v>
      </c>
      <c r="F500" s="20" t="s">
        <v>1851</v>
      </c>
      <c r="G500" s="21" t="s">
        <v>1892</v>
      </c>
      <c r="H500" s="20" t="s">
        <v>1826</v>
      </c>
      <c r="I500" s="20" t="s">
        <v>1812</v>
      </c>
      <c r="J500" s="21" t="s">
        <v>2972</v>
      </c>
    </row>
  </sheetData>
  <autoFilter ref="A4:J500">
    <extLst/>
  </autoFilter>
  <mergeCells count="99">
    <mergeCell ref="A2:J2"/>
    <mergeCell ref="A7:A18"/>
    <mergeCell ref="A19:A31"/>
    <mergeCell ref="A33:A43"/>
    <mergeCell ref="A44:A52"/>
    <mergeCell ref="A54:A63"/>
    <mergeCell ref="A64:A73"/>
    <mergeCell ref="A74:A92"/>
    <mergeCell ref="A94:A100"/>
    <mergeCell ref="A101:A108"/>
    <mergeCell ref="A109:A118"/>
    <mergeCell ref="A120:A127"/>
    <mergeCell ref="A128:A139"/>
    <mergeCell ref="A140:A146"/>
    <mergeCell ref="A148:A159"/>
    <mergeCell ref="A160:A173"/>
    <mergeCell ref="A175:A183"/>
    <mergeCell ref="A184:A191"/>
    <mergeCell ref="A192:A198"/>
    <mergeCell ref="A199:A209"/>
    <mergeCell ref="A211:A220"/>
    <mergeCell ref="A222:A229"/>
    <mergeCell ref="A230:A238"/>
    <mergeCell ref="A240:A246"/>
    <mergeCell ref="A247:A253"/>
    <mergeCell ref="A254:A265"/>
    <mergeCell ref="A267:A272"/>
    <mergeCell ref="A273:A280"/>
    <mergeCell ref="A282:A296"/>
    <mergeCell ref="A297:A310"/>
    <mergeCell ref="A311:A328"/>
    <mergeCell ref="A329:A337"/>
    <mergeCell ref="A338:A351"/>
    <mergeCell ref="A353:A364"/>
    <mergeCell ref="A366:A372"/>
    <mergeCell ref="A373:A379"/>
    <mergeCell ref="A380:A389"/>
    <mergeCell ref="A390:A396"/>
    <mergeCell ref="A397:A402"/>
    <mergeCell ref="A403:A416"/>
    <mergeCell ref="A417:A424"/>
    <mergeCell ref="A425:A431"/>
    <mergeCell ref="A433:A438"/>
    <mergeCell ref="A439:A444"/>
    <mergeCell ref="A446:A454"/>
    <mergeCell ref="A455:A461"/>
    <mergeCell ref="A462:A470"/>
    <mergeCell ref="A472:A483"/>
    <mergeCell ref="A484:A493"/>
    <mergeCell ref="A495:A500"/>
    <mergeCell ref="B7:B18"/>
    <mergeCell ref="B19:B31"/>
    <mergeCell ref="B33:B43"/>
    <mergeCell ref="B44:B52"/>
    <mergeCell ref="B54:B63"/>
    <mergeCell ref="B64:B73"/>
    <mergeCell ref="B74:B92"/>
    <mergeCell ref="B94:B100"/>
    <mergeCell ref="B101:B108"/>
    <mergeCell ref="B109:B118"/>
    <mergeCell ref="B120:B127"/>
    <mergeCell ref="B128:B139"/>
    <mergeCell ref="B140:B146"/>
    <mergeCell ref="B148:B159"/>
    <mergeCell ref="B160:B173"/>
    <mergeCell ref="B175:B183"/>
    <mergeCell ref="B184:B191"/>
    <mergeCell ref="B192:B198"/>
    <mergeCell ref="B199:B209"/>
    <mergeCell ref="B211:B220"/>
    <mergeCell ref="B222:B229"/>
    <mergeCell ref="B230:B238"/>
    <mergeCell ref="B240:B246"/>
    <mergeCell ref="B247:B253"/>
    <mergeCell ref="B254:B265"/>
    <mergeCell ref="B267:B272"/>
    <mergeCell ref="B273:B280"/>
    <mergeCell ref="B282:B296"/>
    <mergeCell ref="B297:B310"/>
    <mergeCell ref="B311:B328"/>
    <mergeCell ref="B329:B337"/>
    <mergeCell ref="B338:B351"/>
    <mergeCell ref="B353:B364"/>
    <mergeCell ref="B366:B372"/>
    <mergeCell ref="B373:B379"/>
    <mergeCell ref="B380:B389"/>
    <mergeCell ref="B390:B396"/>
    <mergeCell ref="B397:B402"/>
    <mergeCell ref="B403:B416"/>
    <mergeCell ref="B417:B424"/>
    <mergeCell ref="B425:B431"/>
    <mergeCell ref="B433:B438"/>
    <mergeCell ref="B439:B444"/>
    <mergeCell ref="B446:B454"/>
    <mergeCell ref="B455:B461"/>
    <mergeCell ref="B462:B470"/>
    <mergeCell ref="B472:B483"/>
    <mergeCell ref="B484:B493"/>
    <mergeCell ref="B495:B500"/>
  </mergeCells>
  <conditionalFormatting sqref="D179">
    <cfRule type="duplicateValues" dxfId="6" priority="1"/>
    <cfRule type="expression" dxfId="7" priority="2">
      <formula>COUNTIF('C:\Users\hp\Downloads\2026年2月26日11_17_34\[盘龙区2026年预算公开表.xlsx]2025年'!#REF!,A1040854)</formula>
    </cfRule>
    <cfRule type="expression" dxfId="8" priority="3">
      <formula>COUNTIF(A:A,A1040849)</formula>
    </cfRule>
  </conditionalFormatting>
  <pageMargins left="0.751388888888889" right="0.751388888888889" top="1" bottom="1" header="0.507638888888889" footer="0.507638888888889"/>
  <pageSetup paperSize="9" scale="10" orientation="landscape" horizontalDpi="600"/>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B13"/>
  <sheetViews>
    <sheetView workbookViewId="0">
      <selection activeCell="B7" sqref="B7"/>
    </sheetView>
  </sheetViews>
  <sheetFormatPr defaultColWidth="9" defaultRowHeight="14.4" outlineLevelCol="1"/>
  <cols>
    <col min="1" max="1" width="20.25" style="1" customWidth="1"/>
    <col min="2" max="2" width="64" style="1" customWidth="1"/>
    <col min="3" max="16384" width="9" style="1"/>
  </cols>
  <sheetData>
    <row r="1" ht="32" customHeight="1" spans="1:2">
      <c r="A1" s="2" t="s">
        <v>46</v>
      </c>
      <c r="B1" s="2"/>
    </row>
    <row r="3" ht="40" customHeight="1" spans="1:2">
      <c r="A3" s="3" t="s">
        <v>2973</v>
      </c>
      <c r="B3" s="4" t="s">
        <v>2974</v>
      </c>
    </row>
    <row r="4" ht="90" customHeight="1" spans="1:2">
      <c r="A4" s="5" t="s">
        <v>1260</v>
      </c>
      <c r="B4" s="6" t="s">
        <v>2975</v>
      </c>
    </row>
    <row r="5" ht="90" customHeight="1" spans="1:2">
      <c r="A5" s="5" t="s">
        <v>2976</v>
      </c>
      <c r="B5" s="6" t="s">
        <v>2977</v>
      </c>
    </row>
    <row r="6" ht="90" customHeight="1" spans="1:2">
      <c r="A6" s="5" t="s">
        <v>2978</v>
      </c>
      <c r="B6" s="6" t="s">
        <v>2979</v>
      </c>
    </row>
    <row r="7" ht="45" customHeight="1" spans="1:2">
      <c r="A7" s="5"/>
      <c r="B7" s="7"/>
    </row>
    <row r="8" ht="45" customHeight="1" spans="1:2">
      <c r="A8" s="7"/>
      <c r="B8" s="7"/>
    </row>
    <row r="9" ht="45" customHeight="1" spans="1:2">
      <c r="A9" s="7"/>
      <c r="B9" s="7"/>
    </row>
    <row r="10" ht="45" customHeight="1" spans="1:2">
      <c r="A10" s="7"/>
      <c r="B10" s="7"/>
    </row>
    <row r="11" ht="45" customHeight="1" spans="1:2">
      <c r="A11" s="7"/>
      <c r="B11" s="7"/>
    </row>
    <row r="12" ht="45" customHeight="1" spans="1:2">
      <c r="A12" s="7"/>
      <c r="B12" s="7"/>
    </row>
    <row r="13" ht="45" customHeight="1" spans="1:2">
      <c r="A13" s="7"/>
      <c r="B13" s="7"/>
    </row>
  </sheetData>
  <mergeCells count="1">
    <mergeCell ref="A1:B1"/>
  </mergeCells>
  <conditionalFormatting sqref="A5">
    <cfRule type="expression" dxfId="1" priority="2" stopIfTrue="1">
      <formula>"len($A:$A)=3"</formula>
    </cfRule>
  </conditionalFormatting>
  <conditionalFormatting sqref="A6">
    <cfRule type="expression" dxfId="1" priority="1" stopIfTrue="1">
      <formula>"len($A:$A)=3"</formula>
    </cfRule>
  </conditionalFormatting>
  <conditionalFormatting sqref="A4 A7">
    <cfRule type="expression" dxfId="1" priority="4"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B0F0"/>
  </sheetPr>
  <dimension ref="A1:E44"/>
  <sheetViews>
    <sheetView showGridLines="0" showZeros="0" view="pageBreakPreview" zoomScale="85" zoomScaleNormal="90" workbookViewId="0">
      <pane ySplit="3" topLeftCell="A4" activePane="bottomLeft" state="frozen"/>
      <selection/>
      <selection pane="bottomLeft" activeCell="I11" sqref="I11"/>
    </sheetView>
  </sheetViews>
  <sheetFormatPr defaultColWidth="9" defaultRowHeight="15.6" outlineLevelCol="4"/>
  <cols>
    <col min="1" max="1" width="14.5" style="164" hidden="1" customWidth="1"/>
    <col min="2" max="2" width="50.75" style="164" customWidth="1"/>
    <col min="3" max="5" width="20.6296296296296" style="164" customWidth="1"/>
    <col min="6" max="16384" width="9" style="269"/>
  </cols>
  <sheetData>
    <row r="1" s="429" customFormat="1" ht="45" customHeight="1" spans="1:5">
      <c r="A1" s="398"/>
      <c r="B1" s="398" t="s">
        <v>173</v>
      </c>
      <c r="C1" s="398"/>
      <c r="D1" s="398"/>
      <c r="E1" s="398"/>
    </row>
    <row r="2" ht="18.95" customHeight="1" spans="2:5">
      <c r="B2" s="432"/>
      <c r="C2" s="318"/>
      <c r="D2" s="318"/>
      <c r="E2" s="433" t="s">
        <v>48</v>
      </c>
    </row>
    <row r="3" s="430" customFormat="1" ht="45" customHeight="1" spans="1:5">
      <c r="A3" s="434" t="s">
        <v>49</v>
      </c>
      <c r="B3" s="321" t="s">
        <v>50</v>
      </c>
      <c r="C3" s="288" t="s">
        <v>51</v>
      </c>
      <c r="D3" s="187" t="s">
        <v>52</v>
      </c>
      <c r="E3" s="435" t="s">
        <v>53</v>
      </c>
    </row>
    <row r="4" ht="32.1" customHeight="1" spans="1:5">
      <c r="A4" s="436" t="s">
        <v>54</v>
      </c>
      <c r="B4" s="437" t="s">
        <v>55</v>
      </c>
      <c r="C4" s="46">
        <f>SUM(C5:C19)</f>
        <v>288304</v>
      </c>
      <c r="D4" s="46">
        <f>SUM(D5:D19)</f>
        <v>294814</v>
      </c>
      <c r="E4" s="192">
        <f t="shared" ref="E4:E28" si="0">IFERROR(IF(C4&gt;0,D4/C4-1,IF(C4&lt;0,-(D4/C4-1),"")),0)</f>
        <v>0.023</v>
      </c>
    </row>
    <row r="5" ht="32.1" customHeight="1" spans="1:5">
      <c r="A5" s="331" t="s">
        <v>56</v>
      </c>
      <c r="B5" s="438" t="s">
        <v>57</v>
      </c>
      <c r="C5" s="124">
        <v>88202</v>
      </c>
      <c r="D5" s="333">
        <v>90936</v>
      </c>
      <c r="E5" s="192">
        <f t="shared" si="0"/>
        <v>0.031</v>
      </c>
    </row>
    <row r="6" ht="32.1" customHeight="1" spans="1:5">
      <c r="A6" s="331" t="s">
        <v>58</v>
      </c>
      <c r="B6" s="438" t="s">
        <v>59</v>
      </c>
      <c r="C6" s="124">
        <v>12384</v>
      </c>
      <c r="D6" s="333">
        <v>12600</v>
      </c>
      <c r="E6" s="192">
        <f t="shared" si="0"/>
        <v>0.017</v>
      </c>
    </row>
    <row r="7" ht="32.1" customHeight="1" spans="1:5">
      <c r="A7" s="331" t="s">
        <v>60</v>
      </c>
      <c r="B7" s="438" t="s">
        <v>61</v>
      </c>
      <c r="C7" s="124">
        <v>8649</v>
      </c>
      <c r="D7" s="333">
        <v>8760</v>
      </c>
      <c r="E7" s="192">
        <f t="shared" si="0"/>
        <v>0.013</v>
      </c>
    </row>
    <row r="8" s="269" customFormat="1" ht="32.1" customHeight="1" spans="1:5">
      <c r="A8" s="331" t="s">
        <v>62</v>
      </c>
      <c r="B8" s="438" t="s">
        <v>63</v>
      </c>
      <c r="C8" s="124">
        <v>2684</v>
      </c>
      <c r="D8" s="333">
        <v>2700</v>
      </c>
      <c r="E8" s="192">
        <f t="shared" si="0"/>
        <v>0.006</v>
      </c>
    </row>
    <row r="9" ht="32.1" customHeight="1" spans="1:5">
      <c r="A9" s="331" t="s">
        <v>64</v>
      </c>
      <c r="B9" s="438" t="s">
        <v>65</v>
      </c>
      <c r="C9" s="124">
        <v>31581</v>
      </c>
      <c r="D9" s="333">
        <v>31600</v>
      </c>
      <c r="E9" s="192">
        <f t="shared" si="0"/>
        <v>0.001</v>
      </c>
    </row>
    <row r="10" s="269" customFormat="1" ht="32.1" customHeight="1" spans="1:5">
      <c r="A10" s="331" t="s">
        <v>66</v>
      </c>
      <c r="B10" s="438" t="s">
        <v>67</v>
      </c>
      <c r="C10" s="124">
        <v>20120</v>
      </c>
      <c r="D10" s="333">
        <v>20522</v>
      </c>
      <c r="E10" s="192">
        <f t="shared" si="0"/>
        <v>0.02</v>
      </c>
    </row>
    <row r="11" s="269" customFormat="1" ht="32.1" customHeight="1" spans="1:5">
      <c r="A11" s="331" t="s">
        <v>68</v>
      </c>
      <c r="B11" s="438" t="s">
        <v>69</v>
      </c>
      <c r="C11" s="124">
        <v>14226</v>
      </c>
      <c r="D11" s="333">
        <v>14300</v>
      </c>
      <c r="E11" s="192">
        <f t="shared" si="0"/>
        <v>0.005</v>
      </c>
    </row>
    <row r="12" s="269" customFormat="1" ht="32.1" customHeight="1" spans="1:5">
      <c r="A12" s="331" t="s">
        <v>70</v>
      </c>
      <c r="B12" s="438" t="s">
        <v>71</v>
      </c>
      <c r="C12" s="124">
        <v>5868</v>
      </c>
      <c r="D12" s="333">
        <v>5986</v>
      </c>
      <c r="E12" s="192">
        <f t="shared" si="0"/>
        <v>0.02</v>
      </c>
    </row>
    <row r="13" s="269" customFormat="1" ht="32.1" customHeight="1" spans="1:5">
      <c r="A13" s="331" t="s">
        <v>72</v>
      </c>
      <c r="B13" s="438" t="s">
        <v>73</v>
      </c>
      <c r="C13" s="124">
        <v>73626</v>
      </c>
      <c r="D13" s="333">
        <v>76000</v>
      </c>
      <c r="E13" s="192">
        <f t="shared" si="0"/>
        <v>0.032</v>
      </c>
    </row>
    <row r="14" s="269" customFormat="1" ht="32.1" customHeight="1" spans="1:5">
      <c r="A14" s="331" t="s">
        <v>74</v>
      </c>
      <c r="B14" s="438" t="s">
        <v>75</v>
      </c>
      <c r="C14" s="124">
        <v>8760</v>
      </c>
      <c r="D14" s="333">
        <v>8780</v>
      </c>
      <c r="E14" s="192">
        <f t="shared" si="0"/>
        <v>0.002</v>
      </c>
    </row>
    <row r="15" ht="32.1" customHeight="1" spans="1:5">
      <c r="A15" s="331" t="s">
        <v>76</v>
      </c>
      <c r="B15" s="438" t="s">
        <v>77</v>
      </c>
      <c r="C15" s="124">
        <v>135</v>
      </c>
      <c r="D15" s="333">
        <v>138</v>
      </c>
      <c r="E15" s="192">
        <f t="shared" si="0"/>
        <v>0.022</v>
      </c>
    </row>
    <row r="16" s="269" customFormat="1" ht="32.1" customHeight="1" spans="1:5">
      <c r="A16" s="331" t="s">
        <v>78</v>
      </c>
      <c r="B16" s="438" t="s">
        <v>79</v>
      </c>
      <c r="C16" s="124">
        <v>18677</v>
      </c>
      <c r="D16" s="333">
        <v>19052</v>
      </c>
      <c r="E16" s="192">
        <f t="shared" si="0"/>
        <v>0.02</v>
      </c>
    </row>
    <row r="17" s="269" customFormat="1" ht="32.1" customHeight="1" spans="1:5">
      <c r="A17" s="331" t="s">
        <v>80</v>
      </c>
      <c r="B17" s="438" t="s">
        <v>81</v>
      </c>
      <c r="C17" s="124">
        <v>2443</v>
      </c>
      <c r="D17" s="333">
        <v>2492</v>
      </c>
      <c r="E17" s="192">
        <f t="shared" si="0"/>
        <v>0.02</v>
      </c>
    </row>
    <row r="18" s="269" customFormat="1" ht="32.1" customHeight="1" spans="1:5">
      <c r="A18" s="331" t="s">
        <v>82</v>
      </c>
      <c r="B18" s="438" t="s">
        <v>83</v>
      </c>
      <c r="C18" s="124">
        <v>116</v>
      </c>
      <c r="D18" s="333">
        <v>118</v>
      </c>
      <c r="E18" s="192">
        <f t="shared" si="0"/>
        <v>0.017</v>
      </c>
    </row>
    <row r="19" s="269" customFormat="1" ht="32.1" customHeight="1" spans="1:5">
      <c r="A19" s="493" t="s">
        <v>174</v>
      </c>
      <c r="B19" s="438" t="s">
        <v>85</v>
      </c>
      <c r="C19" s="124">
        <v>833</v>
      </c>
      <c r="D19" s="333">
        <v>830</v>
      </c>
      <c r="E19" s="192">
        <f t="shared" si="0"/>
        <v>-0.004</v>
      </c>
    </row>
    <row r="20" ht="32.1" customHeight="1" spans="1:5">
      <c r="A20" s="329" t="s">
        <v>86</v>
      </c>
      <c r="B20" s="437" t="s">
        <v>87</v>
      </c>
      <c r="C20" s="46">
        <f>SUM(C21:C28)</f>
        <v>28366</v>
      </c>
      <c r="D20" s="46">
        <f>SUM(D21:D28)</f>
        <v>28190</v>
      </c>
      <c r="E20" s="192">
        <f t="shared" si="0"/>
        <v>-0.006</v>
      </c>
    </row>
    <row r="21" ht="32.1" customHeight="1" spans="1:5">
      <c r="A21" s="439" t="s">
        <v>88</v>
      </c>
      <c r="B21" s="438" t="s">
        <v>89</v>
      </c>
      <c r="C21" s="124">
        <v>19462</v>
      </c>
      <c r="D21" s="333">
        <v>19400</v>
      </c>
      <c r="E21" s="192">
        <f t="shared" si="0"/>
        <v>-0.003</v>
      </c>
    </row>
    <row r="22" ht="32.1" customHeight="1" spans="1:5">
      <c r="A22" s="331" t="s">
        <v>90</v>
      </c>
      <c r="B22" s="440" t="s">
        <v>91</v>
      </c>
      <c r="C22" s="124">
        <v>3184</v>
      </c>
      <c r="D22" s="333">
        <v>3100</v>
      </c>
      <c r="E22" s="192">
        <f t="shared" si="0"/>
        <v>-0.026</v>
      </c>
    </row>
    <row r="23" ht="32.1" customHeight="1" spans="1:5">
      <c r="A23" s="331" t="s">
        <v>92</v>
      </c>
      <c r="B23" s="438" t="s">
        <v>93</v>
      </c>
      <c r="C23" s="124">
        <v>1520</v>
      </c>
      <c r="D23" s="333">
        <v>1500</v>
      </c>
      <c r="E23" s="192">
        <f t="shared" si="0"/>
        <v>-0.013</v>
      </c>
    </row>
    <row r="24" ht="32.1" customHeight="1" spans="1:5">
      <c r="A24" s="331" t="s">
        <v>94</v>
      </c>
      <c r="B24" s="438" t="s">
        <v>95</v>
      </c>
      <c r="C24" s="164">
        <v>0</v>
      </c>
      <c r="D24" s="333"/>
      <c r="E24" s="192" t="str">
        <f t="shared" si="0"/>
        <v/>
      </c>
    </row>
    <row r="25" ht="32.1" customHeight="1" spans="1:5">
      <c r="A25" s="331" t="s">
        <v>96</v>
      </c>
      <c r="B25" s="438" t="s">
        <v>97</v>
      </c>
      <c r="C25" s="124">
        <v>2168</v>
      </c>
      <c r="D25" s="333">
        <v>2170</v>
      </c>
      <c r="E25" s="192">
        <f t="shared" si="0"/>
        <v>0.001</v>
      </c>
    </row>
    <row r="26" s="269" customFormat="1" ht="32.1" customHeight="1" spans="1:5">
      <c r="A26" s="331" t="s">
        <v>98</v>
      </c>
      <c r="B26" s="438" t="s">
        <v>99</v>
      </c>
      <c r="C26" s="124"/>
      <c r="D26" s="333"/>
      <c r="E26" s="192" t="str">
        <f t="shared" si="0"/>
        <v/>
      </c>
    </row>
    <row r="27" ht="32.1" customHeight="1" spans="1:5">
      <c r="A27" s="331" t="s">
        <v>100</v>
      </c>
      <c r="B27" s="438" t="s">
        <v>101</v>
      </c>
      <c r="C27" s="124">
        <v>2008</v>
      </c>
      <c r="D27" s="333">
        <v>2000</v>
      </c>
      <c r="E27" s="192">
        <f t="shared" si="0"/>
        <v>-0.004</v>
      </c>
    </row>
    <row r="28" ht="32.1" customHeight="1" spans="1:5">
      <c r="A28" s="331" t="s">
        <v>102</v>
      </c>
      <c r="B28" s="438" t="s">
        <v>103</v>
      </c>
      <c r="C28" s="124">
        <v>24</v>
      </c>
      <c r="D28" s="333">
        <v>20</v>
      </c>
      <c r="E28" s="192">
        <f t="shared" si="0"/>
        <v>-0.167</v>
      </c>
    </row>
    <row r="29" ht="32.1" customHeight="1" spans="1:5">
      <c r="A29" s="331"/>
      <c r="B29" s="438"/>
      <c r="C29" s="124"/>
      <c r="D29" s="333"/>
      <c r="E29" s="441"/>
    </row>
    <row r="30" s="317" customFormat="1" ht="32.1" customHeight="1" spans="1:5">
      <c r="A30" s="442"/>
      <c r="B30" s="443" t="s">
        <v>175</v>
      </c>
      <c r="C30" s="46">
        <f>C4+C20</f>
        <v>316670</v>
      </c>
      <c r="D30" s="46">
        <f>D4+D20</f>
        <v>323004</v>
      </c>
      <c r="E30" s="192">
        <f>IFERROR(IF(C30&gt;0,D30/C30-1,IF(C30&lt;0,-(D30/C30-1),"")),0)</f>
        <v>0.02</v>
      </c>
    </row>
    <row r="31" ht="32.1" customHeight="1" spans="1:5">
      <c r="A31" s="329">
        <v>105</v>
      </c>
      <c r="B31" s="198" t="s">
        <v>105</v>
      </c>
      <c r="C31" s="124"/>
      <c r="D31" s="444"/>
      <c r="E31" s="445"/>
    </row>
    <row r="32" ht="32.1" customHeight="1" spans="1:5">
      <c r="A32" s="303">
        <v>110</v>
      </c>
      <c r="B32" s="446" t="s">
        <v>106</v>
      </c>
      <c r="C32" s="46"/>
      <c r="D32" s="444"/>
      <c r="E32" s="445"/>
    </row>
    <row r="33" ht="32.1" customHeight="1" spans="1:5">
      <c r="A33" s="351">
        <v>11001</v>
      </c>
      <c r="B33" s="305" t="s">
        <v>107</v>
      </c>
      <c r="C33" s="124"/>
      <c r="D33" s="333"/>
      <c r="E33" s="447"/>
    </row>
    <row r="34" ht="32.1" customHeight="1" spans="1:5">
      <c r="A34" s="351"/>
      <c r="B34" s="305" t="s">
        <v>108</v>
      </c>
      <c r="C34" s="124"/>
      <c r="D34" s="333"/>
      <c r="E34" s="447"/>
    </row>
    <row r="35" ht="32.1" customHeight="1" spans="1:5">
      <c r="A35" s="351">
        <v>11006</v>
      </c>
      <c r="B35" s="305" t="s">
        <v>176</v>
      </c>
      <c r="C35" s="124"/>
      <c r="D35" s="333"/>
      <c r="E35" s="447"/>
    </row>
    <row r="36" ht="32.1" customHeight="1" spans="1:5">
      <c r="A36" s="351">
        <v>11008</v>
      </c>
      <c r="B36" s="305" t="s">
        <v>109</v>
      </c>
      <c r="C36" s="124"/>
      <c r="D36" s="333"/>
      <c r="E36" s="447"/>
    </row>
    <row r="37" ht="32.1" customHeight="1" spans="1:5">
      <c r="A37" s="351">
        <v>11009</v>
      </c>
      <c r="B37" s="305" t="s">
        <v>110</v>
      </c>
      <c r="C37" s="124"/>
      <c r="D37" s="333"/>
      <c r="E37" s="447"/>
    </row>
    <row r="38" s="431" customFormat="1" ht="32.1" customHeight="1" spans="1:5">
      <c r="A38" s="448">
        <v>11013</v>
      </c>
      <c r="B38" s="307" t="s">
        <v>177</v>
      </c>
      <c r="C38" s="124">
        <v>0</v>
      </c>
      <c r="D38" s="333"/>
      <c r="E38" s="447"/>
    </row>
    <row r="39" ht="32.1" customHeight="1" spans="1:5">
      <c r="A39" s="351">
        <v>11015</v>
      </c>
      <c r="B39" s="307" t="s">
        <v>112</v>
      </c>
      <c r="C39" s="124"/>
      <c r="D39" s="333"/>
      <c r="E39" s="449"/>
    </row>
    <row r="40" ht="32.1" customHeight="1" spans="1:5">
      <c r="A40" s="450"/>
      <c r="B40" s="451" t="s">
        <v>113</v>
      </c>
      <c r="C40" s="46">
        <v>316670</v>
      </c>
      <c r="D40" s="444">
        <v>323004</v>
      </c>
      <c r="E40" s="192">
        <f>IFERROR(IF(C40&gt;0,D40/C40-1,IF(C40&lt;0,-(D40/C40-1),"")),0)</f>
        <v>0.02</v>
      </c>
    </row>
    <row r="41" spans="4:4">
      <c r="D41" s="452"/>
    </row>
    <row r="42" spans="4:4">
      <c r="D42" s="452"/>
    </row>
    <row r="43" spans="4:4">
      <c r="D43" s="452"/>
    </row>
    <row r="44" spans="4:4">
      <c r="D44" s="452"/>
    </row>
  </sheetData>
  <autoFilter ref="A3:E40">
    <extLst/>
  </autoFilter>
  <mergeCells count="1">
    <mergeCell ref="B1:E1"/>
  </mergeCells>
  <conditionalFormatting sqref="E2">
    <cfRule type="cellIs" dxfId="0" priority="36" stopIfTrue="1" operator="lessThanOrEqual">
      <formula>-1</formula>
    </cfRule>
  </conditionalFormatting>
  <conditionalFormatting sqref="D20">
    <cfRule type="expression" dxfId="1" priority="2" stopIfTrue="1">
      <formula>"len($A:$A)=3"</formula>
    </cfRule>
  </conditionalFormatting>
  <conditionalFormatting sqref="C26">
    <cfRule type="expression" dxfId="1" priority="1" stopIfTrue="1">
      <formula>"len($A:$A)=3"</formula>
    </cfRule>
  </conditionalFormatting>
  <conditionalFormatting sqref="A31:B31">
    <cfRule type="expression" dxfId="1" priority="42" stopIfTrue="1">
      <formula>"len($A:$A)=3"</formula>
    </cfRule>
  </conditionalFormatting>
  <conditionalFormatting sqref="C31">
    <cfRule type="expression" dxfId="1" priority="5" stopIfTrue="1">
      <formula>"len($A:$A)=3"</formula>
    </cfRule>
    <cfRule type="expression" dxfId="1" priority="4" stopIfTrue="1">
      <formula>"len($A:$A)=3"</formula>
    </cfRule>
  </conditionalFormatting>
  <conditionalFormatting sqref="B38:B39">
    <cfRule type="expression" dxfId="1" priority="10" stopIfTrue="1">
      <formula>"len($A:$A)=3"</formula>
    </cfRule>
    <cfRule type="expression" dxfId="1" priority="11" stopIfTrue="1">
      <formula>"len($A:$A)=3"</formula>
    </cfRule>
  </conditionalFormatting>
  <conditionalFormatting sqref="C33:C34">
    <cfRule type="expression" dxfId="1" priority="40" stopIfTrue="1">
      <formula>"len($A:$A)=3"</formula>
    </cfRule>
  </conditionalFormatting>
  <conditionalFormatting sqref="C36:C39">
    <cfRule type="expression" dxfId="1" priority="38" stopIfTrue="1">
      <formula>"len($A:$A)=3"</formula>
    </cfRule>
  </conditionalFormatting>
  <conditionalFormatting sqref="A4:B28 C4:C23 C25 D4 C27:C28">
    <cfRule type="expression" dxfId="1" priority="32" stopIfTrue="1">
      <formula>"len($A:$A)=3"</formula>
    </cfRule>
  </conditionalFormatting>
  <conditionalFormatting sqref="B4:C6 D4">
    <cfRule type="expression" dxfId="1" priority="35" stopIfTrue="1">
      <formula>"len($A:$A)=3"</formula>
    </cfRule>
  </conditionalFormatting>
  <conditionalFormatting sqref="B7:C8">
    <cfRule type="expression" dxfId="1" priority="34" stopIfTrue="1">
      <formula>"len($A:$A)=3"</formula>
    </cfRule>
  </conditionalFormatting>
  <conditionalFormatting sqref="A29:C29 C39 B40:C58 D40:D44">
    <cfRule type="expression" dxfId="1" priority="43" stopIfTrue="1">
      <formula>"len($A:$A)=3"</formula>
    </cfRule>
  </conditionalFormatting>
  <conditionalFormatting sqref="B29:C29 B31 C32:C34 D32 C38:C39">
    <cfRule type="expression" dxfId="1" priority="55" stopIfTrue="1">
      <formula>"len($A:$A)=3"</formula>
    </cfRule>
  </conditionalFormatting>
  <conditionalFormatting sqref="A32:B32 A35:C35">
    <cfRule type="expression" dxfId="1" priority="15" stopIfTrue="1">
      <formula>"len($A:$A)=3"</formula>
    </cfRule>
  </conditionalFormatting>
  <conditionalFormatting sqref="B32:B34 B39">
    <cfRule type="expression" dxfId="1" priority="16" stopIfTrue="1">
      <formula>"len($A:$A)=3"</formula>
    </cfRule>
  </conditionalFormatting>
  <conditionalFormatting sqref="C32:C34 D32">
    <cfRule type="expression" dxfId="1" priority="41" stopIfTrue="1">
      <formula>"len($A:$A)=3"</formula>
    </cfRule>
  </conditionalFormatting>
  <conditionalFormatting sqref="A33:B34">
    <cfRule type="expression" dxfId="1" priority="14" stopIfTrue="1">
      <formula>"len($A:$A)=3"</formula>
    </cfRule>
  </conditionalFormatting>
  <conditionalFormatting sqref="A36:B44">
    <cfRule type="expression" dxfId="1" priority="12" stopIfTrue="1">
      <formula>"len($A:$A)=3"</formula>
    </cfRule>
  </conditionalFormatting>
  <conditionalFormatting sqref="A38:B39">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B0F0"/>
  </sheetPr>
  <dimension ref="A1:F1382"/>
  <sheetViews>
    <sheetView showGridLines="0" showZeros="0" view="pageBreakPreview" zoomScale="70" zoomScaleNormal="100" workbookViewId="0">
      <pane xSplit="1" ySplit="3" topLeftCell="B1356" activePane="bottomRight" state="frozen"/>
      <selection/>
      <selection pane="topRight"/>
      <selection pane="bottomLeft"/>
      <selection pane="bottomRight" activeCell="C1369" sqref="C1369"/>
    </sheetView>
  </sheetViews>
  <sheetFormatPr defaultColWidth="9" defaultRowHeight="15.6" outlineLevelCol="5"/>
  <cols>
    <col min="1" max="1" width="19.1296296296296" style="162" customWidth="1"/>
    <col min="2" max="2" width="50.6296296296296" style="162" customWidth="1"/>
    <col min="3" max="4" width="20.6296296296296" style="162" customWidth="1"/>
    <col min="5" max="5" width="20.6296296296296" style="315" customWidth="1"/>
    <col min="6" max="16384" width="9" style="162"/>
  </cols>
  <sheetData>
    <row r="1" s="396" customFormat="1" ht="45" customHeight="1" spans="1:5">
      <c r="A1" s="398"/>
      <c r="B1" s="398" t="s">
        <v>178</v>
      </c>
      <c r="C1" s="398"/>
      <c r="D1" s="398"/>
      <c r="E1" s="398"/>
    </row>
    <row r="2" s="237" customFormat="1" ht="20.1" customHeight="1" spans="1:5">
      <c r="A2" s="399"/>
      <c r="B2" s="400"/>
      <c r="C2" s="401"/>
      <c r="D2" s="402"/>
      <c r="E2" s="402" t="s">
        <v>48</v>
      </c>
    </row>
    <row r="3" s="163" customFormat="1" ht="45" customHeight="1" spans="1:5">
      <c r="A3" s="403" t="s">
        <v>49</v>
      </c>
      <c r="B3" s="404" t="s">
        <v>50</v>
      </c>
      <c r="C3" s="403" t="s">
        <v>51</v>
      </c>
      <c r="D3" s="403" t="s">
        <v>52</v>
      </c>
      <c r="E3" s="187" t="s">
        <v>53</v>
      </c>
    </row>
    <row r="4" ht="36" customHeight="1" spans="1:5">
      <c r="A4" s="405">
        <v>201</v>
      </c>
      <c r="B4" s="290" t="s">
        <v>115</v>
      </c>
      <c r="C4" s="323">
        <v>44978</v>
      </c>
      <c r="D4" s="323">
        <v>67883</v>
      </c>
      <c r="E4" s="192">
        <f t="shared" ref="E4:E67" si="0">IFERROR(IF(C4&gt;0,D4/C4-1,IF(C4&lt;0,-(D4/C4-1),"")),0)</f>
        <v>0.509</v>
      </c>
    </row>
    <row r="5" ht="36" customHeight="1" spans="1:5">
      <c r="A5" s="406">
        <v>20101</v>
      </c>
      <c r="B5" s="290" t="s">
        <v>179</v>
      </c>
      <c r="C5" s="323">
        <v>986</v>
      </c>
      <c r="D5" s="323">
        <v>1450</v>
      </c>
      <c r="E5" s="192">
        <f t="shared" si="0"/>
        <v>0.471</v>
      </c>
    </row>
    <row r="6" ht="36" customHeight="1" spans="1:5">
      <c r="A6" s="407">
        <v>2010101</v>
      </c>
      <c r="B6" s="293" t="s">
        <v>180</v>
      </c>
      <c r="C6" s="323">
        <v>758</v>
      </c>
      <c r="D6" s="323">
        <v>895</v>
      </c>
      <c r="E6" s="192">
        <f t="shared" si="0"/>
        <v>0.181</v>
      </c>
    </row>
    <row r="7" ht="36" customHeight="1" spans="1:5">
      <c r="A7" s="407">
        <v>2010102</v>
      </c>
      <c r="B7" s="293" t="s">
        <v>181</v>
      </c>
      <c r="C7" s="323">
        <v>129</v>
      </c>
      <c r="D7" s="323">
        <v>298</v>
      </c>
      <c r="E7" s="192">
        <f t="shared" si="0"/>
        <v>1.31</v>
      </c>
    </row>
    <row r="8" ht="36" customHeight="1" spans="1:5">
      <c r="A8" s="407">
        <v>2010103</v>
      </c>
      <c r="B8" s="293" t="s">
        <v>182</v>
      </c>
      <c r="C8" s="323">
        <v>2</v>
      </c>
      <c r="D8" s="323">
        <v>6</v>
      </c>
      <c r="E8" s="192">
        <f t="shared" si="0"/>
        <v>2</v>
      </c>
    </row>
    <row r="9" ht="36" customHeight="1" spans="1:5">
      <c r="A9" s="407">
        <v>2010104</v>
      </c>
      <c r="B9" s="293" t="s">
        <v>183</v>
      </c>
      <c r="C9" s="323" t="s">
        <v>184</v>
      </c>
      <c r="D9" s="323">
        <v>0</v>
      </c>
      <c r="E9" s="192">
        <f t="shared" si="0"/>
        <v>0</v>
      </c>
    </row>
    <row r="10" ht="36" customHeight="1" spans="1:5">
      <c r="A10" s="407">
        <v>2010105</v>
      </c>
      <c r="B10" s="293" t="s">
        <v>185</v>
      </c>
      <c r="C10" s="323">
        <v>4</v>
      </c>
      <c r="D10" s="323">
        <v>6</v>
      </c>
      <c r="E10" s="192">
        <f t="shared" si="0"/>
        <v>0.5</v>
      </c>
    </row>
    <row r="11" ht="36" customHeight="1" spans="1:5">
      <c r="A11" s="407">
        <v>2010106</v>
      </c>
      <c r="B11" s="293" t="s">
        <v>186</v>
      </c>
      <c r="C11" s="323" t="s">
        <v>184</v>
      </c>
      <c r="D11" s="323">
        <v>76</v>
      </c>
      <c r="E11" s="192">
        <f t="shared" si="0"/>
        <v>0</v>
      </c>
    </row>
    <row r="12" ht="36" customHeight="1" spans="1:5">
      <c r="A12" s="407">
        <v>2010107</v>
      </c>
      <c r="B12" s="293" t="s">
        <v>187</v>
      </c>
      <c r="C12" s="323">
        <v>60</v>
      </c>
      <c r="D12" s="323">
        <v>20</v>
      </c>
      <c r="E12" s="192">
        <f t="shared" si="0"/>
        <v>-0.667</v>
      </c>
    </row>
    <row r="13" ht="36" customHeight="1" spans="1:5">
      <c r="A13" s="407">
        <v>2010108</v>
      </c>
      <c r="B13" s="293" t="s">
        <v>188</v>
      </c>
      <c r="C13" s="323">
        <v>33</v>
      </c>
      <c r="D13" s="323">
        <v>149</v>
      </c>
      <c r="E13" s="192">
        <f t="shared" si="0"/>
        <v>3.515</v>
      </c>
    </row>
    <row r="14" ht="36" customHeight="1" spans="1:5">
      <c r="A14" s="407">
        <v>2010109</v>
      </c>
      <c r="B14" s="293" t="s">
        <v>189</v>
      </c>
      <c r="C14" s="323" t="s">
        <v>184</v>
      </c>
      <c r="D14" s="323">
        <v>0</v>
      </c>
      <c r="E14" s="192">
        <f t="shared" si="0"/>
        <v>0</v>
      </c>
    </row>
    <row r="15" ht="36" customHeight="1" spans="1:5">
      <c r="A15" s="407">
        <v>2010150</v>
      </c>
      <c r="B15" s="293" t="s">
        <v>190</v>
      </c>
      <c r="C15" s="323" t="s">
        <v>184</v>
      </c>
      <c r="D15" s="323">
        <v>0</v>
      </c>
      <c r="E15" s="192">
        <f t="shared" si="0"/>
        <v>0</v>
      </c>
    </row>
    <row r="16" ht="36" customHeight="1" spans="1:5">
      <c r="A16" s="407">
        <v>2010199</v>
      </c>
      <c r="B16" s="293" t="s">
        <v>191</v>
      </c>
      <c r="C16" s="323" t="s">
        <v>184</v>
      </c>
      <c r="D16" s="323">
        <v>0</v>
      </c>
      <c r="E16" s="192">
        <f t="shared" si="0"/>
        <v>0</v>
      </c>
    </row>
    <row r="17" ht="36" customHeight="1" spans="1:5">
      <c r="A17" s="406">
        <v>20102</v>
      </c>
      <c r="B17" s="290" t="s">
        <v>192</v>
      </c>
      <c r="C17" s="323">
        <v>721</v>
      </c>
      <c r="D17" s="323">
        <v>973</v>
      </c>
      <c r="E17" s="192">
        <f t="shared" si="0"/>
        <v>0.35</v>
      </c>
    </row>
    <row r="18" ht="36" customHeight="1" spans="1:5">
      <c r="A18" s="407">
        <v>2010201</v>
      </c>
      <c r="B18" s="293" t="s">
        <v>180</v>
      </c>
      <c r="C18" s="323">
        <v>629</v>
      </c>
      <c r="D18" s="323">
        <v>667</v>
      </c>
      <c r="E18" s="192">
        <f t="shared" si="0"/>
        <v>0.06</v>
      </c>
    </row>
    <row r="19" ht="36" customHeight="1" spans="1:5">
      <c r="A19" s="407">
        <v>2010202</v>
      </c>
      <c r="B19" s="293" t="s">
        <v>181</v>
      </c>
      <c r="C19" s="323">
        <v>5</v>
      </c>
      <c r="D19" s="323">
        <v>1</v>
      </c>
      <c r="E19" s="192">
        <f t="shared" si="0"/>
        <v>-0.8</v>
      </c>
    </row>
    <row r="20" ht="36" customHeight="1" spans="1:5">
      <c r="A20" s="407">
        <v>2010203</v>
      </c>
      <c r="B20" s="293" t="s">
        <v>182</v>
      </c>
      <c r="C20" s="323" t="s">
        <v>184</v>
      </c>
      <c r="D20" s="323">
        <v>0</v>
      </c>
      <c r="E20" s="192">
        <f t="shared" si="0"/>
        <v>0</v>
      </c>
    </row>
    <row r="21" ht="36" customHeight="1" spans="1:5">
      <c r="A21" s="407">
        <v>2010204</v>
      </c>
      <c r="B21" s="293" t="s">
        <v>193</v>
      </c>
      <c r="C21" s="323">
        <v>9</v>
      </c>
      <c r="D21" s="323">
        <v>58</v>
      </c>
      <c r="E21" s="192">
        <f t="shared" si="0"/>
        <v>5.444</v>
      </c>
    </row>
    <row r="22" ht="36" customHeight="1" spans="1:5">
      <c r="A22" s="407">
        <v>2010205</v>
      </c>
      <c r="B22" s="293" t="s">
        <v>194</v>
      </c>
      <c r="C22" s="323">
        <v>15</v>
      </c>
      <c r="D22" s="323">
        <v>13</v>
      </c>
      <c r="E22" s="192">
        <f t="shared" si="0"/>
        <v>-0.133</v>
      </c>
    </row>
    <row r="23" ht="36" customHeight="1" spans="1:5">
      <c r="A23" s="407">
        <v>2010206</v>
      </c>
      <c r="B23" s="293" t="s">
        <v>195</v>
      </c>
      <c r="C23" s="323">
        <v>59</v>
      </c>
      <c r="D23" s="323">
        <v>234</v>
      </c>
      <c r="E23" s="192">
        <f t="shared" si="0"/>
        <v>2.966</v>
      </c>
    </row>
    <row r="24" ht="36" customHeight="1" spans="1:5">
      <c r="A24" s="407">
        <v>2010250</v>
      </c>
      <c r="B24" s="293" t="s">
        <v>190</v>
      </c>
      <c r="C24" s="323" t="s">
        <v>184</v>
      </c>
      <c r="D24" s="323">
        <v>0</v>
      </c>
      <c r="E24" s="192">
        <f t="shared" si="0"/>
        <v>0</v>
      </c>
    </row>
    <row r="25" ht="36" customHeight="1" spans="1:5">
      <c r="A25" s="407">
        <v>2010299</v>
      </c>
      <c r="B25" s="293" t="s">
        <v>196</v>
      </c>
      <c r="C25" s="323">
        <v>4</v>
      </c>
      <c r="D25" s="323">
        <v>0</v>
      </c>
      <c r="E25" s="192">
        <f t="shared" si="0"/>
        <v>-1</v>
      </c>
    </row>
    <row r="26" ht="36" customHeight="1" spans="1:5">
      <c r="A26" s="406">
        <v>20103</v>
      </c>
      <c r="B26" s="290" t="s">
        <v>197</v>
      </c>
      <c r="C26" s="323">
        <v>26523</v>
      </c>
      <c r="D26" s="323">
        <v>24498</v>
      </c>
      <c r="E26" s="192">
        <f t="shared" si="0"/>
        <v>-0.076</v>
      </c>
    </row>
    <row r="27" ht="36" customHeight="1" spans="1:5">
      <c r="A27" s="407">
        <v>2010301</v>
      </c>
      <c r="B27" s="293" t="s">
        <v>180</v>
      </c>
      <c r="C27" s="323">
        <v>20917</v>
      </c>
      <c r="D27" s="323">
        <v>17051</v>
      </c>
      <c r="E27" s="192">
        <f t="shared" si="0"/>
        <v>-0.185</v>
      </c>
    </row>
    <row r="28" ht="36" customHeight="1" spans="1:5">
      <c r="A28" s="407">
        <v>2010302</v>
      </c>
      <c r="B28" s="293" t="s">
        <v>181</v>
      </c>
      <c r="C28" s="323">
        <v>5071</v>
      </c>
      <c r="D28" s="323">
        <v>6841</v>
      </c>
      <c r="E28" s="192">
        <f t="shared" si="0"/>
        <v>0.349</v>
      </c>
    </row>
    <row r="29" ht="36" customHeight="1" spans="1:5">
      <c r="A29" s="407">
        <v>2010303</v>
      </c>
      <c r="B29" s="293" t="s">
        <v>182</v>
      </c>
      <c r="C29" s="323" t="s">
        <v>184</v>
      </c>
      <c r="D29" s="323">
        <v>0</v>
      </c>
      <c r="E29" s="192">
        <f t="shared" si="0"/>
        <v>0</v>
      </c>
    </row>
    <row r="30" ht="36" customHeight="1" spans="1:5">
      <c r="A30" s="407">
        <v>2010304</v>
      </c>
      <c r="B30" s="293" t="s">
        <v>198</v>
      </c>
      <c r="C30" s="323" t="s">
        <v>184</v>
      </c>
      <c r="D30" s="323">
        <v>0</v>
      </c>
      <c r="E30" s="192">
        <f t="shared" si="0"/>
        <v>0</v>
      </c>
    </row>
    <row r="31" ht="36" customHeight="1" spans="1:5">
      <c r="A31" s="407">
        <v>2010305</v>
      </c>
      <c r="B31" s="293" t="s">
        <v>199</v>
      </c>
      <c r="C31" s="323" t="s">
        <v>184</v>
      </c>
      <c r="D31" s="323">
        <v>0</v>
      </c>
      <c r="E31" s="192">
        <f t="shared" si="0"/>
        <v>0</v>
      </c>
    </row>
    <row r="32" ht="36" customHeight="1" spans="1:5">
      <c r="A32" s="407">
        <v>2010306</v>
      </c>
      <c r="B32" s="293" t="s">
        <v>200</v>
      </c>
      <c r="C32" s="323" t="s">
        <v>184</v>
      </c>
      <c r="D32" s="323">
        <v>0</v>
      </c>
      <c r="E32" s="192">
        <f t="shared" si="0"/>
        <v>0</v>
      </c>
    </row>
    <row r="33" ht="36" customHeight="1" spans="1:5">
      <c r="A33" s="407">
        <v>2010308</v>
      </c>
      <c r="B33" s="293" t="s">
        <v>201</v>
      </c>
      <c r="C33" s="323" t="s">
        <v>184</v>
      </c>
      <c r="D33" s="323">
        <v>0</v>
      </c>
      <c r="E33" s="192">
        <f t="shared" si="0"/>
        <v>0</v>
      </c>
    </row>
    <row r="34" ht="36" customHeight="1" spans="1:5">
      <c r="A34" s="407">
        <v>2010309</v>
      </c>
      <c r="B34" s="293" t="s">
        <v>202</v>
      </c>
      <c r="C34" s="323" t="s">
        <v>184</v>
      </c>
      <c r="D34" s="323">
        <v>0</v>
      </c>
      <c r="E34" s="192">
        <f t="shared" si="0"/>
        <v>0</v>
      </c>
    </row>
    <row r="35" ht="36" customHeight="1" spans="1:5">
      <c r="A35" s="407">
        <v>2010350</v>
      </c>
      <c r="B35" s="293" t="s">
        <v>190</v>
      </c>
      <c r="C35" s="323">
        <v>535</v>
      </c>
      <c r="D35" s="323">
        <v>606</v>
      </c>
      <c r="E35" s="192">
        <f t="shared" si="0"/>
        <v>0.133</v>
      </c>
    </row>
    <row r="36" ht="36" customHeight="1" spans="1:5">
      <c r="A36" s="408">
        <v>2010399</v>
      </c>
      <c r="B36" s="293" t="s">
        <v>203</v>
      </c>
      <c r="C36" s="323" t="s">
        <v>184</v>
      </c>
      <c r="D36" s="323">
        <v>0</v>
      </c>
      <c r="E36" s="192">
        <f t="shared" si="0"/>
        <v>0</v>
      </c>
    </row>
    <row r="37" ht="36" customHeight="1" spans="1:5">
      <c r="A37" s="406">
        <v>20104</v>
      </c>
      <c r="B37" s="290" t="s">
        <v>204</v>
      </c>
      <c r="C37" s="323">
        <v>536</v>
      </c>
      <c r="D37" s="323">
        <v>618</v>
      </c>
      <c r="E37" s="192">
        <f t="shared" si="0"/>
        <v>0.153</v>
      </c>
    </row>
    <row r="38" ht="36" customHeight="1" spans="1:5">
      <c r="A38" s="407">
        <v>2010401</v>
      </c>
      <c r="B38" s="293" t="s">
        <v>180</v>
      </c>
      <c r="C38" s="323">
        <v>363</v>
      </c>
      <c r="D38" s="323">
        <v>368</v>
      </c>
      <c r="E38" s="192">
        <f t="shared" si="0"/>
        <v>0.014</v>
      </c>
    </row>
    <row r="39" ht="36" customHeight="1" spans="1:5">
      <c r="A39" s="407">
        <v>2010402</v>
      </c>
      <c r="B39" s="293" t="s">
        <v>181</v>
      </c>
      <c r="C39" s="323">
        <v>32</v>
      </c>
      <c r="D39" s="323">
        <v>88</v>
      </c>
      <c r="E39" s="192">
        <f t="shared" si="0"/>
        <v>1.75</v>
      </c>
    </row>
    <row r="40" ht="36" customHeight="1" spans="1:5">
      <c r="A40" s="407">
        <v>2010403</v>
      </c>
      <c r="B40" s="293" t="s">
        <v>182</v>
      </c>
      <c r="C40" s="323" t="s">
        <v>184</v>
      </c>
      <c r="D40" s="323">
        <v>0</v>
      </c>
      <c r="E40" s="192">
        <f t="shared" si="0"/>
        <v>0</v>
      </c>
    </row>
    <row r="41" ht="36" customHeight="1" spans="1:5">
      <c r="A41" s="407">
        <v>2010404</v>
      </c>
      <c r="B41" s="293" t="s">
        <v>205</v>
      </c>
      <c r="C41" s="323" t="s">
        <v>184</v>
      </c>
      <c r="D41" s="323">
        <v>0</v>
      </c>
      <c r="E41" s="192">
        <f t="shared" si="0"/>
        <v>0</v>
      </c>
    </row>
    <row r="42" ht="36" customHeight="1" spans="1:5">
      <c r="A42" s="407">
        <v>2010405</v>
      </c>
      <c r="B42" s="293" t="s">
        <v>206</v>
      </c>
      <c r="C42" s="323" t="s">
        <v>184</v>
      </c>
      <c r="D42" s="323">
        <v>0</v>
      </c>
      <c r="E42" s="192">
        <f t="shared" si="0"/>
        <v>0</v>
      </c>
    </row>
    <row r="43" ht="36" customHeight="1" spans="1:5">
      <c r="A43" s="407">
        <v>2010406</v>
      </c>
      <c r="B43" s="293" t="s">
        <v>207</v>
      </c>
      <c r="C43" s="323" t="s">
        <v>184</v>
      </c>
      <c r="D43" s="323">
        <v>0</v>
      </c>
      <c r="E43" s="192">
        <f t="shared" si="0"/>
        <v>0</v>
      </c>
    </row>
    <row r="44" ht="36" customHeight="1" spans="1:5">
      <c r="A44" s="407">
        <v>2010407</v>
      </c>
      <c r="B44" s="293" t="s">
        <v>208</v>
      </c>
      <c r="C44" s="323" t="s">
        <v>184</v>
      </c>
      <c r="D44" s="323">
        <v>0</v>
      </c>
      <c r="E44" s="192">
        <f t="shared" si="0"/>
        <v>0</v>
      </c>
    </row>
    <row r="45" ht="36" customHeight="1" spans="1:5">
      <c r="A45" s="407">
        <v>2010408</v>
      </c>
      <c r="B45" s="293" t="s">
        <v>209</v>
      </c>
      <c r="C45" s="323" t="s">
        <v>184</v>
      </c>
      <c r="D45" s="323">
        <v>2</v>
      </c>
      <c r="E45" s="192">
        <f t="shared" si="0"/>
        <v>0</v>
      </c>
    </row>
    <row r="46" ht="36" customHeight="1" spans="1:5">
      <c r="A46" s="407">
        <v>2010450</v>
      </c>
      <c r="B46" s="293" t="s">
        <v>190</v>
      </c>
      <c r="C46" s="323">
        <v>138</v>
      </c>
      <c r="D46" s="323">
        <v>151</v>
      </c>
      <c r="E46" s="192">
        <f t="shared" si="0"/>
        <v>0.094</v>
      </c>
    </row>
    <row r="47" ht="36" customHeight="1" spans="1:5">
      <c r="A47" s="407">
        <v>2010499</v>
      </c>
      <c r="B47" s="293" t="s">
        <v>210</v>
      </c>
      <c r="C47" s="323">
        <v>3</v>
      </c>
      <c r="D47" s="323">
        <v>9</v>
      </c>
      <c r="E47" s="192">
        <f t="shared" si="0"/>
        <v>2</v>
      </c>
    </row>
    <row r="48" ht="36" customHeight="1" spans="1:5">
      <c r="A48" s="406">
        <v>20105</v>
      </c>
      <c r="B48" s="290" t="s">
        <v>211</v>
      </c>
      <c r="C48" s="323">
        <v>1159</v>
      </c>
      <c r="D48" s="323">
        <v>1210</v>
      </c>
      <c r="E48" s="192">
        <f t="shared" si="0"/>
        <v>0.044</v>
      </c>
    </row>
    <row r="49" ht="36" customHeight="1" spans="1:5">
      <c r="A49" s="407">
        <v>2010501</v>
      </c>
      <c r="B49" s="293" t="s">
        <v>180</v>
      </c>
      <c r="C49" s="323">
        <v>226</v>
      </c>
      <c r="D49" s="323">
        <v>212</v>
      </c>
      <c r="E49" s="192">
        <f t="shared" si="0"/>
        <v>-0.062</v>
      </c>
    </row>
    <row r="50" ht="36" customHeight="1" spans="1:5">
      <c r="A50" s="407">
        <v>2010502</v>
      </c>
      <c r="B50" s="293" t="s">
        <v>181</v>
      </c>
      <c r="C50" s="323" t="s">
        <v>184</v>
      </c>
      <c r="D50" s="323">
        <v>0</v>
      </c>
      <c r="E50" s="192">
        <f t="shared" si="0"/>
        <v>0</v>
      </c>
    </row>
    <row r="51" ht="36" customHeight="1" spans="1:5">
      <c r="A51" s="407">
        <v>2010503</v>
      </c>
      <c r="B51" s="293" t="s">
        <v>182</v>
      </c>
      <c r="C51" s="323" t="s">
        <v>184</v>
      </c>
      <c r="D51" s="323">
        <v>0</v>
      </c>
      <c r="E51" s="192">
        <f t="shared" si="0"/>
        <v>0</v>
      </c>
    </row>
    <row r="52" ht="36" customHeight="1" spans="1:5">
      <c r="A52" s="407">
        <v>2010504</v>
      </c>
      <c r="B52" s="293" t="s">
        <v>212</v>
      </c>
      <c r="C52" s="323" t="s">
        <v>184</v>
      </c>
      <c r="D52" s="323">
        <v>0</v>
      </c>
      <c r="E52" s="192">
        <f t="shared" si="0"/>
        <v>0</v>
      </c>
    </row>
    <row r="53" ht="36" customHeight="1" spans="1:5">
      <c r="A53" s="407">
        <v>2010505</v>
      </c>
      <c r="B53" s="293" t="s">
        <v>213</v>
      </c>
      <c r="C53" s="323">
        <v>13</v>
      </c>
      <c r="D53" s="323">
        <v>30</v>
      </c>
      <c r="E53" s="192">
        <f t="shared" si="0"/>
        <v>1.308</v>
      </c>
    </row>
    <row r="54" ht="36" customHeight="1" spans="1:5">
      <c r="A54" s="407">
        <v>2010506</v>
      </c>
      <c r="B54" s="293" t="s">
        <v>214</v>
      </c>
      <c r="C54" s="323" t="s">
        <v>184</v>
      </c>
      <c r="D54" s="323">
        <v>0</v>
      </c>
      <c r="E54" s="192">
        <f t="shared" si="0"/>
        <v>0</v>
      </c>
    </row>
    <row r="55" ht="36" customHeight="1" spans="1:5">
      <c r="A55" s="407">
        <v>2010507</v>
      </c>
      <c r="B55" s="293" t="s">
        <v>215</v>
      </c>
      <c r="C55" s="323">
        <v>18</v>
      </c>
      <c r="D55" s="323">
        <v>22</v>
      </c>
      <c r="E55" s="192">
        <f t="shared" si="0"/>
        <v>0.222</v>
      </c>
    </row>
    <row r="56" ht="36" customHeight="1" spans="1:5">
      <c r="A56" s="407">
        <v>2010508</v>
      </c>
      <c r="B56" s="293" t="s">
        <v>216</v>
      </c>
      <c r="C56" s="323" t="s">
        <v>184</v>
      </c>
      <c r="D56" s="323">
        <v>59</v>
      </c>
      <c r="E56" s="192">
        <f t="shared" si="0"/>
        <v>0</v>
      </c>
    </row>
    <row r="57" ht="36" customHeight="1" spans="1:5">
      <c r="A57" s="407">
        <v>2010550</v>
      </c>
      <c r="B57" s="293" t="s">
        <v>190</v>
      </c>
      <c r="C57" s="323">
        <v>820</v>
      </c>
      <c r="D57" s="323">
        <v>875</v>
      </c>
      <c r="E57" s="192">
        <f t="shared" si="0"/>
        <v>0.067</v>
      </c>
    </row>
    <row r="58" ht="36" customHeight="1" spans="1:5">
      <c r="A58" s="407">
        <v>2010599</v>
      </c>
      <c r="B58" s="293" t="s">
        <v>217</v>
      </c>
      <c r="C58" s="323">
        <v>82</v>
      </c>
      <c r="D58" s="323">
        <v>12</v>
      </c>
      <c r="E58" s="192">
        <f t="shared" si="0"/>
        <v>-0.854</v>
      </c>
    </row>
    <row r="59" ht="36" customHeight="1" spans="1:5">
      <c r="A59" s="406">
        <v>20106</v>
      </c>
      <c r="B59" s="290" t="s">
        <v>218</v>
      </c>
      <c r="C59" s="323">
        <v>1243</v>
      </c>
      <c r="D59" s="323">
        <v>1703</v>
      </c>
      <c r="E59" s="192">
        <f t="shared" si="0"/>
        <v>0.37</v>
      </c>
    </row>
    <row r="60" ht="36" customHeight="1" spans="1:5">
      <c r="A60" s="407">
        <v>2010601</v>
      </c>
      <c r="B60" s="293" t="s">
        <v>180</v>
      </c>
      <c r="C60" s="323">
        <v>713</v>
      </c>
      <c r="D60" s="323">
        <v>721</v>
      </c>
      <c r="E60" s="192">
        <f t="shared" si="0"/>
        <v>0.011</v>
      </c>
    </row>
    <row r="61" ht="36" customHeight="1" spans="1:5">
      <c r="A61" s="407">
        <v>2010602</v>
      </c>
      <c r="B61" s="293" t="s">
        <v>181</v>
      </c>
      <c r="C61" s="323">
        <v>173</v>
      </c>
      <c r="D61" s="323">
        <v>588</v>
      </c>
      <c r="E61" s="192">
        <f t="shared" si="0"/>
        <v>2.399</v>
      </c>
    </row>
    <row r="62" ht="36" customHeight="1" spans="1:5">
      <c r="A62" s="407">
        <v>2010603</v>
      </c>
      <c r="B62" s="293" t="s">
        <v>182</v>
      </c>
      <c r="C62" s="323" t="s">
        <v>184</v>
      </c>
      <c r="D62" s="323">
        <v>0</v>
      </c>
      <c r="E62" s="192">
        <f t="shared" si="0"/>
        <v>0</v>
      </c>
    </row>
    <row r="63" ht="36" customHeight="1" spans="1:5">
      <c r="A63" s="407">
        <v>2010604</v>
      </c>
      <c r="B63" s="293" t="s">
        <v>219</v>
      </c>
      <c r="C63" s="323" t="s">
        <v>184</v>
      </c>
      <c r="D63" s="323">
        <v>0</v>
      </c>
      <c r="E63" s="192">
        <f t="shared" si="0"/>
        <v>0</v>
      </c>
    </row>
    <row r="64" ht="36" customHeight="1" spans="1:5">
      <c r="A64" s="407">
        <v>2010605</v>
      </c>
      <c r="B64" s="293" t="s">
        <v>220</v>
      </c>
      <c r="C64" s="323">
        <v>3</v>
      </c>
      <c r="D64" s="323">
        <v>7</v>
      </c>
      <c r="E64" s="192">
        <f t="shared" si="0"/>
        <v>1.333</v>
      </c>
    </row>
    <row r="65" ht="36" customHeight="1" spans="1:5">
      <c r="A65" s="407">
        <v>2010606</v>
      </c>
      <c r="B65" s="293" t="s">
        <v>221</v>
      </c>
      <c r="C65" s="323" t="s">
        <v>184</v>
      </c>
      <c r="D65" s="323">
        <v>0</v>
      </c>
      <c r="E65" s="192">
        <f t="shared" si="0"/>
        <v>0</v>
      </c>
    </row>
    <row r="66" ht="36" customHeight="1" spans="1:5">
      <c r="A66" s="407">
        <v>2010607</v>
      </c>
      <c r="B66" s="293" t="s">
        <v>222</v>
      </c>
      <c r="C66" s="323" t="s">
        <v>184</v>
      </c>
      <c r="D66" s="323">
        <v>0</v>
      </c>
      <c r="E66" s="192">
        <f t="shared" si="0"/>
        <v>0</v>
      </c>
    </row>
    <row r="67" ht="36" customHeight="1" spans="1:5">
      <c r="A67" s="407">
        <v>2010608</v>
      </c>
      <c r="B67" s="293" t="s">
        <v>223</v>
      </c>
      <c r="C67" s="323" t="s">
        <v>184</v>
      </c>
      <c r="D67" s="323">
        <v>0</v>
      </c>
      <c r="E67" s="192">
        <f t="shared" si="0"/>
        <v>0</v>
      </c>
    </row>
    <row r="68" ht="36" customHeight="1" spans="1:5">
      <c r="A68" s="407">
        <v>2010650</v>
      </c>
      <c r="B68" s="293" t="s">
        <v>190</v>
      </c>
      <c r="C68" s="323">
        <v>354</v>
      </c>
      <c r="D68" s="323">
        <v>387</v>
      </c>
      <c r="E68" s="192">
        <f t="shared" ref="E68:E131" si="1">IFERROR(IF(C68&gt;0,D68/C68-1,IF(C68&lt;0,-(D68/C68-1),"")),0)</f>
        <v>0.093</v>
      </c>
    </row>
    <row r="69" ht="36" customHeight="1" spans="1:5">
      <c r="A69" s="407">
        <v>2010699</v>
      </c>
      <c r="B69" s="293" t="s">
        <v>224</v>
      </c>
      <c r="C69" s="323" t="s">
        <v>184</v>
      </c>
      <c r="D69" s="323">
        <v>0</v>
      </c>
      <c r="E69" s="192">
        <f t="shared" si="1"/>
        <v>0</v>
      </c>
    </row>
    <row r="70" ht="36" customHeight="1" spans="1:5">
      <c r="A70" s="406">
        <v>20107</v>
      </c>
      <c r="B70" s="290" t="s">
        <v>225</v>
      </c>
      <c r="C70" s="323">
        <v>0</v>
      </c>
      <c r="D70" s="323">
        <v>0</v>
      </c>
      <c r="E70" s="192" t="str">
        <f t="shared" si="1"/>
        <v/>
      </c>
    </row>
    <row r="71" ht="36" customHeight="1" spans="1:5">
      <c r="A71" s="407">
        <v>2010701</v>
      </c>
      <c r="B71" s="293" t="s">
        <v>180</v>
      </c>
      <c r="C71" s="323" t="s">
        <v>184</v>
      </c>
      <c r="D71" s="323">
        <v>0</v>
      </c>
      <c r="E71" s="192">
        <f t="shared" si="1"/>
        <v>0</v>
      </c>
    </row>
    <row r="72" ht="36" customHeight="1" spans="1:5">
      <c r="A72" s="407">
        <v>2010702</v>
      </c>
      <c r="B72" s="293" t="s">
        <v>181</v>
      </c>
      <c r="C72" s="323" t="s">
        <v>184</v>
      </c>
      <c r="D72" s="323">
        <v>0</v>
      </c>
      <c r="E72" s="192">
        <f t="shared" si="1"/>
        <v>0</v>
      </c>
    </row>
    <row r="73" ht="36" customHeight="1" spans="1:5">
      <c r="A73" s="407">
        <v>2010703</v>
      </c>
      <c r="B73" s="293" t="s">
        <v>182</v>
      </c>
      <c r="C73" s="323" t="s">
        <v>184</v>
      </c>
      <c r="D73" s="323">
        <v>0</v>
      </c>
      <c r="E73" s="192">
        <f t="shared" si="1"/>
        <v>0</v>
      </c>
    </row>
    <row r="74" ht="36" customHeight="1" spans="1:5">
      <c r="A74" s="407">
        <v>2010704</v>
      </c>
      <c r="B74" s="293" t="s">
        <v>226</v>
      </c>
      <c r="C74" s="323">
        <v>0</v>
      </c>
      <c r="D74" s="323">
        <v>0</v>
      </c>
      <c r="E74" s="192" t="str">
        <f t="shared" si="1"/>
        <v/>
      </c>
    </row>
    <row r="75" ht="36" customHeight="1" spans="1:5">
      <c r="A75" s="407">
        <v>2010705</v>
      </c>
      <c r="B75" s="293" t="s">
        <v>227</v>
      </c>
      <c r="C75" s="323">
        <v>0</v>
      </c>
      <c r="D75" s="323">
        <v>0</v>
      </c>
      <c r="E75" s="192" t="str">
        <f t="shared" si="1"/>
        <v/>
      </c>
    </row>
    <row r="76" ht="36" customHeight="1" spans="1:5">
      <c r="A76" s="407">
        <v>2010706</v>
      </c>
      <c r="B76" s="293" t="s">
        <v>228</v>
      </c>
      <c r="C76" s="323">
        <v>0</v>
      </c>
      <c r="D76" s="323">
        <v>0</v>
      </c>
      <c r="E76" s="192" t="str">
        <f t="shared" si="1"/>
        <v/>
      </c>
    </row>
    <row r="77" ht="36" customHeight="1" spans="1:5">
      <c r="A77" s="407">
        <v>2010707</v>
      </c>
      <c r="B77" s="293" t="s">
        <v>229</v>
      </c>
      <c r="C77" s="323">
        <v>0</v>
      </c>
      <c r="D77" s="323">
        <v>0</v>
      </c>
      <c r="E77" s="192" t="str">
        <f t="shared" si="1"/>
        <v/>
      </c>
    </row>
    <row r="78" ht="36" customHeight="1" spans="1:5">
      <c r="A78" s="407">
        <v>2010708</v>
      </c>
      <c r="B78" s="293" t="s">
        <v>230</v>
      </c>
      <c r="C78" s="323">
        <v>0</v>
      </c>
      <c r="D78" s="323">
        <v>0</v>
      </c>
      <c r="E78" s="192" t="str">
        <f t="shared" si="1"/>
        <v/>
      </c>
    </row>
    <row r="79" ht="36" customHeight="1" spans="1:5">
      <c r="A79" s="407">
        <v>2010709</v>
      </c>
      <c r="B79" s="293" t="s">
        <v>222</v>
      </c>
      <c r="C79" s="323" t="s">
        <v>184</v>
      </c>
      <c r="D79" s="323">
        <v>0</v>
      </c>
      <c r="E79" s="192">
        <f t="shared" si="1"/>
        <v>0</v>
      </c>
    </row>
    <row r="80" ht="36" customHeight="1" spans="1:5">
      <c r="A80" s="409">
        <v>2010710</v>
      </c>
      <c r="B80" s="293" t="s">
        <v>231</v>
      </c>
      <c r="C80" s="323" t="s">
        <v>184</v>
      </c>
      <c r="D80" s="323">
        <v>0</v>
      </c>
      <c r="E80" s="192">
        <f t="shared" si="1"/>
        <v>0</v>
      </c>
    </row>
    <row r="81" ht="36" customHeight="1" spans="1:5">
      <c r="A81" s="407">
        <v>2010750</v>
      </c>
      <c r="B81" s="293" t="s">
        <v>190</v>
      </c>
      <c r="C81" s="323" t="s">
        <v>184</v>
      </c>
      <c r="D81" s="323">
        <v>0</v>
      </c>
      <c r="E81" s="192">
        <f t="shared" si="1"/>
        <v>0</v>
      </c>
    </row>
    <row r="82" ht="36" customHeight="1" spans="1:5">
      <c r="A82" s="407">
        <v>2010799</v>
      </c>
      <c r="B82" s="293" t="s">
        <v>232</v>
      </c>
      <c r="C82" s="323" t="s">
        <v>184</v>
      </c>
      <c r="D82" s="323">
        <v>0</v>
      </c>
      <c r="E82" s="192">
        <f t="shared" si="1"/>
        <v>0</v>
      </c>
    </row>
    <row r="83" ht="36" customHeight="1" spans="1:5">
      <c r="A83" s="406">
        <v>20108</v>
      </c>
      <c r="B83" s="290" t="s">
        <v>233</v>
      </c>
      <c r="C83" s="323">
        <v>197</v>
      </c>
      <c r="D83" s="323">
        <v>165</v>
      </c>
      <c r="E83" s="192">
        <f t="shared" si="1"/>
        <v>-0.162</v>
      </c>
    </row>
    <row r="84" ht="36" customHeight="1" spans="1:5">
      <c r="A84" s="407">
        <v>2010801</v>
      </c>
      <c r="B84" s="293" t="s">
        <v>180</v>
      </c>
      <c r="C84" s="323">
        <v>6</v>
      </c>
      <c r="D84" s="323">
        <v>0</v>
      </c>
      <c r="E84" s="192">
        <f t="shared" si="1"/>
        <v>-1</v>
      </c>
    </row>
    <row r="85" ht="36" customHeight="1" spans="1:5">
      <c r="A85" s="407">
        <v>2010802</v>
      </c>
      <c r="B85" s="293" t="s">
        <v>181</v>
      </c>
      <c r="C85" s="323" t="s">
        <v>184</v>
      </c>
      <c r="D85" s="323">
        <v>0</v>
      </c>
      <c r="E85" s="192">
        <f t="shared" si="1"/>
        <v>0</v>
      </c>
    </row>
    <row r="86" ht="36" customHeight="1" spans="1:5">
      <c r="A86" s="407">
        <v>2010803</v>
      </c>
      <c r="B86" s="293" t="s">
        <v>182</v>
      </c>
      <c r="C86" s="323" t="s">
        <v>184</v>
      </c>
      <c r="D86" s="323">
        <v>0</v>
      </c>
      <c r="E86" s="192">
        <f t="shared" si="1"/>
        <v>0</v>
      </c>
    </row>
    <row r="87" ht="36" customHeight="1" spans="1:5">
      <c r="A87" s="407">
        <v>2010804</v>
      </c>
      <c r="B87" s="293" t="s">
        <v>234</v>
      </c>
      <c r="C87" s="323" t="s">
        <v>184</v>
      </c>
      <c r="D87" s="323">
        <v>0</v>
      </c>
      <c r="E87" s="192">
        <f t="shared" si="1"/>
        <v>0</v>
      </c>
    </row>
    <row r="88" ht="36" customHeight="1" spans="1:5">
      <c r="A88" s="407">
        <v>2010805</v>
      </c>
      <c r="B88" s="293" t="s">
        <v>235</v>
      </c>
      <c r="C88" s="323" t="s">
        <v>184</v>
      </c>
      <c r="D88" s="323">
        <v>0</v>
      </c>
      <c r="E88" s="192">
        <f t="shared" si="1"/>
        <v>0</v>
      </c>
    </row>
    <row r="89" ht="36" customHeight="1" spans="1:5">
      <c r="A89" s="407">
        <v>2010806</v>
      </c>
      <c r="B89" s="293" t="s">
        <v>222</v>
      </c>
      <c r="C89" s="323" t="s">
        <v>184</v>
      </c>
      <c r="D89" s="323">
        <v>0</v>
      </c>
      <c r="E89" s="192">
        <f t="shared" si="1"/>
        <v>0</v>
      </c>
    </row>
    <row r="90" ht="36" customHeight="1" spans="1:5">
      <c r="A90" s="407">
        <v>2010850</v>
      </c>
      <c r="B90" s="293" t="s">
        <v>190</v>
      </c>
      <c r="C90" s="323">
        <v>22</v>
      </c>
      <c r="D90" s="323">
        <v>0</v>
      </c>
      <c r="E90" s="192">
        <f t="shared" si="1"/>
        <v>-1</v>
      </c>
    </row>
    <row r="91" ht="36" customHeight="1" spans="1:5">
      <c r="A91" s="407">
        <v>2010899</v>
      </c>
      <c r="B91" s="293" t="s">
        <v>236</v>
      </c>
      <c r="C91" s="323">
        <v>169</v>
      </c>
      <c r="D91" s="323">
        <v>165</v>
      </c>
      <c r="E91" s="192">
        <f t="shared" si="1"/>
        <v>-0.024</v>
      </c>
    </row>
    <row r="92" ht="36" customHeight="1" spans="1:5">
      <c r="A92" s="406">
        <v>20109</v>
      </c>
      <c r="B92" s="290" t="s">
        <v>237</v>
      </c>
      <c r="C92" s="323">
        <v>0</v>
      </c>
      <c r="D92" s="323">
        <v>0</v>
      </c>
      <c r="E92" s="192" t="str">
        <f t="shared" si="1"/>
        <v/>
      </c>
    </row>
    <row r="93" ht="36" customHeight="1" spans="1:5">
      <c r="A93" s="407">
        <v>2010901</v>
      </c>
      <c r="B93" s="293" t="s">
        <v>180</v>
      </c>
      <c r="C93" s="323" t="s">
        <v>184</v>
      </c>
      <c r="D93" s="323">
        <v>0</v>
      </c>
      <c r="E93" s="192">
        <f t="shared" si="1"/>
        <v>0</v>
      </c>
    </row>
    <row r="94" ht="36" customHeight="1" spans="1:5">
      <c r="A94" s="407">
        <v>2010902</v>
      </c>
      <c r="B94" s="293" t="s">
        <v>181</v>
      </c>
      <c r="C94" s="323" t="s">
        <v>184</v>
      </c>
      <c r="D94" s="323">
        <v>0</v>
      </c>
      <c r="E94" s="192">
        <f t="shared" si="1"/>
        <v>0</v>
      </c>
    </row>
    <row r="95" ht="36" customHeight="1" spans="1:5">
      <c r="A95" s="407">
        <v>2010903</v>
      </c>
      <c r="B95" s="293" t="s">
        <v>182</v>
      </c>
      <c r="C95" s="323" t="s">
        <v>184</v>
      </c>
      <c r="D95" s="323">
        <v>0</v>
      </c>
      <c r="E95" s="192">
        <f t="shared" si="1"/>
        <v>0</v>
      </c>
    </row>
    <row r="96" ht="36" customHeight="1" spans="1:5">
      <c r="A96" s="407">
        <v>2010905</v>
      </c>
      <c r="B96" s="293" t="s">
        <v>238</v>
      </c>
      <c r="C96" s="323" t="s">
        <v>184</v>
      </c>
      <c r="D96" s="323">
        <v>0</v>
      </c>
      <c r="E96" s="192">
        <f t="shared" si="1"/>
        <v>0</v>
      </c>
    </row>
    <row r="97" ht="36" customHeight="1" spans="1:5">
      <c r="A97" s="407">
        <v>2010907</v>
      </c>
      <c r="B97" s="293" t="s">
        <v>239</v>
      </c>
      <c r="C97" s="323" t="s">
        <v>184</v>
      </c>
      <c r="D97" s="323">
        <v>0</v>
      </c>
      <c r="E97" s="192">
        <f t="shared" si="1"/>
        <v>0</v>
      </c>
    </row>
    <row r="98" ht="36" customHeight="1" spans="1:5">
      <c r="A98" s="407">
        <v>2010908</v>
      </c>
      <c r="B98" s="293" t="s">
        <v>222</v>
      </c>
      <c r="C98" s="323" t="s">
        <v>184</v>
      </c>
      <c r="D98" s="323">
        <v>0</v>
      </c>
      <c r="E98" s="192">
        <f t="shared" si="1"/>
        <v>0</v>
      </c>
    </row>
    <row r="99" ht="36" customHeight="1" spans="1:5">
      <c r="A99" s="407">
        <v>2010909</v>
      </c>
      <c r="B99" s="293" t="s">
        <v>240</v>
      </c>
      <c r="C99" s="323" t="s">
        <v>184</v>
      </c>
      <c r="D99" s="323">
        <v>0</v>
      </c>
      <c r="E99" s="192">
        <f t="shared" si="1"/>
        <v>0</v>
      </c>
    </row>
    <row r="100" ht="36" customHeight="1" spans="1:5">
      <c r="A100" s="407">
        <v>2010910</v>
      </c>
      <c r="B100" s="293" t="s">
        <v>241</v>
      </c>
      <c r="C100" s="323" t="s">
        <v>184</v>
      </c>
      <c r="D100" s="323">
        <v>0</v>
      </c>
      <c r="E100" s="192">
        <f t="shared" si="1"/>
        <v>0</v>
      </c>
    </row>
    <row r="101" ht="36" customHeight="1" spans="1:5">
      <c r="A101" s="407">
        <v>2010911</v>
      </c>
      <c r="B101" s="293" t="s">
        <v>242</v>
      </c>
      <c r="C101" s="323" t="s">
        <v>184</v>
      </c>
      <c r="D101" s="323">
        <v>0</v>
      </c>
      <c r="E101" s="192">
        <f t="shared" si="1"/>
        <v>0</v>
      </c>
    </row>
    <row r="102" ht="36" customHeight="1" spans="1:5">
      <c r="A102" s="407">
        <v>2010912</v>
      </c>
      <c r="B102" s="293" t="s">
        <v>243</v>
      </c>
      <c r="C102" s="323" t="s">
        <v>184</v>
      </c>
      <c r="D102" s="323">
        <v>0</v>
      </c>
      <c r="E102" s="192">
        <f t="shared" si="1"/>
        <v>0</v>
      </c>
    </row>
    <row r="103" ht="36" customHeight="1" spans="1:5">
      <c r="A103" s="407">
        <v>2010950</v>
      </c>
      <c r="B103" s="293" t="s">
        <v>190</v>
      </c>
      <c r="C103" s="323" t="s">
        <v>184</v>
      </c>
      <c r="D103" s="323">
        <v>0</v>
      </c>
      <c r="E103" s="192">
        <f t="shared" si="1"/>
        <v>0</v>
      </c>
    </row>
    <row r="104" ht="36" customHeight="1" spans="1:5">
      <c r="A104" s="407">
        <v>2010999</v>
      </c>
      <c r="B104" s="293" t="s">
        <v>244</v>
      </c>
      <c r="C104" s="323" t="s">
        <v>184</v>
      </c>
      <c r="D104" s="323">
        <v>0</v>
      </c>
      <c r="E104" s="192">
        <f t="shared" si="1"/>
        <v>0</v>
      </c>
    </row>
    <row r="105" ht="36" customHeight="1" spans="1:5">
      <c r="A105" s="406">
        <v>20110</v>
      </c>
      <c r="B105" s="290" t="s">
        <v>245</v>
      </c>
      <c r="C105" s="323">
        <v>0</v>
      </c>
      <c r="D105" s="323">
        <v>0</v>
      </c>
      <c r="E105" s="192" t="str">
        <f t="shared" si="1"/>
        <v/>
      </c>
    </row>
    <row r="106" ht="36" customHeight="1" spans="1:5">
      <c r="A106" s="407">
        <v>2011001</v>
      </c>
      <c r="B106" s="293" t="s">
        <v>180</v>
      </c>
      <c r="C106" s="323">
        <v>0</v>
      </c>
      <c r="D106" s="323">
        <v>0</v>
      </c>
      <c r="E106" s="192" t="str">
        <f t="shared" si="1"/>
        <v/>
      </c>
    </row>
    <row r="107" ht="36" customHeight="1" spans="1:5">
      <c r="A107" s="407">
        <v>2011002</v>
      </c>
      <c r="B107" s="293" t="s">
        <v>181</v>
      </c>
      <c r="C107" s="323">
        <v>0</v>
      </c>
      <c r="D107" s="323">
        <v>0</v>
      </c>
      <c r="E107" s="192" t="str">
        <f t="shared" si="1"/>
        <v/>
      </c>
    </row>
    <row r="108" ht="36" customHeight="1" spans="1:5">
      <c r="A108" s="407">
        <v>2011003</v>
      </c>
      <c r="B108" s="293" t="s">
        <v>182</v>
      </c>
      <c r="C108" s="323">
        <v>0</v>
      </c>
      <c r="D108" s="323">
        <v>0</v>
      </c>
      <c r="E108" s="192" t="str">
        <f t="shared" si="1"/>
        <v/>
      </c>
    </row>
    <row r="109" ht="36" customHeight="1" spans="1:5">
      <c r="A109" s="407">
        <v>2011004</v>
      </c>
      <c r="B109" s="293" t="s">
        <v>246</v>
      </c>
      <c r="C109" s="323">
        <v>0</v>
      </c>
      <c r="D109" s="323">
        <v>0</v>
      </c>
      <c r="E109" s="192" t="str">
        <f t="shared" si="1"/>
        <v/>
      </c>
    </row>
    <row r="110" ht="36" customHeight="1" spans="1:5">
      <c r="A110" s="407">
        <v>2011005</v>
      </c>
      <c r="B110" s="293" t="s">
        <v>247</v>
      </c>
      <c r="C110" s="323">
        <v>0</v>
      </c>
      <c r="D110" s="323">
        <v>0</v>
      </c>
      <c r="E110" s="192" t="str">
        <f t="shared" si="1"/>
        <v/>
      </c>
    </row>
    <row r="111" ht="36" customHeight="1" spans="1:5">
      <c r="A111" s="407">
        <v>2011007</v>
      </c>
      <c r="B111" s="293" t="s">
        <v>248</v>
      </c>
      <c r="C111" s="323">
        <v>0</v>
      </c>
      <c r="D111" s="323">
        <v>0</v>
      </c>
      <c r="E111" s="192" t="str">
        <f t="shared" si="1"/>
        <v/>
      </c>
    </row>
    <row r="112" ht="36" customHeight="1" spans="1:5">
      <c r="A112" s="407">
        <v>2011008</v>
      </c>
      <c r="B112" s="293" t="s">
        <v>249</v>
      </c>
      <c r="C112" s="323">
        <v>0</v>
      </c>
      <c r="D112" s="323">
        <v>0</v>
      </c>
      <c r="E112" s="192" t="str">
        <f t="shared" si="1"/>
        <v/>
      </c>
    </row>
    <row r="113" ht="36" customHeight="1" spans="1:5">
      <c r="A113" s="407">
        <v>2011050</v>
      </c>
      <c r="B113" s="293" t="s">
        <v>190</v>
      </c>
      <c r="C113" s="323">
        <v>0</v>
      </c>
      <c r="D113" s="323">
        <v>0</v>
      </c>
      <c r="E113" s="192" t="str">
        <f t="shared" si="1"/>
        <v/>
      </c>
    </row>
    <row r="114" ht="36" customHeight="1" spans="1:5">
      <c r="A114" s="407">
        <v>2011099</v>
      </c>
      <c r="B114" s="293" t="s">
        <v>250</v>
      </c>
      <c r="C114" s="323">
        <v>0</v>
      </c>
      <c r="D114" s="323">
        <v>0</v>
      </c>
      <c r="E114" s="192" t="str">
        <f t="shared" si="1"/>
        <v/>
      </c>
    </row>
    <row r="115" ht="36" customHeight="1" spans="1:5">
      <c r="A115" s="406">
        <v>20111</v>
      </c>
      <c r="B115" s="290" t="s">
        <v>251</v>
      </c>
      <c r="C115" s="323">
        <v>2311</v>
      </c>
      <c r="D115" s="323">
        <v>2746</v>
      </c>
      <c r="E115" s="192">
        <f t="shared" si="1"/>
        <v>0.188</v>
      </c>
    </row>
    <row r="116" ht="36" customHeight="1" spans="1:5">
      <c r="A116" s="407">
        <v>2011101</v>
      </c>
      <c r="B116" s="293" t="s">
        <v>180</v>
      </c>
      <c r="C116" s="323">
        <v>1829</v>
      </c>
      <c r="D116" s="323">
        <v>1821</v>
      </c>
      <c r="E116" s="192">
        <f t="shared" si="1"/>
        <v>-0.004</v>
      </c>
    </row>
    <row r="117" ht="36" customHeight="1" spans="1:5">
      <c r="A117" s="407">
        <v>2011102</v>
      </c>
      <c r="B117" s="293" t="s">
        <v>181</v>
      </c>
      <c r="C117" s="323">
        <v>193</v>
      </c>
      <c r="D117" s="323">
        <v>292</v>
      </c>
      <c r="E117" s="192">
        <f t="shared" si="1"/>
        <v>0.513</v>
      </c>
    </row>
    <row r="118" ht="36" customHeight="1" spans="1:5">
      <c r="A118" s="407">
        <v>2011103</v>
      </c>
      <c r="B118" s="293" t="s">
        <v>182</v>
      </c>
      <c r="C118" s="323" t="s">
        <v>184</v>
      </c>
      <c r="D118" s="323">
        <v>0</v>
      </c>
      <c r="E118" s="192">
        <f t="shared" si="1"/>
        <v>0</v>
      </c>
    </row>
    <row r="119" ht="36" customHeight="1" spans="1:5">
      <c r="A119" s="407">
        <v>2011104</v>
      </c>
      <c r="B119" s="293" t="s">
        <v>252</v>
      </c>
      <c r="C119" s="323">
        <v>118</v>
      </c>
      <c r="D119" s="323">
        <v>405</v>
      </c>
      <c r="E119" s="192">
        <f t="shared" si="1"/>
        <v>2.432</v>
      </c>
    </row>
    <row r="120" ht="36" customHeight="1" spans="1:5">
      <c r="A120" s="407">
        <v>2011105</v>
      </c>
      <c r="B120" s="293" t="s">
        <v>253</v>
      </c>
      <c r="C120" s="323" t="s">
        <v>184</v>
      </c>
      <c r="D120" s="323">
        <v>0</v>
      </c>
      <c r="E120" s="192">
        <f t="shared" si="1"/>
        <v>0</v>
      </c>
    </row>
    <row r="121" ht="36" customHeight="1" spans="1:5">
      <c r="A121" s="407">
        <v>2011106</v>
      </c>
      <c r="B121" s="293" t="s">
        <v>254</v>
      </c>
      <c r="C121" s="323">
        <v>33</v>
      </c>
      <c r="D121" s="323">
        <v>80</v>
      </c>
      <c r="E121" s="192">
        <f t="shared" si="1"/>
        <v>1.424</v>
      </c>
    </row>
    <row r="122" ht="36" customHeight="1" spans="1:5">
      <c r="A122" s="407">
        <v>2011150</v>
      </c>
      <c r="B122" s="293" t="s">
        <v>190</v>
      </c>
      <c r="C122" s="323">
        <v>110</v>
      </c>
      <c r="D122" s="323">
        <v>116</v>
      </c>
      <c r="E122" s="192">
        <f t="shared" si="1"/>
        <v>0.055</v>
      </c>
    </row>
    <row r="123" ht="36" customHeight="1" spans="1:5">
      <c r="A123" s="407">
        <v>2011199</v>
      </c>
      <c r="B123" s="293" t="s">
        <v>255</v>
      </c>
      <c r="C123" s="323">
        <v>28</v>
      </c>
      <c r="D123" s="323">
        <v>32</v>
      </c>
      <c r="E123" s="192">
        <f t="shared" si="1"/>
        <v>0.143</v>
      </c>
    </row>
    <row r="124" ht="36" customHeight="1" spans="1:5">
      <c r="A124" s="406">
        <v>20113</v>
      </c>
      <c r="B124" s="290" t="s">
        <v>256</v>
      </c>
      <c r="C124" s="323">
        <v>414</v>
      </c>
      <c r="D124" s="323">
        <v>498</v>
      </c>
      <c r="E124" s="192">
        <f t="shared" si="1"/>
        <v>0.203</v>
      </c>
    </row>
    <row r="125" ht="36" customHeight="1" spans="1:5">
      <c r="A125" s="407">
        <v>2011301</v>
      </c>
      <c r="B125" s="293" t="s">
        <v>180</v>
      </c>
      <c r="C125" s="323">
        <v>272</v>
      </c>
      <c r="D125" s="323">
        <v>284</v>
      </c>
      <c r="E125" s="192">
        <f t="shared" si="1"/>
        <v>0.044</v>
      </c>
    </row>
    <row r="126" ht="36" customHeight="1" spans="1:5">
      <c r="A126" s="407">
        <v>2011302</v>
      </c>
      <c r="B126" s="293" t="s">
        <v>181</v>
      </c>
      <c r="C126" s="323">
        <v>33</v>
      </c>
      <c r="D126" s="323">
        <v>95</v>
      </c>
      <c r="E126" s="192">
        <f t="shared" si="1"/>
        <v>1.879</v>
      </c>
    </row>
    <row r="127" ht="36" customHeight="1" spans="1:5">
      <c r="A127" s="407">
        <v>2011303</v>
      </c>
      <c r="B127" s="293" t="s">
        <v>182</v>
      </c>
      <c r="C127" s="323" t="s">
        <v>184</v>
      </c>
      <c r="D127" s="323">
        <v>0</v>
      </c>
      <c r="E127" s="192">
        <f t="shared" si="1"/>
        <v>0</v>
      </c>
    </row>
    <row r="128" ht="36" customHeight="1" spans="1:5">
      <c r="A128" s="407">
        <v>2011304</v>
      </c>
      <c r="B128" s="293" t="s">
        <v>257</v>
      </c>
      <c r="C128" s="323">
        <v>0</v>
      </c>
      <c r="D128" s="323">
        <v>1</v>
      </c>
      <c r="E128" s="192" t="str">
        <f t="shared" si="1"/>
        <v/>
      </c>
    </row>
    <row r="129" ht="36" customHeight="1" spans="1:5">
      <c r="A129" s="407">
        <v>2011305</v>
      </c>
      <c r="B129" s="293" t="s">
        <v>258</v>
      </c>
      <c r="C129" s="323" t="s">
        <v>184</v>
      </c>
      <c r="D129" s="323">
        <v>0</v>
      </c>
      <c r="E129" s="192">
        <f t="shared" si="1"/>
        <v>0</v>
      </c>
    </row>
    <row r="130" ht="36" customHeight="1" spans="1:5">
      <c r="A130" s="407">
        <v>2011306</v>
      </c>
      <c r="B130" s="293" t="s">
        <v>259</v>
      </c>
      <c r="C130" s="323" t="s">
        <v>184</v>
      </c>
      <c r="D130" s="323">
        <v>0</v>
      </c>
      <c r="E130" s="192">
        <f t="shared" si="1"/>
        <v>0</v>
      </c>
    </row>
    <row r="131" ht="36" customHeight="1" spans="1:5">
      <c r="A131" s="407">
        <v>2011307</v>
      </c>
      <c r="B131" s="293" t="s">
        <v>260</v>
      </c>
      <c r="C131" s="323" t="s">
        <v>184</v>
      </c>
      <c r="D131" s="323">
        <v>0</v>
      </c>
      <c r="E131" s="192">
        <f t="shared" si="1"/>
        <v>0</v>
      </c>
    </row>
    <row r="132" ht="36" customHeight="1" spans="1:5">
      <c r="A132" s="407">
        <v>2011308</v>
      </c>
      <c r="B132" s="293" t="s">
        <v>261</v>
      </c>
      <c r="C132" s="323">
        <v>19</v>
      </c>
      <c r="D132" s="323">
        <v>23</v>
      </c>
      <c r="E132" s="192">
        <f t="shared" ref="E132:E195" si="2">IFERROR(IF(C132&gt;0,D132/C132-1,IF(C132&lt;0,-(D132/C132-1),"")),0)</f>
        <v>0.211</v>
      </c>
    </row>
    <row r="133" ht="36" customHeight="1" spans="1:5">
      <c r="A133" s="407">
        <v>2011350</v>
      </c>
      <c r="B133" s="293" t="s">
        <v>190</v>
      </c>
      <c r="C133" s="323">
        <v>90</v>
      </c>
      <c r="D133" s="323">
        <v>95</v>
      </c>
      <c r="E133" s="192">
        <f t="shared" si="2"/>
        <v>0.056</v>
      </c>
    </row>
    <row r="134" ht="36" customHeight="1" spans="1:5">
      <c r="A134" s="407">
        <v>2011399</v>
      </c>
      <c r="B134" s="293" t="s">
        <v>262</v>
      </c>
      <c r="C134" s="323" t="s">
        <v>184</v>
      </c>
      <c r="D134" s="323">
        <v>0</v>
      </c>
      <c r="E134" s="192">
        <f t="shared" si="2"/>
        <v>0</v>
      </c>
    </row>
    <row r="135" ht="36" customHeight="1" spans="1:5">
      <c r="A135" s="406">
        <v>20114</v>
      </c>
      <c r="B135" s="290" t="s">
        <v>263</v>
      </c>
      <c r="C135" s="323">
        <v>1</v>
      </c>
      <c r="D135" s="323">
        <v>1</v>
      </c>
      <c r="E135" s="192">
        <f t="shared" si="2"/>
        <v>0</v>
      </c>
    </row>
    <row r="136" ht="36" customHeight="1" spans="1:5">
      <c r="A136" s="407">
        <v>2011401</v>
      </c>
      <c r="B136" s="293" t="s">
        <v>180</v>
      </c>
      <c r="C136" s="323" t="s">
        <v>184</v>
      </c>
      <c r="D136" s="323">
        <v>0</v>
      </c>
      <c r="E136" s="192">
        <f t="shared" si="2"/>
        <v>0</v>
      </c>
    </row>
    <row r="137" ht="36" customHeight="1" spans="1:5">
      <c r="A137" s="407">
        <v>2011402</v>
      </c>
      <c r="B137" s="293" t="s">
        <v>181</v>
      </c>
      <c r="C137" s="323" t="s">
        <v>184</v>
      </c>
      <c r="D137" s="323">
        <v>0</v>
      </c>
      <c r="E137" s="192">
        <f t="shared" si="2"/>
        <v>0</v>
      </c>
    </row>
    <row r="138" ht="36" customHeight="1" spans="1:5">
      <c r="A138" s="407">
        <v>2011403</v>
      </c>
      <c r="B138" s="293" t="s">
        <v>182</v>
      </c>
      <c r="C138" s="323" t="s">
        <v>184</v>
      </c>
      <c r="D138" s="323">
        <v>0</v>
      </c>
      <c r="E138" s="192">
        <f t="shared" si="2"/>
        <v>0</v>
      </c>
    </row>
    <row r="139" ht="36" customHeight="1" spans="1:5">
      <c r="A139" s="407">
        <v>2011404</v>
      </c>
      <c r="B139" s="293" t="s">
        <v>264</v>
      </c>
      <c r="C139" s="323" t="s">
        <v>184</v>
      </c>
      <c r="D139" s="323">
        <v>0</v>
      </c>
      <c r="E139" s="192">
        <f t="shared" si="2"/>
        <v>0</v>
      </c>
    </row>
    <row r="140" ht="36" customHeight="1" spans="1:5">
      <c r="A140" s="407">
        <v>2011405</v>
      </c>
      <c r="B140" s="293" t="s">
        <v>265</v>
      </c>
      <c r="C140" s="323">
        <v>0</v>
      </c>
      <c r="D140" s="323">
        <v>1</v>
      </c>
      <c r="E140" s="192" t="str">
        <f t="shared" si="2"/>
        <v/>
      </c>
    </row>
    <row r="141" ht="36" customHeight="1" spans="1:5">
      <c r="A141" s="407">
        <v>2011406</v>
      </c>
      <c r="B141" s="293" t="s">
        <v>266</v>
      </c>
      <c r="C141" s="323">
        <v>0</v>
      </c>
      <c r="D141" s="323">
        <v>0</v>
      </c>
      <c r="E141" s="192" t="str">
        <f t="shared" si="2"/>
        <v/>
      </c>
    </row>
    <row r="142" ht="36" customHeight="1" spans="1:5">
      <c r="A142" s="407">
        <v>2011408</v>
      </c>
      <c r="B142" s="293" t="s">
        <v>267</v>
      </c>
      <c r="C142" s="323" t="s">
        <v>184</v>
      </c>
      <c r="D142" s="323">
        <v>0</v>
      </c>
      <c r="E142" s="192">
        <f t="shared" si="2"/>
        <v>0</v>
      </c>
    </row>
    <row r="143" ht="36" customHeight="1" spans="1:5">
      <c r="A143" s="407">
        <v>2011409</v>
      </c>
      <c r="B143" s="293" t="s">
        <v>268</v>
      </c>
      <c r="C143" s="323">
        <v>1</v>
      </c>
      <c r="D143" s="323">
        <v>0</v>
      </c>
      <c r="E143" s="192">
        <f t="shared" si="2"/>
        <v>-1</v>
      </c>
    </row>
    <row r="144" ht="36" customHeight="1" spans="1:5">
      <c r="A144" s="407">
        <v>2011410</v>
      </c>
      <c r="B144" s="293" t="s">
        <v>269</v>
      </c>
      <c r="C144" s="323" t="s">
        <v>184</v>
      </c>
      <c r="D144" s="323">
        <v>0</v>
      </c>
      <c r="E144" s="192">
        <f t="shared" si="2"/>
        <v>0</v>
      </c>
    </row>
    <row r="145" ht="36" customHeight="1" spans="1:5">
      <c r="A145" s="407">
        <v>2011411</v>
      </c>
      <c r="B145" s="293" t="s">
        <v>270</v>
      </c>
      <c r="C145" s="323" t="s">
        <v>184</v>
      </c>
      <c r="D145" s="323">
        <v>0</v>
      </c>
      <c r="E145" s="192">
        <f t="shared" si="2"/>
        <v>0</v>
      </c>
    </row>
    <row r="146" ht="36" customHeight="1" spans="1:5">
      <c r="A146" s="407">
        <v>2011450</v>
      </c>
      <c r="B146" s="293" t="s">
        <v>190</v>
      </c>
      <c r="C146" s="323" t="s">
        <v>184</v>
      </c>
      <c r="D146" s="323">
        <v>0</v>
      </c>
      <c r="E146" s="192">
        <f t="shared" si="2"/>
        <v>0</v>
      </c>
    </row>
    <row r="147" ht="36" customHeight="1" spans="1:5">
      <c r="A147" s="407">
        <v>2011499</v>
      </c>
      <c r="B147" s="293" t="s">
        <v>271</v>
      </c>
      <c r="C147" s="323" t="s">
        <v>184</v>
      </c>
      <c r="D147" s="323">
        <v>0</v>
      </c>
      <c r="E147" s="192">
        <f t="shared" si="2"/>
        <v>0</v>
      </c>
    </row>
    <row r="148" ht="36" customHeight="1" spans="1:5">
      <c r="A148" s="406">
        <v>20123</v>
      </c>
      <c r="B148" s="290" t="s">
        <v>272</v>
      </c>
      <c r="C148" s="323">
        <v>181</v>
      </c>
      <c r="D148" s="323">
        <v>242</v>
      </c>
      <c r="E148" s="192">
        <f t="shared" si="2"/>
        <v>0.337</v>
      </c>
    </row>
    <row r="149" ht="36" customHeight="1" spans="1:5">
      <c r="A149" s="407">
        <v>2012301</v>
      </c>
      <c r="B149" s="293" t="s">
        <v>180</v>
      </c>
      <c r="C149" s="323">
        <v>67</v>
      </c>
      <c r="D149" s="323">
        <v>80</v>
      </c>
      <c r="E149" s="192">
        <f t="shared" si="2"/>
        <v>0.194</v>
      </c>
    </row>
    <row r="150" ht="36" customHeight="1" spans="1:5">
      <c r="A150" s="407">
        <v>2012302</v>
      </c>
      <c r="B150" s="293" t="s">
        <v>181</v>
      </c>
      <c r="C150" s="323" t="s">
        <v>184</v>
      </c>
      <c r="D150" s="323">
        <v>0</v>
      </c>
      <c r="E150" s="192">
        <f t="shared" si="2"/>
        <v>0</v>
      </c>
    </row>
    <row r="151" ht="36" customHeight="1" spans="1:5">
      <c r="A151" s="407">
        <v>2012303</v>
      </c>
      <c r="B151" s="293" t="s">
        <v>182</v>
      </c>
      <c r="C151" s="323" t="s">
        <v>184</v>
      </c>
      <c r="D151" s="323">
        <v>0</v>
      </c>
      <c r="E151" s="192">
        <f t="shared" si="2"/>
        <v>0</v>
      </c>
    </row>
    <row r="152" ht="36" customHeight="1" spans="1:5">
      <c r="A152" s="407">
        <v>2012304</v>
      </c>
      <c r="B152" s="293" t="s">
        <v>273</v>
      </c>
      <c r="C152" s="323">
        <v>66</v>
      </c>
      <c r="D152" s="323">
        <v>92</v>
      </c>
      <c r="E152" s="192">
        <f t="shared" si="2"/>
        <v>0.394</v>
      </c>
    </row>
    <row r="153" ht="36" customHeight="1" spans="1:5">
      <c r="A153" s="407">
        <v>2012350</v>
      </c>
      <c r="B153" s="293" t="s">
        <v>190</v>
      </c>
      <c r="C153" s="323">
        <v>48</v>
      </c>
      <c r="D153" s="323">
        <v>70</v>
      </c>
      <c r="E153" s="192">
        <f t="shared" si="2"/>
        <v>0.458</v>
      </c>
    </row>
    <row r="154" ht="36" customHeight="1" spans="1:5">
      <c r="A154" s="407">
        <v>2012399</v>
      </c>
      <c r="B154" s="293" t="s">
        <v>274</v>
      </c>
      <c r="C154" s="323" t="s">
        <v>184</v>
      </c>
      <c r="D154" s="323">
        <v>0</v>
      </c>
      <c r="E154" s="192">
        <f t="shared" si="2"/>
        <v>0</v>
      </c>
    </row>
    <row r="155" ht="36" customHeight="1" spans="1:5">
      <c r="A155" s="406">
        <v>20125</v>
      </c>
      <c r="B155" s="290" t="s">
        <v>275</v>
      </c>
      <c r="C155" s="323">
        <v>1</v>
      </c>
      <c r="D155" s="323">
        <v>0</v>
      </c>
      <c r="E155" s="192">
        <f t="shared" si="2"/>
        <v>-1</v>
      </c>
    </row>
    <row r="156" ht="36" customHeight="1" spans="1:5">
      <c r="A156" s="407">
        <v>2012501</v>
      </c>
      <c r="B156" s="293" t="s">
        <v>180</v>
      </c>
      <c r="C156" s="323" t="s">
        <v>184</v>
      </c>
      <c r="D156" s="323">
        <v>0</v>
      </c>
      <c r="E156" s="192">
        <f t="shared" si="2"/>
        <v>0</v>
      </c>
    </row>
    <row r="157" ht="36" customHeight="1" spans="1:5">
      <c r="A157" s="407">
        <v>2012502</v>
      </c>
      <c r="B157" s="293" t="s">
        <v>181</v>
      </c>
      <c r="C157" s="323" t="s">
        <v>184</v>
      </c>
      <c r="D157" s="323">
        <v>0</v>
      </c>
      <c r="E157" s="192">
        <f t="shared" si="2"/>
        <v>0</v>
      </c>
    </row>
    <row r="158" ht="36" customHeight="1" spans="1:5">
      <c r="A158" s="407">
        <v>2012503</v>
      </c>
      <c r="B158" s="293" t="s">
        <v>182</v>
      </c>
      <c r="C158" s="323" t="s">
        <v>184</v>
      </c>
      <c r="D158" s="323">
        <v>0</v>
      </c>
      <c r="E158" s="192">
        <f t="shared" si="2"/>
        <v>0</v>
      </c>
    </row>
    <row r="159" ht="36" customHeight="1" spans="1:5">
      <c r="A159" s="407">
        <v>2012504</v>
      </c>
      <c r="B159" s="293" t="s">
        <v>276</v>
      </c>
      <c r="C159" s="323" t="s">
        <v>184</v>
      </c>
      <c r="D159" s="323">
        <v>0</v>
      </c>
      <c r="E159" s="192">
        <f t="shared" si="2"/>
        <v>0</v>
      </c>
    </row>
    <row r="160" ht="36" customHeight="1" spans="1:5">
      <c r="A160" s="407">
        <v>2012505</v>
      </c>
      <c r="B160" s="293" t="s">
        <v>277</v>
      </c>
      <c r="C160" s="323">
        <v>1</v>
      </c>
      <c r="D160" s="323">
        <v>0</v>
      </c>
      <c r="E160" s="192">
        <f t="shared" si="2"/>
        <v>-1</v>
      </c>
    </row>
    <row r="161" ht="36" customHeight="1" spans="1:5">
      <c r="A161" s="407">
        <v>2012550</v>
      </c>
      <c r="B161" s="293" t="s">
        <v>190</v>
      </c>
      <c r="C161" s="323" t="s">
        <v>184</v>
      </c>
      <c r="D161" s="323">
        <v>0</v>
      </c>
      <c r="E161" s="192">
        <f t="shared" si="2"/>
        <v>0</v>
      </c>
    </row>
    <row r="162" ht="36" customHeight="1" spans="1:5">
      <c r="A162" s="407">
        <v>2012599</v>
      </c>
      <c r="B162" s="293" t="s">
        <v>278</v>
      </c>
      <c r="C162" s="323" t="s">
        <v>184</v>
      </c>
      <c r="D162" s="323">
        <v>0</v>
      </c>
      <c r="E162" s="192">
        <f t="shared" si="2"/>
        <v>0</v>
      </c>
    </row>
    <row r="163" ht="36" customHeight="1" spans="1:5">
      <c r="A163" s="406">
        <v>20126</v>
      </c>
      <c r="B163" s="290" t="s">
        <v>279</v>
      </c>
      <c r="C163" s="323">
        <v>147</v>
      </c>
      <c r="D163" s="323">
        <v>187</v>
      </c>
      <c r="E163" s="192">
        <f t="shared" si="2"/>
        <v>0.272</v>
      </c>
    </row>
    <row r="164" ht="36" customHeight="1" spans="1:5">
      <c r="A164" s="407">
        <v>2012601</v>
      </c>
      <c r="B164" s="293" t="s">
        <v>180</v>
      </c>
      <c r="C164" s="323" t="s">
        <v>184</v>
      </c>
      <c r="D164" s="323">
        <v>0</v>
      </c>
      <c r="E164" s="192">
        <f t="shared" si="2"/>
        <v>0</v>
      </c>
    </row>
    <row r="165" ht="36" customHeight="1" spans="1:5">
      <c r="A165" s="407">
        <v>2012602</v>
      </c>
      <c r="B165" s="293" t="s">
        <v>181</v>
      </c>
      <c r="C165" s="323" t="s">
        <v>184</v>
      </c>
      <c r="D165" s="323">
        <v>0</v>
      </c>
      <c r="E165" s="192">
        <f t="shared" si="2"/>
        <v>0</v>
      </c>
    </row>
    <row r="166" ht="36" customHeight="1" spans="1:5">
      <c r="A166" s="407">
        <v>2012603</v>
      </c>
      <c r="B166" s="293" t="s">
        <v>182</v>
      </c>
      <c r="C166" s="323" t="s">
        <v>184</v>
      </c>
      <c r="D166" s="323">
        <v>0</v>
      </c>
      <c r="E166" s="192">
        <f t="shared" si="2"/>
        <v>0</v>
      </c>
    </row>
    <row r="167" ht="36" customHeight="1" spans="1:5">
      <c r="A167" s="407">
        <v>2012604</v>
      </c>
      <c r="B167" s="293" t="s">
        <v>280</v>
      </c>
      <c r="C167" s="323">
        <v>147</v>
      </c>
      <c r="D167" s="323">
        <v>187</v>
      </c>
      <c r="E167" s="192">
        <f t="shared" si="2"/>
        <v>0.272</v>
      </c>
    </row>
    <row r="168" ht="36" customHeight="1" spans="1:5">
      <c r="A168" s="407">
        <v>2012699</v>
      </c>
      <c r="B168" s="293" t="s">
        <v>281</v>
      </c>
      <c r="C168" s="323" t="s">
        <v>184</v>
      </c>
      <c r="D168" s="323">
        <v>0</v>
      </c>
      <c r="E168" s="192">
        <f t="shared" si="2"/>
        <v>0</v>
      </c>
    </row>
    <row r="169" ht="36" customHeight="1" spans="1:5">
      <c r="A169" s="406">
        <v>20128</v>
      </c>
      <c r="B169" s="290" t="s">
        <v>282</v>
      </c>
      <c r="C169" s="323">
        <v>72</v>
      </c>
      <c r="D169" s="323">
        <v>66</v>
      </c>
      <c r="E169" s="192">
        <f t="shared" si="2"/>
        <v>-0.083</v>
      </c>
    </row>
    <row r="170" ht="36" customHeight="1" spans="1:5">
      <c r="A170" s="407">
        <v>2012801</v>
      </c>
      <c r="B170" s="293" t="s">
        <v>180</v>
      </c>
      <c r="C170" s="323">
        <v>72</v>
      </c>
      <c r="D170" s="323">
        <v>63</v>
      </c>
      <c r="E170" s="192">
        <f t="shared" si="2"/>
        <v>-0.125</v>
      </c>
    </row>
    <row r="171" ht="36" customHeight="1" spans="1:5">
      <c r="A171" s="407">
        <v>2012802</v>
      </c>
      <c r="B171" s="293" t="s">
        <v>181</v>
      </c>
      <c r="C171" s="323" t="s">
        <v>184</v>
      </c>
      <c r="D171" s="323">
        <v>0</v>
      </c>
      <c r="E171" s="192">
        <f t="shared" si="2"/>
        <v>0</v>
      </c>
    </row>
    <row r="172" ht="36" customHeight="1" spans="1:5">
      <c r="A172" s="407">
        <v>2012803</v>
      </c>
      <c r="B172" s="293" t="s">
        <v>182</v>
      </c>
      <c r="C172" s="323" t="s">
        <v>184</v>
      </c>
      <c r="D172" s="323">
        <v>0</v>
      </c>
      <c r="E172" s="192">
        <f t="shared" si="2"/>
        <v>0</v>
      </c>
    </row>
    <row r="173" ht="36" customHeight="1" spans="1:5">
      <c r="A173" s="407">
        <v>2012804</v>
      </c>
      <c r="B173" s="293" t="s">
        <v>195</v>
      </c>
      <c r="C173" s="323" t="s">
        <v>184</v>
      </c>
      <c r="D173" s="323">
        <v>0</v>
      </c>
      <c r="E173" s="192">
        <f t="shared" si="2"/>
        <v>0</v>
      </c>
    </row>
    <row r="174" ht="36" customHeight="1" spans="1:5">
      <c r="A174" s="407">
        <v>2012850</v>
      </c>
      <c r="B174" s="293" t="s">
        <v>190</v>
      </c>
      <c r="C174" s="323" t="s">
        <v>184</v>
      </c>
      <c r="D174" s="323">
        <v>0</v>
      </c>
      <c r="E174" s="192">
        <f t="shared" si="2"/>
        <v>0</v>
      </c>
    </row>
    <row r="175" ht="36" customHeight="1" spans="1:5">
      <c r="A175" s="407">
        <v>2012899</v>
      </c>
      <c r="B175" s="293" t="s">
        <v>283</v>
      </c>
      <c r="C175" s="323" t="s">
        <v>184</v>
      </c>
      <c r="D175" s="323">
        <v>3</v>
      </c>
      <c r="E175" s="192">
        <f t="shared" si="2"/>
        <v>0</v>
      </c>
    </row>
    <row r="176" ht="36" customHeight="1" spans="1:5">
      <c r="A176" s="406">
        <v>20129</v>
      </c>
      <c r="B176" s="290" t="s">
        <v>284</v>
      </c>
      <c r="C176" s="323">
        <v>548</v>
      </c>
      <c r="D176" s="323">
        <v>546</v>
      </c>
      <c r="E176" s="192">
        <f t="shared" si="2"/>
        <v>-0.004</v>
      </c>
    </row>
    <row r="177" ht="36" customHeight="1" spans="1:5">
      <c r="A177" s="407">
        <v>2012901</v>
      </c>
      <c r="B177" s="293" t="s">
        <v>180</v>
      </c>
      <c r="C177" s="323">
        <v>379</v>
      </c>
      <c r="D177" s="323">
        <v>380</v>
      </c>
      <c r="E177" s="192">
        <f t="shared" si="2"/>
        <v>0.003</v>
      </c>
    </row>
    <row r="178" ht="36" customHeight="1" spans="1:5">
      <c r="A178" s="407">
        <v>2012902</v>
      </c>
      <c r="B178" s="293" t="s">
        <v>181</v>
      </c>
      <c r="C178" s="323">
        <v>93</v>
      </c>
      <c r="D178" s="323">
        <v>90</v>
      </c>
      <c r="E178" s="192">
        <f t="shared" si="2"/>
        <v>-0.032</v>
      </c>
    </row>
    <row r="179" ht="36" customHeight="1" spans="1:5">
      <c r="A179" s="407">
        <v>2012903</v>
      </c>
      <c r="B179" s="293" t="s">
        <v>182</v>
      </c>
      <c r="C179" s="323" t="s">
        <v>184</v>
      </c>
      <c r="D179" s="323">
        <v>0</v>
      </c>
      <c r="E179" s="192">
        <f t="shared" si="2"/>
        <v>0</v>
      </c>
    </row>
    <row r="180" ht="36" customHeight="1" spans="1:5">
      <c r="A180" s="410">
        <v>2012906</v>
      </c>
      <c r="B180" s="293" t="s">
        <v>285</v>
      </c>
      <c r="C180" s="323" t="s">
        <v>184</v>
      </c>
      <c r="D180" s="323">
        <v>0</v>
      </c>
      <c r="E180" s="192">
        <f t="shared" si="2"/>
        <v>0</v>
      </c>
    </row>
    <row r="181" ht="36" customHeight="1" spans="1:5">
      <c r="A181" s="407">
        <v>2012950</v>
      </c>
      <c r="B181" s="293" t="s">
        <v>190</v>
      </c>
      <c r="C181" s="323">
        <v>44</v>
      </c>
      <c r="D181" s="323">
        <v>46</v>
      </c>
      <c r="E181" s="192">
        <f t="shared" si="2"/>
        <v>0.045</v>
      </c>
    </row>
    <row r="182" ht="36" customHeight="1" spans="1:5">
      <c r="A182" s="407">
        <v>2012999</v>
      </c>
      <c r="B182" s="293" t="s">
        <v>286</v>
      </c>
      <c r="C182" s="323">
        <v>32</v>
      </c>
      <c r="D182" s="323">
        <v>30</v>
      </c>
      <c r="E182" s="192">
        <f t="shared" si="2"/>
        <v>-0.063</v>
      </c>
    </row>
    <row r="183" ht="36" customHeight="1" spans="1:5">
      <c r="A183" s="406">
        <v>20131</v>
      </c>
      <c r="B183" s="290" t="s">
        <v>287</v>
      </c>
      <c r="C183" s="323">
        <v>1221</v>
      </c>
      <c r="D183" s="323">
        <v>1340</v>
      </c>
      <c r="E183" s="192">
        <f t="shared" si="2"/>
        <v>0.097</v>
      </c>
    </row>
    <row r="184" ht="36" customHeight="1" spans="1:5">
      <c r="A184" s="407">
        <v>2013101</v>
      </c>
      <c r="B184" s="293" t="s">
        <v>180</v>
      </c>
      <c r="C184" s="323">
        <v>1135</v>
      </c>
      <c r="D184" s="323">
        <v>1126</v>
      </c>
      <c r="E184" s="192">
        <f t="shared" si="2"/>
        <v>-0.008</v>
      </c>
    </row>
    <row r="185" ht="36" customHeight="1" spans="1:5">
      <c r="A185" s="407">
        <v>2013102</v>
      </c>
      <c r="B185" s="293" t="s">
        <v>181</v>
      </c>
      <c r="C185" s="323">
        <v>9</v>
      </c>
      <c r="D185" s="323">
        <v>136</v>
      </c>
      <c r="E185" s="192">
        <f t="shared" si="2"/>
        <v>14.111</v>
      </c>
    </row>
    <row r="186" ht="36" customHeight="1" spans="1:5">
      <c r="A186" s="407">
        <v>2013103</v>
      </c>
      <c r="B186" s="293" t="s">
        <v>182</v>
      </c>
      <c r="C186" s="323" t="s">
        <v>184</v>
      </c>
      <c r="D186" s="323">
        <v>0</v>
      </c>
      <c r="E186" s="192">
        <f t="shared" si="2"/>
        <v>0</v>
      </c>
    </row>
    <row r="187" ht="36" customHeight="1" spans="1:5">
      <c r="A187" s="407">
        <v>2013105</v>
      </c>
      <c r="B187" s="293" t="s">
        <v>288</v>
      </c>
      <c r="C187" s="323" t="s">
        <v>184</v>
      </c>
      <c r="D187" s="323">
        <v>0</v>
      </c>
      <c r="E187" s="192">
        <f t="shared" si="2"/>
        <v>0</v>
      </c>
    </row>
    <row r="188" ht="36" customHeight="1" spans="1:5">
      <c r="A188" s="407">
        <v>2013150</v>
      </c>
      <c r="B188" s="293" t="s">
        <v>190</v>
      </c>
      <c r="C188" s="323">
        <v>77</v>
      </c>
      <c r="D188" s="323">
        <v>78</v>
      </c>
      <c r="E188" s="192">
        <f t="shared" si="2"/>
        <v>0.013</v>
      </c>
    </row>
    <row r="189" ht="36" customHeight="1" spans="1:5">
      <c r="A189" s="407">
        <v>2013199</v>
      </c>
      <c r="B189" s="293" t="s">
        <v>289</v>
      </c>
      <c r="C189" s="323" t="s">
        <v>184</v>
      </c>
      <c r="D189" s="323">
        <v>0</v>
      </c>
      <c r="E189" s="192">
        <f t="shared" si="2"/>
        <v>0</v>
      </c>
    </row>
    <row r="190" ht="36" customHeight="1" spans="1:5">
      <c r="A190" s="406">
        <v>20132</v>
      </c>
      <c r="B190" s="290" t="s">
        <v>290</v>
      </c>
      <c r="C190" s="323">
        <v>1068</v>
      </c>
      <c r="D190" s="323">
        <v>1591</v>
      </c>
      <c r="E190" s="192">
        <f t="shared" si="2"/>
        <v>0.49</v>
      </c>
    </row>
    <row r="191" ht="36" customHeight="1" spans="1:5">
      <c r="A191" s="407">
        <v>2013201</v>
      </c>
      <c r="B191" s="293" t="s">
        <v>180</v>
      </c>
      <c r="C191" s="323">
        <v>679</v>
      </c>
      <c r="D191" s="323">
        <v>703</v>
      </c>
      <c r="E191" s="192">
        <f t="shared" si="2"/>
        <v>0.035</v>
      </c>
    </row>
    <row r="192" ht="36" customHeight="1" spans="1:5">
      <c r="A192" s="407">
        <v>2013202</v>
      </c>
      <c r="B192" s="293" t="s">
        <v>181</v>
      </c>
      <c r="C192" s="323">
        <v>233</v>
      </c>
      <c r="D192" s="323">
        <v>775</v>
      </c>
      <c r="E192" s="192">
        <f t="shared" si="2"/>
        <v>2.326</v>
      </c>
    </row>
    <row r="193" ht="36" customHeight="1" spans="1:5">
      <c r="A193" s="407">
        <v>2013203</v>
      </c>
      <c r="B193" s="293" t="s">
        <v>182</v>
      </c>
      <c r="C193" s="323" t="s">
        <v>184</v>
      </c>
      <c r="D193" s="323">
        <v>0</v>
      </c>
      <c r="E193" s="192">
        <f t="shared" si="2"/>
        <v>0</v>
      </c>
    </row>
    <row r="194" ht="36" customHeight="1" spans="1:5">
      <c r="A194" s="407">
        <v>2013204</v>
      </c>
      <c r="B194" s="293" t="s">
        <v>291</v>
      </c>
      <c r="C194" s="323">
        <v>0</v>
      </c>
      <c r="D194" s="323">
        <v>0</v>
      </c>
      <c r="E194" s="192" t="str">
        <f t="shared" si="2"/>
        <v/>
      </c>
    </row>
    <row r="195" ht="36" customHeight="1" spans="1:5">
      <c r="A195" s="407">
        <v>2013250</v>
      </c>
      <c r="B195" s="293" t="s">
        <v>190</v>
      </c>
      <c r="C195" s="323">
        <v>67</v>
      </c>
      <c r="D195" s="323">
        <v>74</v>
      </c>
      <c r="E195" s="192">
        <f t="shared" si="2"/>
        <v>0.104</v>
      </c>
    </row>
    <row r="196" ht="36" customHeight="1" spans="1:5">
      <c r="A196" s="407">
        <v>2013299</v>
      </c>
      <c r="B196" s="293" t="s">
        <v>292</v>
      </c>
      <c r="C196" s="323">
        <v>89</v>
      </c>
      <c r="D196" s="323">
        <v>39</v>
      </c>
      <c r="E196" s="192">
        <f t="shared" ref="E196:E259" si="3">IFERROR(IF(C196&gt;0,D196/C196-1,IF(C196&lt;0,-(D196/C196-1),"")),0)</f>
        <v>-0.562</v>
      </c>
    </row>
    <row r="197" ht="36" customHeight="1" spans="1:5">
      <c r="A197" s="406">
        <v>20133</v>
      </c>
      <c r="B197" s="290" t="s">
        <v>293</v>
      </c>
      <c r="C197" s="323">
        <v>467</v>
      </c>
      <c r="D197" s="323">
        <v>1152</v>
      </c>
      <c r="E197" s="192">
        <f t="shared" si="3"/>
        <v>1.467</v>
      </c>
    </row>
    <row r="198" ht="36" customHeight="1" spans="1:5">
      <c r="A198" s="407">
        <v>2013301</v>
      </c>
      <c r="B198" s="293" t="s">
        <v>180</v>
      </c>
      <c r="C198" s="323">
        <v>336</v>
      </c>
      <c r="D198" s="323">
        <v>305</v>
      </c>
      <c r="E198" s="192">
        <f t="shared" si="3"/>
        <v>-0.092</v>
      </c>
    </row>
    <row r="199" ht="36" customHeight="1" spans="1:5">
      <c r="A199" s="407">
        <v>2013302</v>
      </c>
      <c r="B199" s="293" t="s">
        <v>181</v>
      </c>
      <c r="C199" s="323">
        <v>131</v>
      </c>
      <c r="D199" s="323">
        <v>847</v>
      </c>
      <c r="E199" s="192">
        <f t="shared" si="3"/>
        <v>5.466</v>
      </c>
    </row>
    <row r="200" ht="36" customHeight="1" spans="1:5">
      <c r="A200" s="407">
        <v>2013303</v>
      </c>
      <c r="B200" s="293" t="s">
        <v>182</v>
      </c>
      <c r="C200" s="323" t="s">
        <v>184</v>
      </c>
      <c r="D200" s="323">
        <v>0</v>
      </c>
      <c r="E200" s="192">
        <f t="shared" si="3"/>
        <v>0</v>
      </c>
    </row>
    <row r="201" ht="36" customHeight="1" spans="1:5">
      <c r="A201" s="407">
        <v>2013304</v>
      </c>
      <c r="B201" s="293" t="s">
        <v>294</v>
      </c>
      <c r="C201" s="323" t="s">
        <v>184</v>
      </c>
      <c r="D201" s="323">
        <v>0</v>
      </c>
      <c r="E201" s="192">
        <f t="shared" si="3"/>
        <v>0</v>
      </c>
    </row>
    <row r="202" ht="36" customHeight="1" spans="1:5">
      <c r="A202" s="407">
        <v>2013350</v>
      </c>
      <c r="B202" s="293" t="s">
        <v>190</v>
      </c>
      <c r="C202" s="323" t="s">
        <v>184</v>
      </c>
      <c r="D202" s="323">
        <v>0</v>
      </c>
      <c r="E202" s="192">
        <f t="shared" si="3"/>
        <v>0</v>
      </c>
    </row>
    <row r="203" ht="36" customHeight="1" spans="1:5">
      <c r="A203" s="407">
        <v>2013399</v>
      </c>
      <c r="B203" s="293" t="s">
        <v>295</v>
      </c>
      <c r="C203" s="323" t="s">
        <v>184</v>
      </c>
      <c r="D203" s="323">
        <v>0</v>
      </c>
      <c r="E203" s="192">
        <f t="shared" si="3"/>
        <v>0</v>
      </c>
    </row>
    <row r="204" ht="36" customHeight="1" spans="1:5">
      <c r="A204" s="406">
        <v>20134</v>
      </c>
      <c r="B204" s="290" t="s">
        <v>296</v>
      </c>
      <c r="C204" s="323">
        <v>212</v>
      </c>
      <c r="D204" s="323">
        <v>283</v>
      </c>
      <c r="E204" s="192">
        <f t="shared" si="3"/>
        <v>0.335</v>
      </c>
    </row>
    <row r="205" ht="36" customHeight="1" spans="1:5">
      <c r="A205" s="407">
        <v>2013401</v>
      </c>
      <c r="B205" s="293" t="s">
        <v>180</v>
      </c>
      <c r="C205" s="323">
        <v>158</v>
      </c>
      <c r="D205" s="323">
        <v>165</v>
      </c>
      <c r="E205" s="192">
        <f t="shared" si="3"/>
        <v>0.044</v>
      </c>
    </row>
    <row r="206" ht="36" customHeight="1" spans="1:5">
      <c r="A206" s="407">
        <v>2013402</v>
      </c>
      <c r="B206" s="293" t="s">
        <v>181</v>
      </c>
      <c r="C206" s="323">
        <v>26</v>
      </c>
      <c r="D206" s="323">
        <v>68</v>
      </c>
      <c r="E206" s="192">
        <f t="shared" si="3"/>
        <v>1.615</v>
      </c>
    </row>
    <row r="207" ht="36" customHeight="1" spans="1:5">
      <c r="A207" s="407">
        <v>2013403</v>
      </c>
      <c r="B207" s="293" t="s">
        <v>182</v>
      </c>
      <c r="C207" s="323" t="s">
        <v>184</v>
      </c>
      <c r="D207" s="323">
        <v>0</v>
      </c>
      <c r="E207" s="192">
        <f t="shared" si="3"/>
        <v>0</v>
      </c>
    </row>
    <row r="208" ht="36" customHeight="1" spans="1:5">
      <c r="A208" s="407">
        <v>2013404</v>
      </c>
      <c r="B208" s="293" t="s">
        <v>297</v>
      </c>
      <c r="C208" s="323">
        <v>21</v>
      </c>
      <c r="D208" s="323">
        <v>6</v>
      </c>
      <c r="E208" s="192">
        <f t="shared" si="3"/>
        <v>-0.714</v>
      </c>
    </row>
    <row r="209" ht="36" customHeight="1" spans="1:5">
      <c r="A209" s="407">
        <v>2013405</v>
      </c>
      <c r="B209" s="293" t="s">
        <v>298</v>
      </c>
      <c r="C209" s="323">
        <v>2</v>
      </c>
      <c r="D209" s="323">
        <v>14</v>
      </c>
      <c r="E209" s="192">
        <f t="shared" si="3"/>
        <v>6</v>
      </c>
    </row>
    <row r="210" ht="36" customHeight="1" spans="1:5">
      <c r="A210" s="407">
        <v>2013450</v>
      </c>
      <c r="B210" s="293" t="s">
        <v>190</v>
      </c>
      <c r="C210" s="323" t="s">
        <v>184</v>
      </c>
      <c r="D210" s="323">
        <v>0</v>
      </c>
      <c r="E210" s="192">
        <f t="shared" si="3"/>
        <v>0</v>
      </c>
    </row>
    <row r="211" ht="36" customHeight="1" spans="1:5">
      <c r="A211" s="407">
        <v>2013499</v>
      </c>
      <c r="B211" s="293" t="s">
        <v>299</v>
      </c>
      <c r="C211" s="323">
        <v>5</v>
      </c>
      <c r="D211" s="323">
        <v>30</v>
      </c>
      <c r="E211" s="192">
        <f t="shared" si="3"/>
        <v>5</v>
      </c>
    </row>
    <row r="212" ht="36" customHeight="1" spans="1:5">
      <c r="A212" s="406">
        <v>20135</v>
      </c>
      <c r="B212" s="290" t="s">
        <v>300</v>
      </c>
      <c r="C212" s="323">
        <v>0</v>
      </c>
      <c r="D212" s="323">
        <v>0</v>
      </c>
      <c r="E212" s="192" t="str">
        <f t="shared" si="3"/>
        <v/>
      </c>
    </row>
    <row r="213" ht="36" customHeight="1" spans="1:5">
      <c r="A213" s="407">
        <v>2013501</v>
      </c>
      <c r="B213" s="293" t="s">
        <v>180</v>
      </c>
      <c r="C213" s="323" t="s">
        <v>184</v>
      </c>
      <c r="D213" s="323">
        <v>0</v>
      </c>
      <c r="E213" s="192">
        <f t="shared" si="3"/>
        <v>0</v>
      </c>
    </row>
    <row r="214" ht="36" customHeight="1" spans="1:5">
      <c r="A214" s="407">
        <v>2013502</v>
      </c>
      <c r="B214" s="293" t="s">
        <v>181</v>
      </c>
      <c r="C214" s="323" t="s">
        <v>184</v>
      </c>
      <c r="D214" s="323">
        <v>0</v>
      </c>
      <c r="E214" s="192">
        <f t="shared" si="3"/>
        <v>0</v>
      </c>
    </row>
    <row r="215" ht="36" customHeight="1" spans="1:5">
      <c r="A215" s="407">
        <v>2013503</v>
      </c>
      <c r="B215" s="293" t="s">
        <v>182</v>
      </c>
      <c r="C215" s="323" t="s">
        <v>184</v>
      </c>
      <c r="D215" s="323">
        <v>0</v>
      </c>
      <c r="E215" s="192">
        <f t="shared" si="3"/>
        <v>0</v>
      </c>
    </row>
    <row r="216" ht="36" customHeight="1" spans="1:5">
      <c r="A216" s="407">
        <v>2013550</v>
      </c>
      <c r="B216" s="293" t="s">
        <v>190</v>
      </c>
      <c r="C216" s="323" t="s">
        <v>184</v>
      </c>
      <c r="D216" s="323">
        <v>0</v>
      </c>
      <c r="E216" s="192">
        <f t="shared" si="3"/>
        <v>0</v>
      </c>
    </row>
    <row r="217" ht="36" customHeight="1" spans="1:5">
      <c r="A217" s="407">
        <v>2013599</v>
      </c>
      <c r="B217" s="293" t="s">
        <v>301</v>
      </c>
      <c r="C217" s="323" t="s">
        <v>184</v>
      </c>
      <c r="D217" s="323">
        <v>0</v>
      </c>
      <c r="E217" s="192">
        <f t="shared" si="3"/>
        <v>0</v>
      </c>
    </row>
    <row r="218" ht="36" customHeight="1" spans="1:5">
      <c r="A218" s="406">
        <v>20136</v>
      </c>
      <c r="B218" s="290" t="s">
        <v>302</v>
      </c>
      <c r="C218" s="323">
        <v>538</v>
      </c>
      <c r="D218" s="323">
        <v>737</v>
      </c>
      <c r="E218" s="192">
        <f t="shared" si="3"/>
        <v>0.37</v>
      </c>
    </row>
    <row r="219" ht="36" customHeight="1" spans="1:5">
      <c r="A219" s="407">
        <v>2013601</v>
      </c>
      <c r="B219" s="293" t="s">
        <v>180</v>
      </c>
      <c r="C219" s="323">
        <v>285</v>
      </c>
      <c r="D219" s="323">
        <v>318</v>
      </c>
      <c r="E219" s="192">
        <f t="shared" si="3"/>
        <v>0.116</v>
      </c>
    </row>
    <row r="220" ht="36" customHeight="1" spans="1:5">
      <c r="A220" s="407">
        <v>2013602</v>
      </c>
      <c r="B220" s="293" t="s">
        <v>181</v>
      </c>
      <c r="C220" s="323" t="s">
        <v>184</v>
      </c>
      <c r="D220" s="323">
        <v>0</v>
      </c>
      <c r="E220" s="192">
        <f t="shared" si="3"/>
        <v>0</v>
      </c>
    </row>
    <row r="221" ht="36" customHeight="1" spans="1:5">
      <c r="A221" s="407">
        <v>2013603</v>
      </c>
      <c r="B221" s="293" t="s">
        <v>182</v>
      </c>
      <c r="C221" s="323" t="s">
        <v>184</v>
      </c>
      <c r="D221" s="323">
        <v>0</v>
      </c>
      <c r="E221" s="192">
        <f t="shared" si="3"/>
        <v>0</v>
      </c>
    </row>
    <row r="222" ht="36" customHeight="1" spans="1:5">
      <c r="A222" s="407">
        <v>2013650</v>
      </c>
      <c r="B222" s="293" t="s">
        <v>190</v>
      </c>
      <c r="C222" s="323">
        <v>144</v>
      </c>
      <c r="D222" s="323">
        <v>149</v>
      </c>
      <c r="E222" s="192">
        <f t="shared" si="3"/>
        <v>0.035</v>
      </c>
    </row>
    <row r="223" ht="36" customHeight="1" spans="1:5">
      <c r="A223" s="407">
        <v>2013699</v>
      </c>
      <c r="B223" s="293" t="s">
        <v>303</v>
      </c>
      <c r="C223" s="323">
        <v>109</v>
      </c>
      <c r="D223" s="323">
        <v>270</v>
      </c>
      <c r="E223" s="192">
        <f t="shared" si="3"/>
        <v>1.477</v>
      </c>
    </row>
    <row r="224" ht="36" customHeight="1" spans="1:5">
      <c r="A224" s="406">
        <v>20137</v>
      </c>
      <c r="B224" s="290" t="s">
        <v>304</v>
      </c>
      <c r="C224" s="323">
        <v>0</v>
      </c>
      <c r="D224" s="323">
        <v>0</v>
      </c>
      <c r="E224" s="192" t="str">
        <f t="shared" si="3"/>
        <v/>
      </c>
    </row>
    <row r="225" ht="36" customHeight="1" spans="1:5">
      <c r="A225" s="407">
        <v>2013701</v>
      </c>
      <c r="B225" s="293" t="s">
        <v>180</v>
      </c>
      <c r="C225" s="323" t="s">
        <v>184</v>
      </c>
      <c r="D225" s="323">
        <v>0</v>
      </c>
      <c r="E225" s="192">
        <f t="shared" si="3"/>
        <v>0</v>
      </c>
    </row>
    <row r="226" ht="36" customHeight="1" spans="1:5">
      <c r="A226" s="407">
        <v>2013702</v>
      </c>
      <c r="B226" s="293" t="s">
        <v>181</v>
      </c>
      <c r="C226" s="323" t="s">
        <v>184</v>
      </c>
      <c r="D226" s="323">
        <v>0</v>
      </c>
      <c r="E226" s="192">
        <f t="shared" si="3"/>
        <v>0</v>
      </c>
    </row>
    <row r="227" ht="36" customHeight="1" spans="1:5">
      <c r="A227" s="407">
        <v>2013703</v>
      </c>
      <c r="B227" s="293" t="s">
        <v>182</v>
      </c>
      <c r="C227" s="323" t="s">
        <v>184</v>
      </c>
      <c r="D227" s="323">
        <v>0</v>
      </c>
      <c r="E227" s="192">
        <f t="shared" si="3"/>
        <v>0</v>
      </c>
    </row>
    <row r="228" ht="36" customHeight="1" spans="1:5">
      <c r="A228" s="407">
        <v>2013704</v>
      </c>
      <c r="B228" s="293" t="s">
        <v>305</v>
      </c>
      <c r="C228" s="323" t="s">
        <v>184</v>
      </c>
      <c r="D228" s="323">
        <v>0</v>
      </c>
      <c r="E228" s="192">
        <f t="shared" si="3"/>
        <v>0</v>
      </c>
    </row>
    <row r="229" ht="36" customHeight="1" spans="1:5">
      <c r="A229" s="407">
        <v>2013750</v>
      </c>
      <c r="B229" s="293" t="s">
        <v>190</v>
      </c>
      <c r="C229" s="323" t="s">
        <v>184</v>
      </c>
      <c r="D229" s="323">
        <v>0</v>
      </c>
      <c r="E229" s="192">
        <f t="shared" si="3"/>
        <v>0</v>
      </c>
    </row>
    <row r="230" ht="36" customHeight="1" spans="1:5">
      <c r="A230" s="407">
        <v>2013799</v>
      </c>
      <c r="B230" s="293" t="s">
        <v>306</v>
      </c>
      <c r="C230" s="323" t="s">
        <v>184</v>
      </c>
      <c r="D230" s="323">
        <v>0</v>
      </c>
      <c r="E230" s="192">
        <f t="shared" si="3"/>
        <v>0</v>
      </c>
    </row>
    <row r="231" ht="36" customHeight="1" spans="1:5">
      <c r="A231" s="406">
        <v>20138</v>
      </c>
      <c r="B231" s="290" t="s">
        <v>307</v>
      </c>
      <c r="C231" s="323">
        <v>4093</v>
      </c>
      <c r="D231" s="323">
        <v>4239</v>
      </c>
      <c r="E231" s="192">
        <f t="shared" si="3"/>
        <v>0.036</v>
      </c>
    </row>
    <row r="232" ht="36" customHeight="1" spans="1:5">
      <c r="A232" s="407">
        <v>2013801</v>
      </c>
      <c r="B232" s="293" t="s">
        <v>180</v>
      </c>
      <c r="C232" s="323">
        <v>2908</v>
      </c>
      <c r="D232" s="323">
        <v>2962</v>
      </c>
      <c r="E232" s="192">
        <f t="shared" si="3"/>
        <v>0.019</v>
      </c>
    </row>
    <row r="233" ht="36" customHeight="1" spans="1:5">
      <c r="A233" s="407">
        <v>2013802</v>
      </c>
      <c r="B233" s="293" t="s">
        <v>181</v>
      </c>
      <c r="C233" s="323">
        <v>113</v>
      </c>
      <c r="D233" s="323">
        <v>119</v>
      </c>
      <c r="E233" s="192">
        <f t="shared" si="3"/>
        <v>0.053</v>
      </c>
    </row>
    <row r="234" ht="36" customHeight="1" spans="1:5">
      <c r="A234" s="407">
        <v>2013803</v>
      </c>
      <c r="B234" s="293" t="s">
        <v>182</v>
      </c>
      <c r="C234" s="323" t="s">
        <v>184</v>
      </c>
      <c r="D234" s="323">
        <v>0</v>
      </c>
      <c r="E234" s="192">
        <f t="shared" si="3"/>
        <v>0</v>
      </c>
    </row>
    <row r="235" ht="36" customHeight="1" spans="1:5">
      <c r="A235" s="407">
        <v>2013804</v>
      </c>
      <c r="B235" s="293" t="s">
        <v>308</v>
      </c>
      <c r="C235" s="323">
        <v>63</v>
      </c>
      <c r="D235" s="323">
        <v>42</v>
      </c>
      <c r="E235" s="192">
        <f t="shared" si="3"/>
        <v>-0.333</v>
      </c>
    </row>
    <row r="236" ht="36" customHeight="1" spans="1:5">
      <c r="A236" s="407">
        <v>2013805</v>
      </c>
      <c r="B236" s="293" t="s">
        <v>309</v>
      </c>
      <c r="C236" s="323">
        <v>80</v>
      </c>
      <c r="D236" s="323">
        <v>200</v>
      </c>
      <c r="E236" s="192">
        <f t="shared" si="3"/>
        <v>1.5</v>
      </c>
    </row>
    <row r="237" ht="36" customHeight="1" spans="1:5">
      <c r="A237" s="407">
        <v>2013808</v>
      </c>
      <c r="B237" s="293" t="s">
        <v>222</v>
      </c>
      <c r="C237" s="323" t="s">
        <v>184</v>
      </c>
      <c r="D237" s="323">
        <v>0</v>
      </c>
      <c r="E237" s="192">
        <f t="shared" si="3"/>
        <v>0</v>
      </c>
    </row>
    <row r="238" ht="36" customHeight="1" spans="1:5">
      <c r="A238" s="407">
        <v>2013810</v>
      </c>
      <c r="B238" s="293" t="s">
        <v>310</v>
      </c>
      <c r="C238" s="323" t="s">
        <v>184</v>
      </c>
      <c r="D238" s="323">
        <v>0</v>
      </c>
      <c r="E238" s="192">
        <f t="shared" si="3"/>
        <v>0</v>
      </c>
    </row>
    <row r="239" ht="36" customHeight="1" spans="1:5">
      <c r="A239" s="407">
        <v>2013812</v>
      </c>
      <c r="B239" s="293" t="s">
        <v>311</v>
      </c>
      <c r="C239" s="323">
        <v>0</v>
      </c>
      <c r="D239" s="323">
        <v>1</v>
      </c>
      <c r="E239" s="192" t="str">
        <f t="shared" si="3"/>
        <v/>
      </c>
    </row>
    <row r="240" ht="36" customHeight="1" spans="1:5">
      <c r="A240" s="407">
        <v>2013813</v>
      </c>
      <c r="B240" s="293" t="s">
        <v>312</v>
      </c>
      <c r="C240" s="323">
        <v>0</v>
      </c>
      <c r="D240" s="323">
        <v>0</v>
      </c>
      <c r="E240" s="192" t="str">
        <f t="shared" si="3"/>
        <v/>
      </c>
    </row>
    <row r="241" ht="36" customHeight="1" spans="1:5">
      <c r="A241" s="407">
        <v>2013814</v>
      </c>
      <c r="B241" s="293" t="s">
        <v>313</v>
      </c>
      <c r="C241" s="323">
        <v>0</v>
      </c>
      <c r="D241" s="323">
        <v>1</v>
      </c>
      <c r="E241" s="192" t="str">
        <f t="shared" si="3"/>
        <v/>
      </c>
    </row>
    <row r="242" ht="36" customHeight="1" spans="1:5">
      <c r="A242" s="407">
        <v>2013815</v>
      </c>
      <c r="B242" s="293" t="s">
        <v>314</v>
      </c>
      <c r="C242" s="323">
        <v>3</v>
      </c>
      <c r="D242" s="323">
        <v>32</v>
      </c>
      <c r="E242" s="192">
        <f t="shared" si="3"/>
        <v>9.667</v>
      </c>
    </row>
    <row r="243" ht="36" customHeight="1" spans="1:5">
      <c r="A243" s="407">
        <v>2013816</v>
      </c>
      <c r="B243" s="293" t="s">
        <v>315</v>
      </c>
      <c r="C243" s="323">
        <v>138</v>
      </c>
      <c r="D243" s="323">
        <v>87</v>
      </c>
      <c r="E243" s="192">
        <f t="shared" si="3"/>
        <v>-0.37</v>
      </c>
    </row>
    <row r="244" ht="36" customHeight="1" spans="1:5">
      <c r="A244" s="407">
        <v>2013850</v>
      </c>
      <c r="B244" s="293" t="s">
        <v>190</v>
      </c>
      <c r="C244" s="323">
        <v>778</v>
      </c>
      <c r="D244" s="323">
        <v>787</v>
      </c>
      <c r="E244" s="192">
        <f t="shared" si="3"/>
        <v>0.012</v>
      </c>
    </row>
    <row r="245" ht="36" customHeight="1" spans="1:5">
      <c r="A245" s="407">
        <v>2013899</v>
      </c>
      <c r="B245" s="293" t="s">
        <v>316</v>
      </c>
      <c r="C245" s="323">
        <v>10</v>
      </c>
      <c r="D245" s="323">
        <v>8</v>
      </c>
      <c r="E245" s="192">
        <f t="shared" si="3"/>
        <v>-0.2</v>
      </c>
    </row>
    <row r="246" ht="36" customHeight="1" spans="1:5">
      <c r="A246" s="406">
        <v>20139</v>
      </c>
      <c r="B246" s="290" t="s">
        <v>317</v>
      </c>
      <c r="C246" s="323">
        <v>1978</v>
      </c>
      <c r="D246" s="323"/>
      <c r="E246" s="192">
        <f t="shared" si="3"/>
        <v>-1</v>
      </c>
    </row>
    <row r="247" ht="36" customHeight="1" spans="1:5">
      <c r="A247" s="407">
        <v>2013902</v>
      </c>
      <c r="B247" s="293" t="s">
        <v>318</v>
      </c>
      <c r="C247" s="323">
        <v>11</v>
      </c>
      <c r="D247" s="323"/>
      <c r="E247" s="192">
        <f t="shared" si="3"/>
        <v>-1</v>
      </c>
    </row>
    <row r="248" ht="36" customHeight="1" spans="1:5">
      <c r="A248" s="407">
        <v>2013904</v>
      </c>
      <c r="B248" s="293" t="s">
        <v>319</v>
      </c>
      <c r="C248" s="323">
        <v>1678</v>
      </c>
      <c r="D248" s="323"/>
      <c r="E248" s="192">
        <f t="shared" si="3"/>
        <v>-1</v>
      </c>
    </row>
    <row r="249" ht="36" customHeight="1" spans="1:5">
      <c r="A249" s="407">
        <v>2013999</v>
      </c>
      <c r="B249" s="293" t="s">
        <v>320</v>
      </c>
      <c r="C249" s="323">
        <v>289</v>
      </c>
      <c r="D249" s="323"/>
      <c r="E249" s="192">
        <f t="shared" si="3"/>
        <v>-1</v>
      </c>
    </row>
    <row r="250" ht="36" customHeight="1" spans="1:5">
      <c r="A250" s="406">
        <v>20140</v>
      </c>
      <c r="B250" s="290" t="s">
        <v>321</v>
      </c>
      <c r="C250" s="323">
        <v>241</v>
      </c>
      <c r="D250" s="323"/>
      <c r="E250" s="192">
        <f t="shared" si="3"/>
        <v>-1</v>
      </c>
    </row>
    <row r="251" ht="36" customHeight="1" spans="1:5">
      <c r="A251" s="407">
        <v>2014001</v>
      </c>
      <c r="B251" s="293" t="s">
        <v>322</v>
      </c>
      <c r="C251" s="323">
        <v>127</v>
      </c>
      <c r="D251" s="323"/>
      <c r="E251" s="192">
        <f t="shared" si="3"/>
        <v>-1</v>
      </c>
    </row>
    <row r="252" ht="36" customHeight="1" spans="1:5">
      <c r="A252" s="407">
        <v>2014004</v>
      </c>
      <c r="B252" s="293" t="s">
        <v>323</v>
      </c>
      <c r="C252" s="323">
        <v>85</v>
      </c>
      <c r="D252" s="323"/>
      <c r="E252" s="192">
        <f t="shared" si="3"/>
        <v>-1</v>
      </c>
    </row>
    <row r="253" ht="36" customHeight="1" spans="1:5">
      <c r="A253" s="407">
        <v>2014050</v>
      </c>
      <c r="B253" s="293" t="s">
        <v>324</v>
      </c>
      <c r="C253" s="323">
        <v>29</v>
      </c>
      <c r="D253" s="323"/>
      <c r="E253" s="192">
        <f t="shared" si="3"/>
        <v>-1</v>
      </c>
    </row>
    <row r="254" ht="36" customHeight="1" spans="1:5">
      <c r="A254" s="406">
        <v>20199</v>
      </c>
      <c r="B254" s="290" t="s">
        <v>325</v>
      </c>
      <c r="C254" s="323">
        <v>120</v>
      </c>
      <c r="D254" s="323">
        <v>17835</v>
      </c>
      <c r="E254" s="192">
        <f t="shared" si="3"/>
        <v>147.625</v>
      </c>
    </row>
    <row r="255" ht="36" customHeight="1" spans="1:5">
      <c r="A255" s="407">
        <v>2019901</v>
      </c>
      <c r="B255" s="293" t="s">
        <v>326</v>
      </c>
      <c r="C255" s="323" t="s">
        <v>184</v>
      </c>
      <c r="D255" s="323">
        <v>0</v>
      </c>
      <c r="E255" s="192">
        <f t="shared" si="3"/>
        <v>0</v>
      </c>
    </row>
    <row r="256" ht="36" customHeight="1" spans="1:5">
      <c r="A256" s="407">
        <v>2019999</v>
      </c>
      <c r="B256" s="293" t="s">
        <v>327</v>
      </c>
      <c r="C256" s="323">
        <v>120</v>
      </c>
      <c r="D256" s="323">
        <v>17835</v>
      </c>
      <c r="E256" s="192">
        <f t="shared" si="3"/>
        <v>147.625</v>
      </c>
    </row>
    <row r="257" ht="36" customHeight="1" spans="1:5">
      <c r="A257" s="48" t="s">
        <v>328</v>
      </c>
      <c r="B257" s="411" t="s">
        <v>329</v>
      </c>
      <c r="C257" s="323">
        <v>0</v>
      </c>
      <c r="D257" s="323">
        <v>0</v>
      </c>
      <c r="E257" s="192" t="str">
        <f t="shared" si="3"/>
        <v/>
      </c>
    </row>
    <row r="258" ht="36" customHeight="1" spans="1:5">
      <c r="A258" s="405">
        <v>202</v>
      </c>
      <c r="B258" s="290" t="s">
        <v>117</v>
      </c>
      <c r="C258" s="323">
        <v>0</v>
      </c>
      <c r="D258" s="323">
        <v>0</v>
      </c>
      <c r="E258" s="192" t="str">
        <f t="shared" si="3"/>
        <v/>
      </c>
    </row>
    <row r="259" ht="36" customHeight="1" spans="1:5">
      <c r="A259" s="406">
        <v>20205</v>
      </c>
      <c r="B259" s="290" t="s">
        <v>330</v>
      </c>
      <c r="C259" s="323">
        <v>0</v>
      </c>
      <c r="D259" s="323">
        <v>0</v>
      </c>
      <c r="E259" s="192" t="str">
        <f t="shared" si="3"/>
        <v/>
      </c>
    </row>
    <row r="260" ht="36" customHeight="1" spans="1:5">
      <c r="A260" s="406">
        <v>20299</v>
      </c>
      <c r="B260" s="290" t="s">
        <v>331</v>
      </c>
      <c r="C260" s="323">
        <v>0</v>
      </c>
      <c r="D260" s="323">
        <v>0</v>
      </c>
      <c r="E260" s="192" t="str">
        <f t="shared" ref="E260:E323" si="4">IFERROR(IF(C260&gt;0,D260/C260-1,IF(C260&lt;0,-(D260/C260-1),"")),0)</f>
        <v/>
      </c>
    </row>
    <row r="261" ht="36" customHeight="1" spans="1:5">
      <c r="A261" s="405">
        <v>203</v>
      </c>
      <c r="B261" s="290" t="s">
        <v>119</v>
      </c>
      <c r="C261" s="323">
        <v>479</v>
      </c>
      <c r="D261" s="323">
        <v>499</v>
      </c>
      <c r="E261" s="192">
        <f t="shared" si="4"/>
        <v>0.042</v>
      </c>
    </row>
    <row r="262" ht="36" customHeight="1" spans="1:5">
      <c r="A262" s="412">
        <v>20301</v>
      </c>
      <c r="B262" s="290" t="s">
        <v>332</v>
      </c>
      <c r="C262" s="323">
        <v>0</v>
      </c>
      <c r="D262" s="323">
        <v>0</v>
      </c>
      <c r="E262" s="192" t="str">
        <f t="shared" si="4"/>
        <v/>
      </c>
    </row>
    <row r="263" ht="36" customHeight="1" spans="1:5">
      <c r="A263" s="413">
        <v>2030101</v>
      </c>
      <c r="B263" s="293" t="s">
        <v>333</v>
      </c>
      <c r="C263" s="323" t="s">
        <v>184</v>
      </c>
      <c r="D263" s="323">
        <v>0</v>
      </c>
      <c r="E263" s="192">
        <f t="shared" si="4"/>
        <v>0</v>
      </c>
    </row>
    <row r="264" ht="36" customHeight="1" spans="1:5">
      <c r="A264" s="412">
        <v>20304</v>
      </c>
      <c r="B264" s="290" t="s">
        <v>334</v>
      </c>
      <c r="C264" s="323">
        <v>0</v>
      </c>
      <c r="D264" s="323">
        <v>0</v>
      </c>
      <c r="E264" s="192" t="str">
        <f t="shared" si="4"/>
        <v/>
      </c>
    </row>
    <row r="265" ht="36" customHeight="1" spans="1:5">
      <c r="A265" s="413">
        <v>2030401</v>
      </c>
      <c r="B265" s="293" t="s">
        <v>335</v>
      </c>
      <c r="C265" s="323" t="s">
        <v>184</v>
      </c>
      <c r="D265" s="323">
        <v>0</v>
      </c>
      <c r="E265" s="192">
        <f t="shared" si="4"/>
        <v>0</v>
      </c>
    </row>
    <row r="266" ht="36" customHeight="1" spans="1:5">
      <c r="A266" s="412">
        <v>20305</v>
      </c>
      <c r="B266" s="290" t="s">
        <v>336</v>
      </c>
      <c r="C266" s="323">
        <v>0</v>
      </c>
      <c r="D266" s="323">
        <v>0</v>
      </c>
      <c r="E266" s="192" t="str">
        <f t="shared" si="4"/>
        <v/>
      </c>
    </row>
    <row r="267" ht="36" customHeight="1" spans="1:5">
      <c r="A267" s="413">
        <v>2030501</v>
      </c>
      <c r="B267" s="293" t="s">
        <v>337</v>
      </c>
      <c r="C267" s="323" t="s">
        <v>184</v>
      </c>
      <c r="D267" s="323">
        <v>0</v>
      </c>
      <c r="E267" s="192">
        <f t="shared" si="4"/>
        <v>0</v>
      </c>
    </row>
    <row r="268" ht="36" customHeight="1" spans="1:5">
      <c r="A268" s="406">
        <v>20306</v>
      </c>
      <c r="B268" s="290" t="s">
        <v>338</v>
      </c>
      <c r="C268" s="323">
        <v>404</v>
      </c>
      <c r="D268" s="323">
        <v>404</v>
      </c>
      <c r="E268" s="192">
        <f t="shared" si="4"/>
        <v>0</v>
      </c>
    </row>
    <row r="269" ht="36" customHeight="1" spans="1:5">
      <c r="A269" s="407">
        <v>2030601</v>
      </c>
      <c r="B269" s="293" t="s">
        <v>339</v>
      </c>
      <c r="C269" s="323">
        <v>296</v>
      </c>
      <c r="D269" s="323">
        <v>404</v>
      </c>
      <c r="E269" s="192">
        <f t="shared" si="4"/>
        <v>0.365</v>
      </c>
    </row>
    <row r="270" ht="36" customHeight="1" spans="1:5">
      <c r="A270" s="407">
        <v>2030602</v>
      </c>
      <c r="B270" s="293" t="s">
        <v>340</v>
      </c>
      <c r="C270" s="323" t="s">
        <v>184</v>
      </c>
      <c r="D270" s="323">
        <v>0</v>
      </c>
      <c r="E270" s="192">
        <f t="shared" si="4"/>
        <v>0</v>
      </c>
    </row>
    <row r="271" ht="36" customHeight="1" spans="1:5">
      <c r="A271" s="407">
        <v>2030603</v>
      </c>
      <c r="B271" s="293" t="s">
        <v>341</v>
      </c>
      <c r="C271" s="323" t="s">
        <v>184</v>
      </c>
      <c r="D271" s="323">
        <v>0</v>
      </c>
      <c r="E271" s="192">
        <f t="shared" si="4"/>
        <v>0</v>
      </c>
    </row>
    <row r="272" ht="36" customHeight="1" spans="1:5">
      <c r="A272" s="407">
        <v>2030604</v>
      </c>
      <c r="B272" s="293" t="s">
        <v>342</v>
      </c>
      <c r="C272" s="323" t="s">
        <v>184</v>
      </c>
      <c r="D272" s="323">
        <v>0</v>
      </c>
      <c r="E272" s="192">
        <f t="shared" si="4"/>
        <v>0</v>
      </c>
    </row>
    <row r="273" ht="36" customHeight="1" spans="1:5">
      <c r="A273" s="407">
        <v>2030605</v>
      </c>
      <c r="B273" s="293" t="s">
        <v>343</v>
      </c>
      <c r="C273" s="323">
        <v>0</v>
      </c>
      <c r="D273" s="323">
        <v>0</v>
      </c>
      <c r="E273" s="192" t="str">
        <f t="shared" si="4"/>
        <v/>
      </c>
    </row>
    <row r="274" ht="36" customHeight="1" spans="1:5">
      <c r="A274" s="407">
        <v>2030606</v>
      </c>
      <c r="B274" s="293" t="s">
        <v>344</v>
      </c>
      <c r="C274" s="323">
        <v>0</v>
      </c>
      <c r="D274" s="323">
        <v>0</v>
      </c>
      <c r="E274" s="192" t="str">
        <f t="shared" si="4"/>
        <v/>
      </c>
    </row>
    <row r="275" ht="36" customHeight="1" spans="1:5">
      <c r="A275" s="407">
        <v>2030607</v>
      </c>
      <c r="B275" s="293" t="s">
        <v>345</v>
      </c>
      <c r="C275" s="323">
        <v>108</v>
      </c>
      <c r="D275" s="323">
        <v>0</v>
      </c>
      <c r="E275" s="192">
        <f t="shared" si="4"/>
        <v>-1</v>
      </c>
    </row>
    <row r="276" ht="36" customHeight="1" spans="1:5">
      <c r="A276" s="407">
        <v>2030608</v>
      </c>
      <c r="B276" s="293" t="s">
        <v>346</v>
      </c>
      <c r="C276" s="323" t="s">
        <v>184</v>
      </c>
      <c r="D276" s="323">
        <v>0</v>
      </c>
      <c r="E276" s="192">
        <f t="shared" si="4"/>
        <v>0</v>
      </c>
    </row>
    <row r="277" ht="36" customHeight="1" spans="1:5">
      <c r="A277" s="407">
        <v>2030699</v>
      </c>
      <c r="B277" s="293" t="s">
        <v>347</v>
      </c>
      <c r="C277" s="323" t="s">
        <v>184</v>
      </c>
      <c r="D277" s="323">
        <v>0</v>
      </c>
      <c r="E277" s="192">
        <f t="shared" si="4"/>
        <v>0</v>
      </c>
    </row>
    <row r="278" ht="36" customHeight="1" spans="1:5">
      <c r="A278" s="406">
        <v>20399</v>
      </c>
      <c r="B278" s="290" t="s">
        <v>348</v>
      </c>
      <c r="C278" s="323">
        <v>75</v>
      </c>
      <c r="D278" s="323">
        <v>95</v>
      </c>
      <c r="E278" s="192">
        <f t="shared" si="4"/>
        <v>0.267</v>
      </c>
    </row>
    <row r="279" ht="36" customHeight="1" spans="1:5">
      <c r="A279" s="413">
        <v>2039999</v>
      </c>
      <c r="B279" s="293" t="s">
        <v>349</v>
      </c>
      <c r="C279" s="323">
        <v>75</v>
      </c>
      <c r="D279" s="323">
        <v>95</v>
      </c>
      <c r="E279" s="192">
        <f t="shared" si="4"/>
        <v>0.267</v>
      </c>
    </row>
    <row r="280" ht="36" customHeight="1" spans="1:5">
      <c r="A280" s="48" t="s">
        <v>350</v>
      </c>
      <c r="B280" s="411" t="s">
        <v>329</v>
      </c>
      <c r="C280" s="323">
        <v>0</v>
      </c>
      <c r="D280" s="323">
        <v>0</v>
      </c>
      <c r="E280" s="192" t="str">
        <f t="shared" si="4"/>
        <v/>
      </c>
    </row>
    <row r="281" ht="36" customHeight="1" spans="1:5">
      <c r="A281" s="405">
        <v>204</v>
      </c>
      <c r="B281" s="290" t="s">
        <v>121</v>
      </c>
      <c r="C281" s="323">
        <v>43978</v>
      </c>
      <c r="D281" s="323">
        <v>42136</v>
      </c>
      <c r="E281" s="192">
        <f t="shared" si="4"/>
        <v>-0.042</v>
      </c>
    </row>
    <row r="282" ht="36" customHeight="1" spans="1:5">
      <c r="A282" s="406">
        <v>20401</v>
      </c>
      <c r="B282" s="290" t="s">
        <v>351</v>
      </c>
      <c r="C282" s="323">
        <v>0</v>
      </c>
      <c r="D282" s="323">
        <v>0</v>
      </c>
      <c r="E282" s="192" t="str">
        <f t="shared" si="4"/>
        <v/>
      </c>
    </row>
    <row r="283" ht="36" customHeight="1" spans="1:5">
      <c r="A283" s="407">
        <v>2040101</v>
      </c>
      <c r="B283" s="293" t="s">
        <v>352</v>
      </c>
      <c r="C283" s="323" t="s">
        <v>184</v>
      </c>
      <c r="D283" s="323">
        <v>0</v>
      </c>
      <c r="E283" s="192">
        <f t="shared" si="4"/>
        <v>0</v>
      </c>
    </row>
    <row r="284" ht="36" customHeight="1" spans="1:5">
      <c r="A284" s="407">
        <v>2040199</v>
      </c>
      <c r="B284" s="293" t="s">
        <v>353</v>
      </c>
      <c r="C284" s="323" t="s">
        <v>184</v>
      </c>
      <c r="D284" s="323">
        <v>0</v>
      </c>
      <c r="E284" s="192">
        <f t="shared" si="4"/>
        <v>0</v>
      </c>
    </row>
    <row r="285" ht="36" customHeight="1" spans="1:5">
      <c r="A285" s="406">
        <v>20402</v>
      </c>
      <c r="B285" s="290" t="s">
        <v>354</v>
      </c>
      <c r="C285" s="323">
        <v>42798</v>
      </c>
      <c r="D285" s="323">
        <v>41070</v>
      </c>
      <c r="E285" s="192">
        <f t="shared" si="4"/>
        <v>-0.04</v>
      </c>
    </row>
    <row r="286" ht="36" customHeight="1" spans="1:5">
      <c r="A286" s="407">
        <v>2040201</v>
      </c>
      <c r="B286" s="293" t="s">
        <v>180</v>
      </c>
      <c r="C286" s="323">
        <v>26773</v>
      </c>
      <c r="D286" s="323">
        <v>23234</v>
      </c>
      <c r="E286" s="192">
        <f t="shared" si="4"/>
        <v>-0.132</v>
      </c>
    </row>
    <row r="287" ht="36" customHeight="1" spans="1:5">
      <c r="A287" s="407">
        <v>2040202</v>
      </c>
      <c r="B287" s="293" t="s">
        <v>181</v>
      </c>
      <c r="C287" s="323">
        <v>10426</v>
      </c>
      <c r="D287" s="323">
        <v>12917</v>
      </c>
      <c r="E287" s="192">
        <f t="shared" si="4"/>
        <v>0.239</v>
      </c>
    </row>
    <row r="288" ht="36" customHeight="1" spans="1:5">
      <c r="A288" s="407">
        <v>2040203</v>
      </c>
      <c r="B288" s="293" t="s">
        <v>182</v>
      </c>
      <c r="C288" s="323" t="s">
        <v>184</v>
      </c>
      <c r="D288" s="323">
        <v>0</v>
      </c>
      <c r="E288" s="192">
        <f t="shared" si="4"/>
        <v>0</v>
      </c>
    </row>
    <row r="289" ht="36" customHeight="1" spans="1:5">
      <c r="A289" s="407">
        <v>2040219</v>
      </c>
      <c r="B289" s="293" t="s">
        <v>222</v>
      </c>
      <c r="C289" s="323" t="s">
        <v>184</v>
      </c>
      <c r="D289" s="323">
        <v>0</v>
      </c>
      <c r="E289" s="192">
        <f t="shared" si="4"/>
        <v>0</v>
      </c>
    </row>
    <row r="290" ht="36" customHeight="1" spans="1:5">
      <c r="A290" s="407">
        <v>2040220</v>
      </c>
      <c r="B290" s="293" t="s">
        <v>355</v>
      </c>
      <c r="C290" s="323">
        <v>5581</v>
      </c>
      <c r="D290" s="323">
        <v>4913</v>
      </c>
      <c r="E290" s="192">
        <f t="shared" si="4"/>
        <v>-0.12</v>
      </c>
    </row>
    <row r="291" ht="36" customHeight="1" spans="1:5">
      <c r="A291" s="407">
        <v>2040221</v>
      </c>
      <c r="B291" s="293" t="s">
        <v>356</v>
      </c>
      <c r="C291" s="323" t="s">
        <v>184</v>
      </c>
      <c r="D291" s="323">
        <v>0</v>
      </c>
      <c r="E291" s="192">
        <f t="shared" si="4"/>
        <v>0</v>
      </c>
    </row>
    <row r="292" ht="36" customHeight="1" spans="1:5">
      <c r="A292" s="407">
        <v>2040222</v>
      </c>
      <c r="B292" s="293" t="s">
        <v>357</v>
      </c>
      <c r="C292" s="323" t="s">
        <v>184</v>
      </c>
      <c r="D292" s="323">
        <v>0</v>
      </c>
      <c r="E292" s="192">
        <f t="shared" si="4"/>
        <v>0</v>
      </c>
    </row>
    <row r="293" ht="36" customHeight="1" spans="1:5">
      <c r="A293" s="407">
        <v>2040223</v>
      </c>
      <c r="B293" s="293" t="s">
        <v>358</v>
      </c>
      <c r="C293" s="323" t="s">
        <v>184</v>
      </c>
      <c r="D293" s="323">
        <v>0</v>
      </c>
      <c r="E293" s="192">
        <f t="shared" si="4"/>
        <v>0</v>
      </c>
    </row>
    <row r="294" ht="36" customHeight="1" spans="1:5">
      <c r="A294" s="407">
        <v>2040250</v>
      </c>
      <c r="B294" s="293" t="s">
        <v>190</v>
      </c>
      <c r="C294" s="323" t="s">
        <v>184</v>
      </c>
      <c r="D294" s="323">
        <v>0</v>
      </c>
      <c r="E294" s="192">
        <f t="shared" si="4"/>
        <v>0</v>
      </c>
    </row>
    <row r="295" ht="36" customHeight="1" spans="1:5">
      <c r="A295" s="407">
        <v>2040299</v>
      </c>
      <c r="B295" s="293" t="s">
        <v>359</v>
      </c>
      <c r="C295" s="323">
        <v>18</v>
      </c>
      <c r="D295" s="323">
        <v>6</v>
      </c>
      <c r="E295" s="192">
        <f t="shared" si="4"/>
        <v>-0.667</v>
      </c>
    </row>
    <row r="296" ht="36" customHeight="1" spans="1:5">
      <c r="A296" s="406">
        <v>20403</v>
      </c>
      <c r="B296" s="290" t="s">
        <v>360</v>
      </c>
      <c r="C296" s="323">
        <v>0</v>
      </c>
      <c r="D296" s="323">
        <v>0</v>
      </c>
      <c r="E296" s="192" t="str">
        <f t="shared" si="4"/>
        <v/>
      </c>
    </row>
    <row r="297" ht="36" customHeight="1" spans="1:5">
      <c r="A297" s="407">
        <v>2040301</v>
      </c>
      <c r="B297" s="293" t="s">
        <v>180</v>
      </c>
      <c r="C297" s="323" t="s">
        <v>184</v>
      </c>
      <c r="D297" s="323">
        <v>0</v>
      </c>
      <c r="E297" s="192">
        <f t="shared" si="4"/>
        <v>0</v>
      </c>
    </row>
    <row r="298" ht="36" customHeight="1" spans="1:5">
      <c r="A298" s="407">
        <v>2040302</v>
      </c>
      <c r="B298" s="293" t="s">
        <v>181</v>
      </c>
      <c r="C298" s="323" t="s">
        <v>184</v>
      </c>
      <c r="D298" s="323">
        <v>0</v>
      </c>
      <c r="E298" s="192">
        <f t="shared" si="4"/>
        <v>0</v>
      </c>
    </row>
    <row r="299" ht="36" customHeight="1" spans="1:5">
      <c r="A299" s="407">
        <v>2040303</v>
      </c>
      <c r="B299" s="293" t="s">
        <v>182</v>
      </c>
      <c r="C299" s="323" t="s">
        <v>184</v>
      </c>
      <c r="D299" s="323">
        <v>0</v>
      </c>
      <c r="E299" s="192">
        <f t="shared" si="4"/>
        <v>0</v>
      </c>
    </row>
    <row r="300" ht="36" customHeight="1" spans="1:5">
      <c r="A300" s="407">
        <v>2040304</v>
      </c>
      <c r="B300" s="293" t="s">
        <v>361</v>
      </c>
      <c r="C300" s="323" t="s">
        <v>184</v>
      </c>
      <c r="D300" s="323">
        <v>0</v>
      </c>
      <c r="E300" s="192">
        <f t="shared" si="4"/>
        <v>0</v>
      </c>
    </row>
    <row r="301" ht="36" customHeight="1" spans="1:5">
      <c r="A301" s="407">
        <v>2040350</v>
      </c>
      <c r="B301" s="293" t="s">
        <v>190</v>
      </c>
      <c r="C301" s="323" t="s">
        <v>184</v>
      </c>
      <c r="D301" s="323">
        <v>0</v>
      </c>
      <c r="E301" s="192">
        <f t="shared" si="4"/>
        <v>0</v>
      </c>
    </row>
    <row r="302" ht="36" customHeight="1" spans="1:5">
      <c r="A302" s="407">
        <v>2040399</v>
      </c>
      <c r="B302" s="293" t="s">
        <v>362</v>
      </c>
      <c r="C302" s="323" t="s">
        <v>184</v>
      </c>
      <c r="D302" s="323">
        <v>0</v>
      </c>
      <c r="E302" s="192">
        <f t="shared" si="4"/>
        <v>0</v>
      </c>
    </row>
    <row r="303" ht="36" customHeight="1" spans="1:5">
      <c r="A303" s="406">
        <v>20404</v>
      </c>
      <c r="B303" s="290" t="s">
        <v>363</v>
      </c>
      <c r="C303" s="323">
        <v>29</v>
      </c>
      <c r="D303" s="323">
        <v>0</v>
      </c>
      <c r="E303" s="192">
        <f t="shared" si="4"/>
        <v>-1</v>
      </c>
    </row>
    <row r="304" ht="36" customHeight="1" spans="1:5">
      <c r="A304" s="407">
        <v>2040401</v>
      </c>
      <c r="B304" s="293" t="s">
        <v>180</v>
      </c>
      <c r="C304" s="323">
        <v>29</v>
      </c>
      <c r="D304" s="323">
        <v>0</v>
      </c>
      <c r="E304" s="192">
        <f t="shared" si="4"/>
        <v>-1</v>
      </c>
    </row>
    <row r="305" ht="36" customHeight="1" spans="1:5">
      <c r="A305" s="407">
        <v>2040402</v>
      </c>
      <c r="B305" s="293" t="s">
        <v>181</v>
      </c>
      <c r="C305" s="323" t="s">
        <v>184</v>
      </c>
      <c r="D305" s="323">
        <v>0</v>
      </c>
      <c r="E305" s="192">
        <f t="shared" si="4"/>
        <v>0</v>
      </c>
    </row>
    <row r="306" ht="36" customHeight="1" spans="1:5">
      <c r="A306" s="407">
        <v>2040403</v>
      </c>
      <c r="B306" s="293" t="s">
        <v>182</v>
      </c>
      <c r="C306" s="323" t="s">
        <v>184</v>
      </c>
      <c r="D306" s="323">
        <v>0</v>
      </c>
      <c r="E306" s="192">
        <f t="shared" si="4"/>
        <v>0</v>
      </c>
    </row>
    <row r="307" ht="36" customHeight="1" spans="1:5">
      <c r="A307" s="407">
        <v>2040409</v>
      </c>
      <c r="B307" s="293" t="s">
        <v>364</v>
      </c>
      <c r="C307" s="323" t="s">
        <v>184</v>
      </c>
      <c r="D307" s="323">
        <v>0</v>
      </c>
      <c r="E307" s="192">
        <f t="shared" si="4"/>
        <v>0</v>
      </c>
    </row>
    <row r="308" ht="36" customHeight="1" spans="1:5">
      <c r="A308" s="407">
        <v>2040410</v>
      </c>
      <c r="B308" s="293" t="s">
        <v>365</v>
      </c>
      <c r="C308" s="323" t="s">
        <v>184</v>
      </c>
      <c r="D308" s="323">
        <v>0</v>
      </c>
      <c r="E308" s="192">
        <f t="shared" si="4"/>
        <v>0</v>
      </c>
    </row>
    <row r="309" ht="36" customHeight="1" spans="1:5">
      <c r="A309" s="407">
        <v>2040450</v>
      </c>
      <c r="B309" s="293" t="s">
        <v>190</v>
      </c>
      <c r="C309" s="323" t="s">
        <v>184</v>
      </c>
      <c r="D309" s="323">
        <v>0</v>
      </c>
      <c r="E309" s="192">
        <f t="shared" si="4"/>
        <v>0</v>
      </c>
    </row>
    <row r="310" ht="36" customHeight="1" spans="1:5">
      <c r="A310" s="407">
        <v>2040499</v>
      </c>
      <c r="B310" s="293" t="s">
        <v>366</v>
      </c>
      <c r="C310" s="323" t="s">
        <v>184</v>
      </c>
      <c r="D310" s="323">
        <v>0</v>
      </c>
      <c r="E310" s="192">
        <f t="shared" si="4"/>
        <v>0</v>
      </c>
    </row>
    <row r="311" ht="36" customHeight="1" spans="1:5">
      <c r="A311" s="406">
        <v>20405</v>
      </c>
      <c r="B311" s="290" t="s">
        <v>367</v>
      </c>
      <c r="C311" s="323">
        <v>47</v>
      </c>
      <c r="D311" s="323">
        <v>0</v>
      </c>
      <c r="E311" s="192">
        <f t="shared" si="4"/>
        <v>-1</v>
      </c>
    </row>
    <row r="312" ht="36" customHeight="1" spans="1:5">
      <c r="A312" s="407">
        <v>2040501</v>
      </c>
      <c r="B312" s="293" t="s">
        <v>180</v>
      </c>
      <c r="C312" s="323">
        <v>47</v>
      </c>
      <c r="D312" s="323">
        <v>0</v>
      </c>
      <c r="E312" s="192">
        <f t="shared" si="4"/>
        <v>-1</v>
      </c>
    </row>
    <row r="313" ht="36" customHeight="1" spans="1:5">
      <c r="A313" s="407">
        <v>2040502</v>
      </c>
      <c r="B313" s="293" t="s">
        <v>181</v>
      </c>
      <c r="C313" s="323" t="s">
        <v>184</v>
      </c>
      <c r="D313" s="323">
        <v>0</v>
      </c>
      <c r="E313" s="192">
        <f t="shared" si="4"/>
        <v>0</v>
      </c>
    </row>
    <row r="314" ht="36" customHeight="1" spans="1:5">
      <c r="A314" s="407">
        <v>2040503</v>
      </c>
      <c r="B314" s="293" t="s">
        <v>182</v>
      </c>
      <c r="C314" s="323" t="s">
        <v>184</v>
      </c>
      <c r="D314" s="323">
        <v>0</v>
      </c>
      <c r="E314" s="192">
        <f t="shared" si="4"/>
        <v>0</v>
      </c>
    </row>
    <row r="315" ht="36" customHeight="1" spans="1:5">
      <c r="A315" s="407">
        <v>2040504</v>
      </c>
      <c r="B315" s="293" t="s">
        <v>368</v>
      </c>
      <c r="C315" s="323" t="s">
        <v>184</v>
      </c>
      <c r="D315" s="323">
        <v>0</v>
      </c>
      <c r="E315" s="192">
        <f t="shared" si="4"/>
        <v>0</v>
      </c>
    </row>
    <row r="316" ht="36" customHeight="1" spans="1:5">
      <c r="A316" s="407">
        <v>2040505</v>
      </c>
      <c r="B316" s="293" t="s">
        <v>369</v>
      </c>
      <c r="C316" s="323" t="s">
        <v>184</v>
      </c>
      <c r="D316" s="323">
        <v>0</v>
      </c>
      <c r="E316" s="192">
        <f t="shared" si="4"/>
        <v>0</v>
      </c>
    </row>
    <row r="317" ht="36" customHeight="1" spans="1:5">
      <c r="A317" s="407">
        <v>2040506</v>
      </c>
      <c r="B317" s="293" t="s">
        <v>370</v>
      </c>
      <c r="C317" s="323" t="s">
        <v>184</v>
      </c>
      <c r="D317" s="323">
        <v>0</v>
      </c>
      <c r="E317" s="192">
        <f t="shared" si="4"/>
        <v>0</v>
      </c>
    </row>
    <row r="318" ht="36" customHeight="1" spans="1:5">
      <c r="A318" s="407">
        <v>2040550</v>
      </c>
      <c r="B318" s="293" t="s">
        <v>190</v>
      </c>
      <c r="C318" s="323" t="s">
        <v>184</v>
      </c>
      <c r="D318" s="323">
        <v>0</v>
      </c>
      <c r="E318" s="192">
        <f t="shared" si="4"/>
        <v>0</v>
      </c>
    </row>
    <row r="319" ht="36" customHeight="1" spans="1:5">
      <c r="A319" s="407">
        <v>2040599</v>
      </c>
      <c r="B319" s="293" t="s">
        <v>371</v>
      </c>
      <c r="C319" s="323" t="s">
        <v>184</v>
      </c>
      <c r="D319" s="323">
        <v>0</v>
      </c>
      <c r="E319" s="192">
        <f t="shared" si="4"/>
        <v>0</v>
      </c>
    </row>
    <row r="320" ht="36" customHeight="1" spans="1:5">
      <c r="A320" s="406">
        <v>20406</v>
      </c>
      <c r="B320" s="290" t="s">
        <v>372</v>
      </c>
      <c r="C320" s="323">
        <v>1089</v>
      </c>
      <c r="D320" s="323">
        <v>1066</v>
      </c>
      <c r="E320" s="192">
        <f t="shared" si="4"/>
        <v>-0.021</v>
      </c>
    </row>
    <row r="321" ht="36" customHeight="1" spans="1:5">
      <c r="A321" s="407">
        <v>2040601</v>
      </c>
      <c r="B321" s="293" t="s">
        <v>180</v>
      </c>
      <c r="C321" s="323">
        <v>521</v>
      </c>
      <c r="D321" s="323">
        <v>504</v>
      </c>
      <c r="E321" s="192">
        <f t="shared" si="4"/>
        <v>-0.033</v>
      </c>
    </row>
    <row r="322" ht="36" customHeight="1" spans="1:5">
      <c r="A322" s="407">
        <v>2040602</v>
      </c>
      <c r="B322" s="293" t="s">
        <v>181</v>
      </c>
      <c r="C322" s="323">
        <v>7</v>
      </c>
      <c r="D322" s="323">
        <v>30</v>
      </c>
      <c r="E322" s="192">
        <f t="shared" si="4"/>
        <v>3.286</v>
      </c>
    </row>
    <row r="323" ht="36" customHeight="1" spans="1:5">
      <c r="A323" s="407">
        <v>2040603</v>
      </c>
      <c r="B323" s="293" t="s">
        <v>182</v>
      </c>
      <c r="C323" s="323" t="s">
        <v>184</v>
      </c>
      <c r="D323" s="323">
        <v>0</v>
      </c>
      <c r="E323" s="192">
        <f t="shared" si="4"/>
        <v>0</v>
      </c>
    </row>
    <row r="324" ht="36" customHeight="1" spans="1:5">
      <c r="A324" s="407">
        <v>2040604</v>
      </c>
      <c r="B324" s="293" t="s">
        <v>373</v>
      </c>
      <c r="C324" s="323">
        <v>118</v>
      </c>
      <c r="D324" s="323">
        <v>101</v>
      </c>
      <c r="E324" s="192">
        <f t="shared" ref="E324:E387" si="5">IFERROR(IF(C324&gt;0,D324/C324-1,IF(C324&lt;0,-(D324/C324-1),"")),0)</f>
        <v>-0.144</v>
      </c>
    </row>
    <row r="325" ht="36" customHeight="1" spans="1:5">
      <c r="A325" s="407">
        <v>2040605</v>
      </c>
      <c r="B325" s="293" t="s">
        <v>374</v>
      </c>
      <c r="C325" s="323">
        <v>4</v>
      </c>
      <c r="D325" s="323">
        <v>0</v>
      </c>
      <c r="E325" s="192">
        <f t="shared" si="5"/>
        <v>-1</v>
      </c>
    </row>
    <row r="326" ht="36" customHeight="1" spans="1:5">
      <c r="A326" s="414">
        <v>2040606</v>
      </c>
      <c r="B326" s="293" t="s">
        <v>375</v>
      </c>
      <c r="C326" s="323" t="s">
        <v>184</v>
      </c>
      <c r="D326" s="323">
        <v>0</v>
      </c>
      <c r="E326" s="192">
        <f t="shared" si="5"/>
        <v>0</v>
      </c>
    </row>
    <row r="327" ht="36" customHeight="1" spans="1:5">
      <c r="A327" s="414">
        <v>2040607</v>
      </c>
      <c r="B327" s="293" t="s">
        <v>376</v>
      </c>
      <c r="C327" s="323">
        <v>17</v>
      </c>
      <c r="D327" s="323">
        <v>22</v>
      </c>
      <c r="E327" s="192">
        <f t="shared" si="5"/>
        <v>0.294</v>
      </c>
    </row>
    <row r="328" ht="36" customHeight="1" spans="1:5">
      <c r="A328" s="407">
        <v>2040608</v>
      </c>
      <c r="B328" s="293" t="s">
        <v>377</v>
      </c>
      <c r="C328" s="323" t="s">
        <v>184</v>
      </c>
      <c r="D328" s="323">
        <v>0</v>
      </c>
      <c r="E328" s="192">
        <f t="shared" si="5"/>
        <v>0</v>
      </c>
    </row>
    <row r="329" ht="36" customHeight="1" spans="1:5">
      <c r="A329" s="407">
        <v>2040609</v>
      </c>
      <c r="B329" s="293" t="s">
        <v>378</v>
      </c>
      <c r="C329" s="323">
        <v>0</v>
      </c>
      <c r="D329" s="323">
        <v>0</v>
      </c>
      <c r="E329" s="192" t="str">
        <f t="shared" si="5"/>
        <v/>
      </c>
    </row>
    <row r="330" ht="36" customHeight="1" spans="1:5">
      <c r="A330" s="407">
        <v>2040610</v>
      </c>
      <c r="B330" s="293" t="s">
        <v>379</v>
      </c>
      <c r="C330" s="323">
        <v>7</v>
      </c>
      <c r="D330" s="323">
        <v>5</v>
      </c>
      <c r="E330" s="192">
        <f t="shared" si="5"/>
        <v>-0.286</v>
      </c>
    </row>
    <row r="331" ht="36" customHeight="1" spans="1:5">
      <c r="A331" s="407">
        <v>2040611</v>
      </c>
      <c r="B331" s="293" t="s">
        <v>380</v>
      </c>
      <c r="C331" s="323">
        <v>0</v>
      </c>
      <c r="D331" s="323">
        <v>0</v>
      </c>
      <c r="E331" s="192" t="str">
        <f t="shared" si="5"/>
        <v/>
      </c>
    </row>
    <row r="332" ht="36" customHeight="1" spans="1:5">
      <c r="A332" s="407">
        <v>2040612</v>
      </c>
      <c r="B332" s="293" t="s">
        <v>381</v>
      </c>
      <c r="C332" s="323" t="s">
        <v>184</v>
      </c>
      <c r="D332" s="323">
        <v>0</v>
      </c>
      <c r="E332" s="192">
        <f t="shared" si="5"/>
        <v>0</v>
      </c>
    </row>
    <row r="333" ht="36" customHeight="1" spans="1:5">
      <c r="A333" s="407">
        <v>2040613</v>
      </c>
      <c r="B333" s="293" t="s">
        <v>222</v>
      </c>
      <c r="C333" s="323" t="s">
        <v>184</v>
      </c>
      <c r="D333" s="323">
        <v>0</v>
      </c>
      <c r="E333" s="192">
        <f t="shared" si="5"/>
        <v>0</v>
      </c>
    </row>
    <row r="334" ht="36" customHeight="1" spans="1:5">
      <c r="A334" s="407">
        <v>2040650</v>
      </c>
      <c r="B334" s="293" t="s">
        <v>190</v>
      </c>
      <c r="C334" s="323">
        <v>23</v>
      </c>
      <c r="D334" s="323">
        <v>36</v>
      </c>
      <c r="E334" s="192">
        <f t="shared" si="5"/>
        <v>0.565</v>
      </c>
    </row>
    <row r="335" ht="36" customHeight="1" spans="1:5">
      <c r="A335" s="407">
        <v>2040699</v>
      </c>
      <c r="B335" s="293" t="s">
        <v>382</v>
      </c>
      <c r="C335" s="323">
        <v>392</v>
      </c>
      <c r="D335" s="323">
        <v>368</v>
      </c>
      <c r="E335" s="192">
        <f t="shared" si="5"/>
        <v>-0.061</v>
      </c>
    </row>
    <row r="336" ht="36" customHeight="1" spans="1:5">
      <c r="A336" s="406">
        <v>20407</v>
      </c>
      <c r="B336" s="290" t="s">
        <v>383</v>
      </c>
      <c r="C336" s="323">
        <v>0</v>
      </c>
      <c r="D336" s="323">
        <v>0</v>
      </c>
      <c r="E336" s="192" t="str">
        <f t="shared" si="5"/>
        <v/>
      </c>
    </row>
    <row r="337" ht="36" customHeight="1" spans="1:5">
      <c r="A337" s="407">
        <v>2040701</v>
      </c>
      <c r="B337" s="293" t="s">
        <v>180</v>
      </c>
      <c r="C337" s="323" t="s">
        <v>184</v>
      </c>
      <c r="D337" s="323">
        <v>0</v>
      </c>
      <c r="E337" s="192">
        <f t="shared" si="5"/>
        <v>0</v>
      </c>
    </row>
    <row r="338" ht="36" customHeight="1" spans="1:5">
      <c r="A338" s="407">
        <v>2040702</v>
      </c>
      <c r="B338" s="293" t="s">
        <v>181</v>
      </c>
      <c r="C338" s="323" t="s">
        <v>184</v>
      </c>
      <c r="D338" s="323">
        <v>0</v>
      </c>
      <c r="E338" s="192">
        <f t="shared" si="5"/>
        <v>0</v>
      </c>
    </row>
    <row r="339" ht="36" customHeight="1" spans="1:5">
      <c r="A339" s="407">
        <v>2040703</v>
      </c>
      <c r="B339" s="293" t="s">
        <v>182</v>
      </c>
      <c r="C339" s="323" t="s">
        <v>184</v>
      </c>
      <c r="D339" s="323">
        <v>0</v>
      </c>
      <c r="E339" s="192">
        <f t="shared" si="5"/>
        <v>0</v>
      </c>
    </row>
    <row r="340" ht="36" customHeight="1" spans="1:5">
      <c r="A340" s="407">
        <v>2040704</v>
      </c>
      <c r="B340" s="293" t="s">
        <v>384</v>
      </c>
      <c r="C340" s="323" t="s">
        <v>184</v>
      </c>
      <c r="D340" s="323">
        <v>0</v>
      </c>
      <c r="E340" s="192">
        <f t="shared" si="5"/>
        <v>0</v>
      </c>
    </row>
    <row r="341" ht="36" customHeight="1" spans="1:5">
      <c r="A341" s="407">
        <v>2040705</v>
      </c>
      <c r="B341" s="293" t="s">
        <v>385</v>
      </c>
      <c r="C341" s="323" t="s">
        <v>184</v>
      </c>
      <c r="D341" s="323">
        <v>0</v>
      </c>
      <c r="E341" s="192">
        <f t="shared" si="5"/>
        <v>0</v>
      </c>
    </row>
    <row r="342" ht="36" customHeight="1" spans="1:5">
      <c r="A342" s="407">
        <v>2040706</v>
      </c>
      <c r="B342" s="293" t="s">
        <v>386</v>
      </c>
      <c r="C342" s="323" t="s">
        <v>184</v>
      </c>
      <c r="D342" s="323">
        <v>0</v>
      </c>
      <c r="E342" s="192">
        <f t="shared" si="5"/>
        <v>0</v>
      </c>
    </row>
    <row r="343" ht="36" customHeight="1" spans="1:5">
      <c r="A343" s="407">
        <v>2040707</v>
      </c>
      <c r="B343" s="293" t="s">
        <v>222</v>
      </c>
      <c r="C343" s="323" t="s">
        <v>184</v>
      </c>
      <c r="D343" s="323">
        <v>0</v>
      </c>
      <c r="E343" s="192">
        <f t="shared" si="5"/>
        <v>0</v>
      </c>
    </row>
    <row r="344" ht="36" customHeight="1" spans="1:5">
      <c r="A344" s="407">
        <v>2040750</v>
      </c>
      <c r="B344" s="293" t="s">
        <v>190</v>
      </c>
      <c r="C344" s="323" t="s">
        <v>184</v>
      </c>
      <c r="D344" s="323">
        <v>0</v>
      </c>
      <c r="E344" s="192">
        <f t="shared" si="5"/>
        <v>0</v>
      </c>
    </row>
    <row r="345" ht="36" customHeight="1" spans="1:5">
      <c r="A345" s="407">
        <v>2040799</v>
      </c>
      <c r="B345" s="293" t="s">
        <v>387</v>
      </c>
      <c r="C345" s="323" t="s">
        <v>184</v>
      </c>
      <c r="D345" s="323">
        <v>0</v>
      </c>
      <c r="E345" s="192">
        <f t="shared" si="5"/>
        <v>0</v>
      </c>
    </row>
    <row r="346" ht="36" customHeight="1" spans="1:5">
      <c r="A346" s="406">
        <v>20408</v>
      </c>
      <c r="B346" s="290" t="s">
        <v>388</v>
      </c>
      <c r="C346" s="323">
        <v>0</v>
      </c>
      <c r="D346" s="323">
        <v>0</v>
      </c>
      <c r="E346" s="192" t="str">
        <f t="shared" si="5"/>
        <v/>
      </c>
    </row>
    <row r="347" ht="36" customHeight="1" spans="1:5">
      <c r="A347" s="407">
        <v>2040801</v>
      </c>
      <c r="B347" s="293" t="s">
        <v>180</v>
      </c>
      <c r="C347" s="323" t="s">
        <v>184</v>
      </c>
      <c r="D347" s="323">
        <v>0</v>
      </c>
      <c r="E347" s="192">
        <f t="shared" si="5"/>
        <v>0</v>
      </c>
    </row>
    <row r="348" ht="36" customHeight="1" spans="1:5">
      <c r="A348" s="407">
        <v>2040802</v>
      </c>
      <c r="B348" s="293" t="s">
        <v>181</v>
      </c>
      <c r="C348" s="323" t="s">
        <v>184</v>
      </c>
      <c r="D348" s="323">
        <v>0</v>
      </c>
      <c r="E348" s="192">
        <f t="shared" si="5"/>
        <v>0</v>
      </c>
    </row>
    <row r="349" ht="36" customHeight="1" spans="1:5">
      <c r="A349" s="407">
        <v>2040803</v>
      </c>
      <c r="B349" s="293" t="s">
        <v>182</v>
      </c>
      <c r="C349" s="323" t="s">
        <v>184</v>
      </c>
      <c r="D349" s="323">
        <v>0</v>
      </c>
      <c r="E349" s="192">
        <f t="shared" si="5"/>
        <v>0</v>
      </c>
    </row>
    <row r="350" ht="36" customHeight="1" spans="1:5">
      <c r="A350" s="407">
        <v>2040804</v>
      </c>
      <c r="B350" s="293" t="s">
        <v>389</v>
      </c>
      <c r="C350" s="323" t="s">
        <v>184</v>
      </c>
      <c r="D350" s="323">
        <v>0</v>
      </c>
      <c r="E350" s="192">
        <f t="shared" si="5"/>
        <v>0</v>
      </c>
    </row>
    <row r="351" ht="36" customHeight="1" spans="1:5">
      <c r="A351" s="407">
        <v>2040805</v>
      </c>
      <c r="B351" s="293" t="s">
        <v>390</v>
      </c>
      <c r="C351" s="323" t="s">
        <v>184</v>
      </c>
      <c r="D351" s="323">
        <v>0</v>
      </c>
      <c r="E351" s="192">
        <f t="shared" si="5"/>
        <v>0</v>
      </c>
    </row>
    <row r="352" ht="36" customHeight="1" spans="1:5">
      <c r="A352" s="407">
        <v>2040806</v>
      </c>
      <c r="B352" s="293" t="s">
        <v>391</v>
      </c>
      <c r="C352" s="323" t="s">
        <v>184</v>
      </c>
      <c r="D352" s="323">
        <v>0</v>
      </c>
      <c r="E352" s="192">
        <f t="shared" si="5"/>
        <v>0</v>
      </c>
    </row>
    <row r="353" ht="36" customHeight="1" spans="1:5">
      <c r="A353" s="407">
        <v>2040807</v>
      </c>
      <c r="B353" s="293" t="s">
        <v>222</v>
      </c>
      <c r="C353" s="323" t="s">
        <v>184</v>
      </c>
      <c r="D353" s="323">
        <v>0</v>
      </c>
      <c r="E353" s="192">
        <f t="shared" si="5"/>
        <v>0</v>
      </c>
    </row>
    <row r="354" ht="36" customHeight="1" spans="1:5">
      <c r="A354" s="407">
        <v>2040850</v>
      </c>
      <c r="B354" s="293" t="s">
        <v>190</v>
      </c>
      <c r="C354" s="323" t="s">
        <v>184</v>
      </c>
      <c r="D354" s="323">
        <v>0</v>
      </c>
      <c r="E354" s="192">
        <f t="shared" si="5"/>
        <v>0</v>
      </c>
    </row>
    <row r="355" ht="36" customHeight="1" spans="1:5">
      <c r="A355" s="407">
        <v>2040899</v>
      </c>
      <c r="B355" s="293" t="s">
        <v>392</v>
      </c>
      <c r="C355" s="323" t="s">
        <v>184</v>
      </c>
      <c r="D355" s="323">
        <v>0</v>
      </c>
      <c r="E355" s="192">
        <f t="shared" si="5"/>
        <v>0</v>
      </c>
    </row>
    <row r="356" ht="36" customHeight="1" spans="1:5">
      <c r="A356" s="406">
        <v>20409</v>
      </c>
      <c r="B356" s="290" t="s">
        <v>393</v>
      </c>
      <c r="C356" s="323">
        <v>0</v>
      </c>
      <c r="D356" s="323">
        <v>0</v>
      </c>
      <c r="E356" s="192" t="str">
        <f t="shared" si="5"/>
        <v/>
      </c>
    </row>
    <row r="357" ht="36" customHeight="1" spans="1:5">
      <c r="A357" s="407">
        <v>2040901</v>
      </c>
      <c r="B357" s="293" t="s">
        <v>180</v>
      </c>
      <c r="C357" s="323" t="s">
        <v>184</v>
      </c>
      <c r="D357" s="323">
        <v>0</v>
      </c>
      <c r="E357" s="192">
        <f t="shared" si="5"/>
        <v>0</v>
      </c>
    </row>
    <row r="358" ht="36" customHeight="1" spans="1:5">
      <c r="A358" s="407">
        <v>2040902</v>
      </c>
      <c r="B358" s="293" t="s">
        <v>181</v>
      </c>
      <c r="C358" s="323" t="s">
        <v>184</v>
      </c>
      <c r="D358" s="323">
        <v>0</v>
      </c>
      <c r="E358" s="192">
        <f t="shared" si="5"/>
        <v>0</v>
      </c>
    </row>
    <row r="359" ht="36" customHeight="1" spans="1:5">
      <c r="A359" s="407">
        <v>2040903</v>
      </c>
      <c r="B359" s="293" t="s">
        <v>182</v>
      </c>
      <c r="C359" s="323" t="s">
        <v>184</v>
      </c>
      <c r="D359" s="323">
        <v>0</v>
      </c>
      <c r="E359" s="192">
        <f t="shared" si="5"/>
        <v>0</v>
      </c>
    </row>
    <row r="360" ht="36" customHeight="1" spans="1:5">
      <c r="A360" s="407">
        <v>2040904</v>
      </c>
      <c r="B360" s="293" t="s">
        <v>394</v>
      </c>
      <c r="C360" s="323" t="s">
        <v>184</v>
      </c>
      <c r="D360" s="323">
        <v>0</v>
      </c>
      <c r="E360" s="192">
        <f t="shared" si="5"/>
        <v>0</v>
      </c>
    </row>
    <row r="361" ht="36" customHeight="1" spans="1:5">
      <c r="A361" s="407">
        <v>2040905</v>
      </c>
      <c r="B361" s="293" t="s">
        <v>395</v>
      </c>
      <c r="C361" s="323" t="s">
        <v>184</v>
      </c>
      <c r="D361" s="323">
        <v>0</v>
      </c>
      <c r="E361" s="192">
        <f t="shared" si="5"/>
        <v>0</v>
      </c>
    </row>
    <row r="362" ht="36" customHeight="1" spans="1:5">
      <c r="A362" s="407">
        <v>2040950</v>
      </c>
      <c r="B362" s="293" t="s">
        <v>190</v>
      </c>
      <c r="C362" s="323" t="s">
        <v>184</v>
      </c>
      <c r="D362" s="323">
        <v>0</v>
      </c>
      <c r="E362" s="192">
        <f t="shared" si="5"/>
        <v>0</v>
      </c>
    </row>
    <row r="363" ht="36" customHeight="1" spans="1:5">
      <c r="A363" s="407">
        <v>2040999</v>
      </c>
      <c r="B363" s="293" t="s">
        <v>396</v>
      </c>
      <c r="C363" s="323" t="s">
        <v>184</v>
      </c>
      <c r="D363" s="323">
        <v>0</v>
      </c>
      <c r="E363" s="192">
        <f t="shared" si="5"/>
        <v>0</v>
      </c>
    </row>
    <row r="364" ht="36" customHeight="1" spans="1:5">
      <c r="A364" s="406">
        <v>20410</v>
      </c>
      <c r="B364" s="290" t="s">
        <v>397</v>
      </c>
      <c r="C364" s="323">
        <v>0</v>
      </c>
      <c r="D364" s="323">
        <v>0</v>
      </c>
      <c r="E364" s="192" t="str">
        <f t="shared" si="5"/>
        <v/>
      </c>
    </row>
    <row r="365" ht="36" customHeight="1" spans="1:5">
      <c r="A365" s="407">
        <v>2041001</v>
      </c>
      <c r="B365" s="293" t="s">
        <v>180</v>
      </c>
      <c r="C365" s="323" t="s">
        <v>184</v>
      </c>
      <c r="D365" s="323">
        <v>0</v>
      </c>
      <c r="E365" s="192">
        <f t="shared" si="5"/>
        <v>0</v>
      </c>
    </row>
    <row r="366" ht="36" customHeight="1" spans="1:5">
      <c r="A366" s="407">
        <v>2041002</v>
      </c>
      <c r="B366" s="293" t="s">
        <v>181</v>
      </c>
      <c r="C366" s="323" t="s">
        <v>184</v>
      </c>
      <c r="D366" s="323">
        <v>0</v>
      </c>
      <c r="E366" s="192">
        <f t="shared" si="5"/>
        <v>0</v>
      </c>
    </row>
    <row r="367" ht="36" customHeight="1" spans="1:5">
      <c r="A367" s="407">
        <v>2041006</v>
      </c>
      <c r="B367" s="293" t="s">
        <v>222</v>
      </c>
      <c r="C367" s="323" t="s">
        <v>184</v>
      </c>
      <c r="D367" s="323">
        <v>0</v>
      </c>
      <c r="E367" s="192">
        <f t="shared" si="5"/>
        <v>0</v>
      </c>
    </row>
    <row r="368" ht="36" customHeight="1" spans="1:5">
      <c r="A368" s="407">
        <v>2041007</v>
      </c>
      <c r="B368" s="293" t="s">
        <v>398</v>
      </c>
      <c r="C368" s="323" t="s">
        <v>184</v>
      </c>
      <c r="D368" s="323">
        <v>0</v>
      </c>
      <c r="E368" s="192">
        <f t="shared" si="5"/>
        <v>0</v>
      </c>
    </row>
    <row r="369" ht="36" customHeight="1" spans="1:5">
      <c r="A369" s="407">
        <v>2041099</v>
      </c>
      <c r="B369" s="293" t="s">
        <v>399</v>
      </c>
      <c r="C369" s="323" t="s">
        <v>184</v>
      </c>
      <c r="D369" s="323">
        <v>0</v>
      </c>
      <c r="E369" s="192">
        <f t="shared" si="5"/>
        <v>0</v>
      </c>
    </row>
    <row r="370" ht="36" customHeight="1" spans="1:5">
      <c r="A370" s="406">
        <v>20499</v>
      </c>
      <c r="B370" s="290" t="s">
        <v>400</v>
      </c>
      <c r="C370" s="323">
        <v>15</v>
      </c>
      <c r="D370" s="323">
        <v>0</v>
      </c>
      <c r="E370" s="192">
        <f t="shared" si="5"/>
        <v>-1</v>
      </c>
    </row>
    <row r="371" ht="36" customHeight="1" spans="1:5">
      <c r="A371" s="410">
        <v>2049902</v>
      </c>
      <c r="B371" s="293" t="s">
        <v>401</v>
      </c>
      <c r="C371" s="323" t="s">
        <v>184</v>
      </c>
      <c r="D371" s="323">
        <v>0</v>
      </c>
      <c r="E371" s="192">
        <f t="shared" si="5"/>
        <v>0</v>
      </c>
    </row>
    <row r="372" ht="36" customHeight="1" spans="1:5">
      <c r="A372" s="415">
        <v>2049999</v>
      </c>
      <c r="B372" s="293" t="s">
        <v>402</v>
      </c>
      <c r="C372" s="323">
        <v>15</v>
      </c>
      <c r="D372" s="323">
        <v>0</v>
      </c>
      <c r="E372" s="192">
        <f t="shared" si="5"/>
        <v>-1</v>
      </c>
    </row>
    <row r="373" ht="36" customHeight="1" spans="1:5">
      <c r="A373" s="416" t="s">
        <v>403</v>
      </c>
      <c r="B373" s="411" t="s">
        <v>329</v>
      </c>
      <c r="C373" s="323">
        <v>0</v>
      </c>
      <c r="D373" s="323">
        <v>0</v>
      </c>
      <c r="E373" s="192" t="str">
        <f t="shared" si="5"/>
        <v/>
      </c>
    </row>
    <row r="374" ht="36" customHeight="1" spans="1:5">
      <c r="A374" s="416" t="s">
        <v>404</v>
      </c>
      <c r="B374" s="411" t="s">
        <v>405</v>
      </c>
      <c r="C374" s="323">
        <v>0</v>
      </c>
      <c r="D374" s="323">
        <v>0</v>
      </c>
      <c r="E374" s="192" t="str">
        <f t="shared" si="5"/>
        <v/>
      </c>
    </row>
    <row r="375" ht="36" customHeight="1" spans="1:5">
      <c r="A375" s="405">
        <v>205</v>
      </c>
      <c r="B375" s="290" t="s">
        <v>123</v>
      </c>
      <c r="C375" s="323">
        <v>114471</v>
      </c>
      <c r="D375" s="323">
        <v>136483</v>
      </c>
      <c r="E375" s="192">
        <f t="shared" si="5"/>
        <v>0.192</v>
      </c>
    </row>
    <row r="376" ht="36" customHeight="1" spans="1:5">
      <c r="A376" s="406">
        <v>20501</v>
      </c>
      <c r="B376" s="290" t="s">
        <v>406</v>
      </c>
      <c r="C376" s="323">
        <v>1106</v>
      </c>
      <c r="D376" s="323">
        <v>1280</v>
      </c>
      <c r="E376" s="192">
        <f t="shared" si="5"/>
        <v>0.157</v>
      </c>
    </row>
    <row r="377" ht="36" customHeight="1" spans="1:5">
      <c r="A377" s="407">
        <v>2050101</v>
      </c>
      <c r="B377" s="293" t="s">
        <v>180</v>
      </c>
      <c r="C377" s="323">
        <v>581</v>
      </c>
      <c r="D377" s="323">
        <v>672</v>
      </c>
      <c r="E377" s="192">
        <f t="shared" si="5"/>
        <v>0.157</v>
      </c>
    </row>
    <row r="378" ht="36" customHeight="1" spans="1:5">
      <c r="A378" s="407">
        <v>2050102</v>
      </c>
      <c r="B378" s="293" t="s">
        <v>181</v>
      </c>
      <c r="C378" s="323" t="s">
        <v>184</v>
      </c>
      <c r="D378" s="323">
        <v>0</v>
      </c>
      <c r="E378" s="192">
        <f t="shared" si="5"/>
        <v>0</v>
      </c>
    </row>
    <row r="379" ht="36" customHeight="1" spans="1:5">
      <c r="A379" s="407">
        <v>2050103</v>
      </c>
      <c r="B379" s="293" t="s">
        <v>182</v>
      </c>
      <c r="C379" s="323">
        <v>86</v>
      </c>
      <c r="D379" s="323">
        <v>94</v>
      </c>
      <c r="E379" s="192">
        <f t="shared" si="5"/>
        <v>0.093</v>
      </c>
    </row>
    <row r="380" ht="36" customHeight="1" spans="1:5">
      <c r="A380" s="407">
        <v>2050199</v>
      </c>
      <c r="B380" s="293" t="s">
        <v>407</v>
      </c>
      <c r="C380" s="323">
        <v>439</v>
      </c>
      <c r="D380" s="323">
        <v>514</v>
      </c>
      <c r="E380" s="192">
        <f t="shared" si="5"/>
        <v>0.171</v>
      </c>
    </row>
    <row r="381" ht="36" customHeight="1" spans="1:5">
      <c r="A381" s="406">
        <v>20502</v>
      </c>
      <c r="B381" s="290" t="s">
        <v>408</v>
      </c>
      <c r="C381" s="323">
        <v>107748</v>
      </c>
      <c r="D381" s="323">
        <v>126883</v>
      </c>
      <c r="E381" s="192">
        <f t="shared" si="5"/>
        <v>0.178</v>
      </c>
    </row>
    <row r="382" ht="36" customHeight="1" spans="1:5">
      <c r="A382" s="407">
        <v>2050201</v>
      </c>
      <c r="B382" s="293" t="s">
        <v>409</v>
      </c>
      <c r="C382" s="323">
        <v>13490</v>
      </c>
      <c r="D382" s="323">
        <v>16280</v>
      </c>
      <c r="E382" s="192">
        <f t="shared" si="5"/>
        <v>0.207</v>
      </c>
    </row>
    <row r="383" ht="36" customHeight="1" spans="1:5">
      <c r="A383" s="407">
        <v>2050202</v>
      </c>
      <c r="B383" s="293" t="s">
        <v>410</v>
      </c>
      <c r="C383" s="323">
        <v>53749</v>
      </c>
      <c r="D383" s="323">
        <v>59877</v>
      </c>
      <c r="E383" s="192">
        <f t="shared" si="5"/>
        <v>0.114</v>
      </c>
    </row>
    <row r="384" ht="36" customHeight="1" spans="1:5">
      <c r="A384" s="407">
        <v>2050203</v>
      </c>
      <c r="B384" s="293" t="s">
        <v>411</v>
      </c>
      <c r="C384" s="323">
        <v>25559</v>
      </c>
      <c r="D384" s="323">
        <v>28242</v>
      </c>
      <c r="E384" s="192">
        <f t="shared" si="5"/>
        <v>0.105</v>
      </c>
    </row>
    <row r="385" ht="36" customHeight="1" spans="1:5">
      <c r="A385" s="407">
        <v>2050204</v>
      </c>
      <c r="B385" s="293" t="s">
        <v>412</v>
      </c>
      <c r="C385" s="323">
        <v>9338</v>
      </c>
      <c r="D385" s="323">
        <v>9387</v>
      </c>
      <c r="E385" s="192">
        <f t="shared" si="5"/>
        <v>0.005</v>
      </c>
    </row>
    <row r="386" ht="36" customHeight="1" spans="1:5">
      <c r="A386" s="407">
        <v>2050205</v>
      </c>
      <c r="B386" s="293" t="s">
        <v>413</v>
      </c>
      <c r="C386" s="323" t="s">
        <v>184</v>
      </c>
      <c r="D386" s="323">
        <v>0</v>
      </c>
      <c r="E386" s="192">
        <f t="shared" si="5"/>
        <v>0</v>
      </c>
    </row>
    <row r="387" ht="36" customHeight="1" spans="1:5">
      <c r="A387" s="407">
        <v>2050206</v>
      </c>
      <c r="B387" s="293" t="s">
        <v>414</v>
      </c>
      <c r="C387" s="323">
        <v>0</v>
      </c>
      <c r="D387" s="323">
        <v>0</v>
      </c>
      <c r="E387" s="192" t="str">
        <f t="shared" si="5"/>
        <v/>
      </c>
    </row>
    <row r="388" ht="36" customHeight="1" spans="1:5">
      <c r="A388" s="407">
        <v>2050207</v>
      </c>
      <c r="B388" s="293" t="s">
        <v>415</v>
      </c>
      <c r="C388" s="323">
        <v>0</v>
      </c>
      <c r="D388" s="323">
        <v>0</v>
      </c>
      <c r="E388" s="192" t="str">
        <f t="shared" ref="E388:E451" si="6">IFERROR(IF(C388&gt;0,D388/C388-1,IF(C388&lt;0,-(D388/C388-1),"")),0)</f>
        <v/>
      </c>
    </row>
    <row r="389" ht="36" customHeight="1" spans="1:5">
      <c r="A389" s="407">
        <v>2050299</v>
      </c>
      <c r="B389" s="293" t="s">
        <v>416</v>
      </c>
      <c r="C389" s="323">
        <v>5612</v>
      </c>
      <c r="D389" s="323">
        <v>13097</v>
      </c>
      <c r="E389" s="192">
        <f t="shared" si="6"/>
        <v>1.334</v>
      </c>
    </row>
    <row r="390" ht="36" customHeight="1" spans="1:5">
      <c r="A390" s="406">
        <v>20503</v>
      </c>
      <c r="B390" s="290" t="s">
        <v>417</v>
      </c>
      <c r="C390" s="323">
        <v>2501</v>
      </c>
      <c r="D390" s="323">
        <v>2704</v>
      </c>
      <c r="E390" s="192">
        <f t="shared" si="6"/>
        <v>0.081</v>
      </c>
    </row>
    <row r="391" ht="36" customHeight="1" spans="1:5">
      <c r="A391" s="407">
        <v>2050301</v>
      </c>
      <c r="B391" s="293" t="s">
        <v>418</v>
      </c>
      <c r="C391" s="323" t="s">
        <v>184</v>
      </c>
      <c r="D391" s="323">
        <v>0</v>
      </c>
      <c r="E391" s="192">
        <f t="shared" si="6"/>
        <v>0</v>
      </c>
    </row>
    <row r="392" ht="36" customHeight="1" spans="1:5">
      <c r="A392" s="407">
        <v>2050302</v>
      </c>
      <c r="B392" s="293" t="s">
        <v>419</v>
      </c>
      <c r="C392" s="323">
        <v>2501</v>
      </c>
      <c r="D392" s="323">
        <v>2704</v>
      </c>
      <c r="E392" s="192">
        <f t="shared" si="6"/>
        <v>0.081</v>
      </c>
    </row>
    <row r="393" ht="36" customHeight="1" spans="1:5">
      <c r="A393" s="407">
        <v>2050303</v>
      </c>
      <c r="B393" s="293" t="s">
        <v>420</v>
      </c>
      <c r="C393" s="323" t="s">
        <v>184</v>
      </c>
      <c r="D393" s="323">
        <v>0</v>
      </c>
      <c r="E393" s="192">
        <f t="shared" si="6"/>
        <v>0</v>
      </c>
    </row>
    <row r="394" ht="36" customHeight="1" spans="1:5">
      <c r="A394" s="407">
        <v>2050305</v>
      </c>
      <c r="B394" s="293" t="s">
        <v>421</v>
      </c>
      <c r="C394" s="323" t="s">
        <v>184</v>
      </c>
      <c r="D394" s="323">
        <v>0</v>
      </c>
      <c r="E394" s="192">
        <f t="shared" si="6"/>
        <v>0</v>
      </c>
    </row>
    <row r="395" ht="36" customHeight="1" spans="1:5">
      <c r="A395" s="407">
        <v>2050399</v>
      </c>
      <c r="B395" s="293" t="s">
        <v>422</v>
      </c>
      <c r="C395" s="323" t="s">
        <v>184</v>
      </c>
      <c r="D395" s="323">
        <v>0</v>
      </c>
      <c r="E395" s="192">
        <f t="shared" si="6"/>
        <v>0</v>
      </c>
    </row>
    <row r="396" ht="36" customHeight="1" spans="1:5">
      <c r="A396" s="406">
        <v>20504</v>
      </c>
      <c r="B396" s="290" t="s">
        <v>423</v>
      </c>
      <c r="C396" s="323">
        <v>0</v>
      </c>
      <c r="D396" s="323">
        <v>0</v>
      </c>
      <c r="E396" s="192" t="str">
        <f t="shared" si="6"/>
        <v/>
      </c>
    </row>
    <row r="397" ht="36" customHeight="1" spans="1:5">
      <c r="A397" s="407">
        <v>2050401</v>
      </c>
      <c r="B397" s="293" t="s">
        <v>424</v>
      </c>
      <c r="C397" s="323" t="s">
        <v>184</v>
      </c>
      <c r="D397" s="323">
        <v>0</v>
      </c>
      <c r="E397" s="192">
        <f t="shared" si="6"/>
        <v>0</v>
      </c>
    </row>
    <row r="398" ht="36" customHeight="1" spans="1:5">
      <c r="A398" s="407">
        <v>2050402</v>
      </c>
      <c r="B398" s="293" t="s">
        <v>425</v>
      </c>
      <c r="C398" s="323" t="s">
        <v>184</v>
      </c>
      <c r="D398" s="323">
        <v>0</v>
      </c>
      <c r="E398" s="192">
        <f t="shared" si="6"/>
        <v>0</v>
      </c>
    </row>
    <row r="399" ht="36" customHeight="1" spans="1:5">
      <c r="A399" s="407">
        <v>2050403</v>
      </c>
      <c r="B399" s="293" t="s">
        <v>426</v>
      </c>
      <c r="C399" s="323" t="s">
        <v>184</v>
      </c>
      <c r="D399" s="323">
        <v>0</v>
      </c>
      <c r="E399" s="192">
        <f t="shared" si="6"/>
        <v>0</v>
      </c>
    </row>
    <row r="400" ht="36" customHeight="1" spans="1:5">
      <c r="A400" s="407">
        <v>2050404</v>
      </c>
      <c r="B400" s="293" t="s">
        <v>427</v>
      </c>
      <c r="C400" s="323" t="s">
        <v>184</v>
      </c>
      <c r="D400" s="323">
        <v>0</v>
      </c>
      <c r="E400" s="192">
        <f t="shared" si="6"/>
        <v>0</v>
      </c>
    </row>
    <row r="401" ht="36" customHeight="1" spans="1:5">
      <c r="A401" s="407">
        <v>2050499</v>
      </c>
      <c r="B401" s="293" t="s">
        <v>428</v>
      </c>
      <c r="C401" s="323" t="s">
        <v>184</v>
      </c>
      <c r="D401" s="323">
        <v>0</v>
      </c>
      <c r="E401" s="192">
        <f t="shared" si="6"/>
        <v>0</v>
      </c>
    </row>
    <row r="402" ht="36" customHeight="1" spans="1:5">
      <c r="A402" s="406">
        <v>20505</v>
      </c>
      <c r="B402" s="290" t="s">
        <v>429</v>
      </c>
      <c r="C402" s="323">
        <v>0</v>
      </c>
      <c r="D402" s="323">
        <v>0</v>
      </c>
      <c r="E402" s="192" t="str">
        <f t="shared" si="6"/>
        <v/>
      </c>
    </row>
    <row r="403" ht="36" customHeight="1" spans="1:5">
      <c r="A403" s="407">
        <v>2050501</v>
      </c>
      <c r="B403" s="293" t="s">
        <v>430</v>
      </c>
      <c r="C403" s="323" t="s">
        <v>184</v>
      </c>
      <c r="D403" s="323">
        <v>0</v>
      </c>
      <c r="E403" s="192">
        <f t="shared" si="6"/>
        <v>0</v>
      </c>
    </row>
    <row r="404" ht="36" customHeight="1" spans="1:5">
      <c r="A404" s="407">
        <v>2050502</v>
      </c>
      <c r="B404" s="293" t="s">
        <v>431</v>
      </c>
      <c r="C404" s="323" t="s">
        <v>184</v>
      </c>
      <c r="D404" s="323">
        <v>0</v>
      </c>
      <c r="E404" s="192">
        <f t="shared" si="6"/>
        <v>0</v>
      </c>
    </row>
    <row r="405" ht="36" customHeight="1" spans="1:5">
      <c r="A405" s="407">
        <v>2050599</v>
      </c>
      <c r="B405" s="293" t="s">
        <v>432</v>
      </c>
      <c r="C405" s="323" t="s">
        <v>184</v>
      </c>
      <c r="D405" s="323">
        <v>0</v>
      </c>
      <c r="E405" s="192">
        <f t="shared" si="6"/>
        <v>0</v>
      </c>
    </row>
    <row r="406" ht="36" customHeight="1" spans="1:5">
      <c r="A406" s="406">
        <v>20506</v>
      </c>
      <c r="B406" s="290" t="s">
        <v>433</v>
      </c>
      <c r="C406" s="323">
        <v>0</v>
      </c>
      <c r="D406" s="323">
        <v>0</v>
      </c>
      <c r="E406" s="192" t="str">
        <f t="shared" si="6"/>
        <v/>
      </c>
    </row>
    <row r="407" ht="36" customHeight="1" spans="1:5">
      <c r="A407" s="407">
        <v>2050601</v>
      </c>
      <c r="B407" s="293" t="s">
        <v>434</v>
      </c>
      <c r="C407" s="323" t="s">
        <v>184</v>
      </c>
      <c r="D407" s="323">
        <v>0</v>
      </c>
      <c r="E407" s="192">
        <f t="shared" si="6"/>
        <v>0</v>
      </c>
    </row>
    <row r="408" ht="36" customHeight="1" spans="1:5">
      <c r="A408" s="407">
        <v>2050602</v>
      </c>
      <c r="B408" s="293" t="s">
        <v>435</v>
      </c>
      <c r="C408" s="323" t="s">
        <v>184</v>
      </c>
      <c r="D408" s="323">
        <v>0</v>
      </c>
      <c r="E408" s="192">
        <f t="shared" si="6"/>
        <v>0</v>
      </c>
    </row>
    <row r="409" ht="36" customHeight="1" spans="1:5">
      <c r="A409" s="407">
        <v>2050699</v>
      </c>
      <c r="B409" s="293" t="s">
        <v>436</v>
      </c>
      <c r="C409" s="323" t="s">
        <v>184</v>
      </c>
      <c r="D409" s="323">
        <v>0</v>
      </c>
      <c r="E409" s="192">
        <f t="shared" si="6"/>
        <v>0</v>
      </c>
    </row>
    <row r="410" ht="36" customHeight="1" spans="1:5">
      <c r="A410" s="406">
        <v>20507</v>
      </c>
      <c r="B410" s="290" t="s">
        <v>437</v>
      </c>
      <c r="C410" s="323">
        <v>1383</v>
      </c>
      <c r="D410" s="323">
        <v>1585</v>
      </c>
      <c r="E410" s="192">
        <f t="shared" si="6"/>
        <v>0.146</v>
      </c>
    </row>
    <row r="411" ht="36" customHeight="1" spans="1:5">
      <c r="A411" s="407">
        <v>2050701</v>
      </c>
      <c r="B411" s="293" t="s">
        <v>438</v>
      </c>
      <c r="C411" s="323">
        <v>1383</v>
      </c>
      <c r="D411" s="323">
        <v>1585</v>
      </c>
      <c r="E411" s="192">
        <f t="shared" si="6"/>
        <v>0.146</v>
      </c>
    </row>
    <row r="412" ht="36" customHeight="1" spans="1:5">
      <c r="A412" s="407">
        <v>2050702</v>
      </c>
      <c r="B412" s="293" t="s">
        <v>439</v>
      </c>
      <c r="C412" s="323" t="s">
        <v>184</v>
      </c>
      <c r="D412" s="323">
        <v>0</v>
      </c>
      <c r="E412" s="192">
        <f t="shared" si="6"/>
        <v>0</v>
      </c>
    </row>
    <row r="413" ht="36" customHeight="1" spans="1:5">
      <c r="A413" s="407">
        <v>2050799</v>
      </c>
      <c r="B413" s="293" t="s">
        <v>440</v>
      </c>
      <c r="C413" s="323" t="s">
        <v>184</v>
      </c>
      <c r="D413" s="323">
        <v>0</v>
      </c>
      <c r="E413" s="192">
        <f t="shared" si="6"/>
        <v>0</v>
      </c>
    </row>
    <row r="414" ht="36" customHeight="1" spans="1:5">
      <c r="A414" s="406">
        <v>20508</v>
      </c>
      <c r="B414" s="290" t="s">
        <v>441</v>
      </c>
      <c r="C414" s="323">
        <v>881</v>
      </c>
      <c r="D414" s="323">
        <v>863</v>
      </c>
      <c r="E414" s="192">
        <f t="shared" si="6"/>
        <v>-0.02</v>
      </c>
    </row>
    <row r="415" ht="36" customHeight="1" spans="1:5">
      <c r="A415" s="407">
        <v>2050801</v>
      </c>
      <c r="B415" s="293" t="s">
        <v>442</v>
      </c>
      <c r="C415" s="323">
        <v>881</v>
      </c>
      <c r="D415" s="323">
        <v>863</v>
      </c>
      <c r="E415" s="192">
        <f t="shared" si="6"/>
        <v>-0.02</v>
      </c>
    </row>
    <row r="416" ht="36" customHeight="1" spans="1:5">
      <c r="A416" s="407">
        <v>2050802</v>
      </c>
      <c r="B416" s="293" t="s">
        <v>443</v>
      </c>
      <c r="C416" s="323" t="s">
        <v>184</v>
      </c>
      <c r="D416" s="323">
        <v>0</v>
      </c>
      <c r="E416" s="192">
        <f t="shared" si="6"/>
        <v>0</v>
      </c>
    </row>
    <row r="417" ht="36" customHeight="1" spans="1:5">
      <c r="A417" s="407">
        <v>2050803</v>
      </c>
      <c r="B417" s="293" t="s">
        <v>444</v>
      </c>
      <c r="C417" s="323" t="s">
        <v>184</v>
      </c>
      <c r="D417" s="323">
        <v>0</v>
      </c>
      <c r="E417" s="192">
        <f t="shared" si="6"/>
        <v>0</v>
      </c>
    </row>
    <row r="418" ht="36" customHeight="1" spans="1:5">
      <c r="A418" s="407">
        <v>2050804</v>
      </c>
      <c r="B418" s="293" t="s">
        <v>445</v>
      </c>
      <c r="C418" s="323" t="s">
        <v>184</v>
      </c>
      <c r="D418" s="323">
        <v>0</v>
      </c>
      <c r="E418" s="192">
        <f t="shared" si="6"/>
        <v>0</v>
      </c>
    </row>
    <row r="419" ht="36" customHeight="1" spans="1:5">
      <c r="A419" s="407">
        <v>2050899</v>
      </c>
      <c r="B419" s="293" t="s">
        <v>446</v>
      </c>
      <c r="C419" s="323" t="s">
        <v>184</v>
      </c>
      <c r="D419" s="323">
        <v>0</v>
      </c>
      <c r="E419" s="192">
        <f t="shared" si="6"/>
        <v>0</v>
      </c>
    </row>
    <row r="420" ht="36" customHeight="1" spans="1:5">
      <c r="A420" s="406">
        <v>20509</v>
      </c>
      <c r="B420" s="290" t="s">
        <v>447</v>
      </c>
      <c r="C420" s="323">
        <v>820</v>
      </c>
      <c r="D420" s="323">
        <v>3096</v>
      </c>
      <c r="E420" s="192">
        <f t="shared" si="6"/>
        <v>2.776</v>
      </c>
    </row>
    <row r="421" s="397" customFormat="1" ht="36" customHeight="1" spans="1:6">
      <c r="A421" s="407">
        <v>2050901</v>
      </c>
      <c r="B421" s="293" t="s">
        <v>448</v>
      </c>
      <c r="C421" s="323" t="s">
        <v>184</v>
      </c>
      <c r="D421" s="323">
        <v>0</v>
      </c>
      <c r="E421" s="192">
        <f t="shared" si="6"/>
        <v>0</v>
      </c>
      <c r="F421" s="162"/>
    </row>
    <row r="422" ht="36" customHeight="1" spans="1:5">
      <c r="A422" s="407">
        <v>2050902</v>
      </c>
      <c r="B422" s="293" t="s">
        <v>449</v>
      </c>
      <c r="C422" s="323" t="s">
        <v>184</v>
      </c>
      <c r="D422" s="323">
        <v>0</v>
      </c>
      <c r="E422" s="192">
        <f t="shared" si="6"/>
        <v>0</v>
      </c>
    </row>
    <row r="423" ht="36" customHeight="1" spans="1:5">
      <c r="A423" s="407">
        <v>2050903</v>
      </c>
      <c r="B423" s="293" t="s">
        <v>450</v>
      </c>
      <c r="C423" s="323" t="s">
        <v>184</v>
      </c>
      <c r="D423" s="323">
        <v>0</v>
      </c>
      <c r="E423" s="192">
        <f t="shared" si="6"/>
        <v>0</v>
      </c>
    </row>
    <row r="424" s="397" customFormat="1" ht="36" customHeight="1" spans="1:6">
      <c r="A424" s="407">
        <v>2050904</v>
      </c>
      <c r="B424" s="293" t="s">
        <v>451</v>
      </c>
      <c r="C424" s="323" t="s">
        <v>184</v>
      </c>
      <c r="D424" s="323">
        <v>0</v>
      </c>
      <c r="E424" s="192">
        <f t="shared" si="6"/>
        <v>0</v>
      </c>
      <c r="F424" s="162"/>
    </row>
    <row r="425" ht="36" customHeight="1" spans="1:5">
      <c r="A425" s="407">
        <v>2050905</v>
      </c>
      <c r="B425" s="293" t="s">
        <v>452</v>
      </c>
      <c r="C425" s="323" t="s">
        <v>184</v>
      </c>
      <c r="D425" s="323">
        <v>0</v>
      </c>
      <c r="E425" s="192">
        <f t="shared" si="6"/>
        <v>0</v>
      </c>
    </row>
    <row r="426" ht="36" customHeight="1" spans="1:5">
      <c r="A426" s="407">
        <v>2050999</v>
      </c>
      <c r="B426" s="293" t="s">
        <v>453</v>
      </c>
      <c r="C426" s="323">
        <v>820</v>
      </c>
      <c r="D426" s="323">
        <v>3096</v>
      </c>
      <c r="E426" s="192">
        <f t="shared" si="6"/>
        <v>2.776</v>
      </c>
    </row>
    <row r="427" ht="36" customHeight="1" spans="1:5">
      <c r="A427" s="406">
        <v>20599</v>
      </c>
      <c r="B427" s="290" t="s">
        <v>454</v>
      </c>
      <c r="C427" s="323">
        <v>32</v>
      </c>
      <c r="D427" s="323">
        <v>72</v>
      </c>
      <c r="E427" s="192">
        <f t="shared" si="6"/>
        <v>1.25</v>
      </c>
    </row>
    <row r="428" ht="36" customHeight="1" spans="1:5">
      <c r="A428" s="324">
        <v>2059999</v>
      </c>
      <c r="B428" s="293" t="s">
        <v>455</v>
      </c>
      <c r="C428" s="323">
        <v>32</v>
      </c>
      <c r="D428" s="323">
        <v>72</v>
      </c>
      <c r="E428" s="192">
        <f t="shared" si="6"/>
        <v>1.25</v>
      </c>
    </row>
    <row r="429" ht="36" customHeight="1" spans="1:5">
      <c r="A429" s="48" t="s">
        <v>456</v>
      </c>
      <c r="B429" s="411" t="s">
        <v>329</v>
      </c>
      <c r="C429" s="323">
        <v>0</v>
      </c>
      <c r="D429" s="323">
        <v>0</v>
      </c>
      <c r="E429" s="192" t="str">
        <f t="shared" si="6"/>
        <v/>
      </c>
    </row>
    <row r="430" ht="36" customHeight="1" spans="1:5">
      <c r="A430" s="48" t="s">
        <v>457</v>
      </c>
      <c r="B430" s="411" t="s">
        <v>458</v>
      </c>
      <c r="C430" s="323">
        <v>0</v>
      </c>
      <c r="D430" s="323">
        <v>0</v>
      </c>
      <c r="E430" s="192" t="str">
        <f t="shared" si="6"/>
        <v/>
      </c>
    </row>
    <row r="431" ht="36" customHeight="1" spans="1:5">
      <c r="A431" s="405">
        <v>206</v>
      </c>
      <c r="B431" s="290" t="s">
        <v>125</v>
      </c>
      <c r="C431" s="323">
        <v>4722</v>
      </c>
      <c r="D431" s="323">
        <v>2071</v>
      </c>
      <c r="E431" s="192">
        <f t="shared" si="6"/>
        <v>-0.561</v>
      </c>
    </row>
    <row r="432" ht="36" customHeight="1" spans="1:5">
      <c r="A432" s="406">
        <v>20601</v>
      </c>
      <c r="B432" s="290" t="s">
        <v>459</v>
      </c>
      <c r="C432" s="323">
        <v>324</v>
      </c>
      <c r="D432" s="323">
        <v>397</v>
      </c>
      <c r="E432" s="192">
        <f t="shared" si="6"/>
        <v>0.225</v>
      </c>
    </row>
    <row r="433" ht="36" customHeight="1" spans="1:5">
      <c r="A433" s="407">
        <v>2060101</v>
      </c>
      <c r="B433" s="293" t="s">
        <v>180</v>
      </c>
      <c r="C433" s="323">
        <v>324</v>
      </c>
      <c r="D433" s="323">
        <v>323</v>
      </c>
      <c r="E433" s="192">
        <f t="shared" si="6"/>
        <v>-0.003</v>
      </c>
    </row>
    <row r="434" ht="36" customHeight="1" spans="1:5">
      <c r="A434" s="407">
        <v>2060102</v>
      </c>
      <c r="B434" s="293" t="s">
        <v>181</v>
      </c>
      <c r="C434" s="323" t="s">
        <v>184</v>
      </c>
      <c r="D434" s="323">
        <v>74</v>
      </c>
      <c r="E434" s="192">
        <f t="shared" si="6"/>
        <v>0</v>
      </c>
    </row>
    <row r="435" ht="36" customHeight="1" spans="1:5">
      <c r="A435" s="407">
        <v>2060103</v>
      </c>
      <c r="B435" s="293" t="s">
        <v>182</v>
      </c>
      <c r="C435" s="323" t="s">
        <v>184</v>
      </c>
      <c r="D435" s="323">
        <v>0</v>
      </c>
      <c r="E435" s="192">
        <f t="shared" si="6"/>
        <v>0</v>
      </c>
    </row>
    <row r="436" ht="36" customHeight="1" spans="1:5">
      <c r="A436" s="407">
        <v>2060199</v>
      </c>
      <c r="B436" s="293" t="s">
        <v>460</v>
      </c>
      <c r="C436" s="323" t="s">
        <v>184</v>
      </c>
      <c r="D436" s="323">
        <v>0</v>
      </c>
      <c r="E436" s="192">
        <f t="shared" si="6"/>
        <v>0</v>
      </c>
    </row>
    <row r="437" ht="36" customHeight="1" spans="1:5">
      <c r="A437" s="406">
        <v>20602</v>
      </c>
      <c r="B437" s="290" t="s">
        <v>461</v>
      </c>
      <c r="C437" s="323">
        <v>0</v>
      </c>
      <c r="D437" s="323">
        <v>0</v>
      </c>
      <c r="E437" s="192" t="str">
        <f t="shared" si="6"/>
        <v/>
      </c>
    </row>
    <row r="438" ht="36" customHeight="1" spans="1:5">
      <c r="A438" s="407">
        <v>2060201</v>
      </c>
      <c r="B438" s="293" t="s">
        <v>462</v>
      </c>
      <c r="C438" s="323" t="s">
        <v>184</v>
      </c>
      <c r="D438" s="323">
        <v>0</v>
      </c>
      <c r="E438" s="192">
        <f t="shared" si="6"/>
        <v>0</v>
      </c>
    </row>
    <row r="439" ht="36" customHeight="1" spans="1:5">
      <c r="A439" s="407">
        <v>2060203</v>
      </c>
      <c r="B439" s="293" t="s">
        <v>463</v>
      </c>
      <c r="C439" s="323" t="s">
        <v>184</v>
      </c>
      <c r="D439" s="323">
        <v>0</v>
      </c>
      <c r="E439" s="192">
        <f t="shared" si="6"/>
        <v>0</v>
      </c>
    </row>
    <row r="440" ht="36" customHeight="1" spans="1:5">
      <c r="A440" s="407">
        <v>2060204</v>
      </c>
      <c r="B440" s="293" t="s">
        <v>464</v>
      </c>
      <c r="C440" s="323" t="s">
        <v>184</v>
      </c>
      <c r="D440" s="323">
        <v>0</v>
      </c>
      <c r="E440" s="192">
        <f t="shared" si="6"/>
        <v>0</v>
      </c>
    </row>
    <row r="441" ht="36" customHeight="1" spans="1:5">
      <c r="A441" s="407">
        <v>2060205</v>
      </c>
      <c r="B441" s="293" t="s">
        <v>465</v>
      </c>
      <c r="C441" s="323" t="s">
        <v>184</v>
      </c>
      <c r="D441" s="323">
        <v>0</v>
      </c>
      <c r="E441" s="192">
        <f t="shared" si="6"/>
        <v>0</v>
      </c>
    </row>
    <row r="442" ht="36" customHeight="1" spans="1:5">
      <c r="A442" s="407">
        <v>2060206</v>
      </c>
      <c r="B442" s="293" t="s">
        <v>466</v>
      </c>
      <c r="C442" s="323" t="s">
        <v>184</v>
      </c>
      <c r="D442" s="323">
        <v>0</v>
      </c>
      <c r="E442" s="192">
        <f t="shared" si="6"/>
        <v>0</v>
      </c>
    </row>
    <row r="443" ht="36" customHeight="1" spans="1:5">
      <c r="A443" s="407">
        <v>2060207</v>
      </c>
      <c r="B443" s="293" t="s">
        <v>467</v>
      </c>
      <c r="C443" s="323" t="s">
        <v>184</v>
      </c>
      <c r="D443" s="323">
        <v>0</v>
      </c>
      <c r="E443" s="192">
        <f t="shared" si="6"/>
        <v>0</v>
      </c>
    </row>
    <row r="444" ht="36" customHeight="1" spans="1:5">
      <c r="A444" s="409">
        <v>2060208</v>
      </c>
      <c r="B444" s="417" t="s">
        <v>468</v>
      </c>
      <c r="C444" s="323" t="s">
        <v>184</v>
      </c>
      <c r="D444" s="323">
        <v>0</v>
      </c>
      <c r="E444" s="192">
        <f t="shared" si="6"/>
        <v>0</v>
      </c>
    </row>
    <row r="445" ht="36" customHeight="1" spans="1:5">
      <c r="A445" s="407">
        <v>2060299</v>
      </c>
      <c r="B445" s="293" t="s">
        <v>469</v>
      </c>
      <c r="C445" s="323" t="s">
        <v>184</v>
      </c>
      <c r="D445" s="323">
        <v>0</v>
      </c>
      <c r="E445" s="192">
        <f t="shared" si="6"/>
        <v>0</v>
      </c>
    </row>
    <row r="446" ht="36" customHeight="1" spans="1:5">
      <c r="A446" s="406">
        <v>20603</v>
      </c>
      <c r="B446" s="290" t="s">
        <v>470</v>
      </c>
      <c r="C446" s="323">
        <v>0</v>
      </c>
      <c r="D446" s="323">
        <v>0</v>
      </c>
      <c r="E446" s="192" t="str">
        <f t="shared" si="6"/>
        <v/>
      </c>
    </row>
    <row r="447" ht="36" customHeight="1" spans="1:5">
      <c r="A447" s="407">
        <v>2060301</v>
      </c>
      <c r="B447" s="293" t="s">
        <v>462</v>
      </c>
      <c r="C447" s="323" t="s">
        <v>184</v>
      </c>
      <c r="D447" s="323">
        <v>0</v>
      </c>
      <c r="E447" s="192">
        <f t="shared" si="6"/>
        <v>0</v>
      </c>
    </row>
    <row r="448" ht="36" customHeight="1" spans="1:5">
      <c r="A448" s="407">
        <v>2060302</v>
      </c>
      <c r="B448" s="293" t="s">
        <v>471</v>
      </c>
      <c r="C448" s="323" t="s">
        <v>184</v>
      </c>
      <c r="D448" s="323">
        <v>0</v>
      </c>
      <c r="E448" s="192">
        <f t="shared" si="6"/>
        <v>0</v>
      </c>
    </row>
    <row r="449" ht="36" customHeight="1" spans="1:5">
      <c r="A449" s="407">
        <v>2060303</v>
      </c>
      <c r="B449" s="293" t="s">
        <v>472</v>
      </c>
      <c r="C449" s="323" t="s">
        <v>184</v>
      </c>
      <c r="D449" s="323">
        <v>0</v>
      </c>
      <c r="E449" s="192">
        <f t="shared" si="6"/>
        <v>0</v>
      </c>
    </row>
    <row r="450" ht="36" customHeight="1" spans="1:5">
      <c r="A450" s="407">
        <v>2060304</v>
      </c>
      <c r="B450" s="293" t="s">
        <v>473</v>
      </c>
      <c r="C450" s="323" t="s">
        <v>184</v>
      </c>
      <c r="D450" s="323">
        <v>0</v>
      </c>
      <c r="E450" s="192">
        <f t="shared" si="6"/>
        <v>0</v>
      </c>
    </row>
    <row r="451" ht="36" customHeight="1" spans="1:5">
      <c r="A451" s="407">
        <v>2060399</v>
      </c>
      <c r="B451" s="293" t="s">
        <v>474</v>
      </c>
      <c r="C451" s="323" t="s">
        <v>184</v>
      </c>
      <c r="D451" s="323">
        <v>0</v>
      </c>
      <c r="E451" s="192">
        <f t="shared" si="6"/>
        <v>0</v>
      </c>
    </row>
    <row r="452" ht="36" customHeight="1" spans="1:5">
      <c r="A452" s="406">
        <v>20604</v>
      </c>
      <c r="B452" s="290" t="s">
        <v>475</v>
      </c>
      <c r="C452" s="323">
        <v>610</v>
      </c>
      <c r="D452" s="323">
        <v>994</v>
      </c>
      <c r="E452" s="192">
        <f t="shared" ref="E452:E515" si="7">IFERROR(IF(C452&gt;0,D452/C452-1,IF(C452&lt;0,-(D452/C452-1),"")),0)</f>
        <v>0.63</v>
      </c>
    </row>
    <row r="453" ht="36" customHeight="1" spans="1:5">
      <c r="A453" s="407">
        <v>2060401</v>
      </c>
      <c r="B453" s="293" t="s">
        <v>462</v>
      </c>
      <c r="C453" s="323" t="s">
        <v>184</v>
      </c>
      <c r="D453" s="323">
        <v>0</v>
      </c>
      <c r="E453" s="192">
        <f t="shared" si="7"/>
        <v>0</v>
      </c>
    </row>
    <row r="454" ht="36" customHeight="1" spans="1:5">
      <c r="A454" s="407">
        <v>2060404</v>
      </c>
      <c r="B454" s="293" t="s">
        <v>476</v>
      </c>
      <c r="C454" s="323">
        <v>178</v>
      </c>
      <c r="D454" s="323">
        <v>605</v>
      </c>
      <c r="E454" s="192">
        <f t="shared" si="7"/>
        <v>2.399</v>
      </c>
    </row>
    <row r="455" ht="36" customHeight="1" spans="1:5">
      <c r="A455" s="418">
        <v>2060405</v>
      </c>
      <c r="B455" s="293" t="s">
        <v>477</v>
      </c>
      <c r="C455" s="323">
        <v>432</v>
      </c>
      <c r="D455" s="323">
        <v>389</v>
      </c>
      <c r="E455" s="192">
        <f t="shared" si="7"/>
        <v>-0.1</v>
      </c>
    </row>
    <row r="456" ht="36" customHeight="1" spans="1:5">
      <c r="A456" s="407">
        <v>2060499</v>
      </c>
      <c r="B456" s="293" t="s">
        <v>478</v>
      </c>
      <c r="C456" s="323" t="s">
        <v>184</v>
      </c>
      <c r="D456" s="323">
        <v>0</v>
      </c>
      <c r="E456" s="192">
        <f t="shared" si="7"/>
        <v>0</v>
      </c>
    </row>
    <row r="457" ht="36" customHeight="1" spans="1:5">
      <c r="A457" s="406">
        <v>20605</v>
      </c>
      <c r="B457" s="290" t="s">
        <v>479</v>
      </c>
      <c r="C457" s="323">
        <v>0</v>
      </c>
      <c r="D457" s="323">
        <v>0</v>
      </c>
      <c r="E457" s="192" t="str">
        <f t="shared" si="7"/>
        <v/>
      </c>
    </row>
    <row r="458" ht="36" customHeight="1" spans="1:5">
      <c r="A458" s="407">
        <v>2060501</v>
      </c>
      <c r="B458" s="293" t="s">
        <v>462</v>
      </c>
      <c r="C458" s="323" t="s">
        <v>184</v>
      </c>
      <c r="D458" s="323">
        <v>0</v>
      </c>
      <c r="E458" s="192">
        <f t="shared" si="7"/>
        <v>0</v>
      </c>
    </row>
    <row r="459" ht="36" customHeight="1" spans="1:5">
      <c r="A459" s="407">
        <v>2060502</v>
      </c>
      <c r="B459" s="293" t="s">
        <v>480</v>
      </c>
      <c r="C459" s="323" t="s">
        <v>184</v>
      </c>
      <c r="D459" s="323">
        <v>0</v>
      </c>
      <c r="E459" s="192">
        <f t="shared" si="7"/>
        <v>0</v>
      </c>
    </row>
    <row r="460" ht="36" customHeight="1" spans="1:5">
      <c r="A460" s="407">
        <v>2060503</v>
      </c>
      <c r="B460" s="293" t="s">
        <v>481</v>
      </c>
      <c r="C460" s="323" t="s">
        <v>184</v>
      </c>
      <c r="D460" s="323">
        <v>0</v>
      </c>
      <c r="E460" s="192">
        <f t="shared" si="7"/>
        <v>0</v>
      </c>
    </row>
    <row r="461" ht="36" customHeight="1" spans="1:5">
      <c r="A461" s="407">
        <v>2060599</v>
      </c>
      <c r="B461" s="293" t="s">
        <v>482</v>
      </c>
      <c r="C461" s="323">
        <v>0</v>
      </c>
      <c r="D461" s="323">
        <v>0</v>
      </c>
      <c r="E461" s="192" t="str">
        <f t="shared" si="7"/>
        <v/>
      </c>
    </row>
    <row r="462" ht="36" customHeight="1" spans="1:5">
      <c r="A462" s="406">
        <v>20606</v>
      </c>
      <c r="B462" s="290" t="s">
        <v>483</v>
      </c>
      <c r="C462" s="323">
        <v>0</v>
      </c>
      <c r="D462" s="323">
        <v>0</v>
      </c>
      <c r="E462" s="192" t="str">
        <f t="shared" si="7"/>
        <v/>
      </c>
    </row>
    <row r="463" ht="36" customHeight="1" spans="1:5">
      <c r="A463" s="407">
        <v>2060601</v>
      </c>
      <c r="B463" s="293" t="s">
        <v>484</v>
      </c>
      <c r="C463" s="323" t="s">
        <v>184</v>
      </c>
      <c r="D463" s="323">
        <v>0</v>
      </c>
      <c r="E463" s="192">
        <f t="shared" si="7"/>
        <v>0</v>
      </c>
    </row>
    <row r="464" ht="36" customHeight="1" spans="1:5">
      <c r="A464" s="407">
        <v>2060602</v>
      </c>
      <c r="B464" s="293" t="s">
        <v>485</v>
      </c>
      <c r="C464" s="323" t="s">
        <v>184</v>
      </c>
      <c r="D464" s="323">
        <v>0</v>
      </c>
      <c r="E464" s="192">
        <f t="shared" si="7"/>
        <v>0</v>
      </c>
    </row>
    <row r="465" ht="36" customHeight="1" spans="1:5">
      <c r="A465" s="407">
        <v>2060603</v>
      </c>
      <c r="B465" s="293" t="s">
        <v>486</v>
      </c>
      <c r="C465" s="323" t="s">
        <v>184</v>
      </c>
      <c r="D465" s="323">
        <v>0</v>
      </c>
      <c r="E465" s="192">
        <f t="shared" si="7"/>
        <v>0</v>
      </c>
    </row>
    <row r="466" ht="36" customHeight="1" spans="1:5">
      <c r="A466" s="407">
        <v>2060699</v>
      </c>
      <c r="B466" s="293" t="s">
        <v>487</v>
      </c>
      <c r="C466" s="323" t="s">
        <v>184</v>
      </c>
      <c r="D466" s="323">
        <v>0</v>
      </c>
      <c r="E466" s="192">
        <f t="shared" si="7"/>
        <v>0</v>
      </c>
    </row>
    <row r="467" ht="36" customHeight="1" spans="1:5">
      <c r="A467" s="406">
        <v>20607</v>
      </c>
      <c r="B467" s="290" t="s">
        <v>488</v>
      </c>
      <c r="C467" s="323">
        <v>200</v>
      </c>
      <c r="D467" s="323">
        <v>232</v>
      </c>
      <c r="E467" s="192">
        <f t="shared" si="7"/>
        <v>0.16</v>
      </c>
    </row>
    <row r="468" ht="36" customHeight="1" spans="1:5">
      <c r="A468" s="407">
        <v>2060701</v>
      </c>
      <c r="B468" s="293" t="s">
        <v>462</v>
      </c>
      <c r="C468" s="323">
        <v>188</v>
      </c>
      <c r="D468" s="323">
        <v>131</v>
      </c>
      <c r="E468" s="192">
        <f t="shared" si="7"/>
        <v>-0.303</v>
      </c>
    </row>
    <row r="469" ht="36" customHeight="1" spans="1:5">
      <c r="A469" s="407">
        <v>2060702</v>
      </c>
      <c r="B469" s="293" t="s">
        <v>489</v>
      </c>
      <c r="C469" s="323">
        <v>12</v>
      </c>
      <c r="D469" s="323">
        <v>101</v>
      </c>
      <c r="E469" s="192">
        <f t="shared" si="7"/>
        <v>7.417</v>
      </c>
    </row>
    <row r="470" ht="36" customHeight="1" spans="1:5">
      <c r="A470" s="407">
        <v>2060703</v>
      </c>
      <c r="B470" s="293" t="s">
        <v>490</v>
      </c>
      <c r="C470" s="323" t="s">
        <v>184</v>
      </c>
      <c r="D470" s="323">
        <v>0</v>
      </c>
      <c r="E470" s="192">
        <f t="shared" si="7"/>
        <v>0</v>
      </c>
    </row>
    <row r="471" ht="36" customHeight="1" spans="1:5">
      <c r="A471" s="407">
        <v>2060704</v>
      </c>
      <c r="B471" s="293" t="s">
        <v>491</v>
      </c>
      <c r="C471" s="323" t="s">
        <v>184</v>
      </c>
      <c r="D471" s="323">
        <v>0</v>
      </c>
      <c r="E471" s="192">
        <f t="shared" si="7"/>
        <v>0</v>
      </c>
    </row>
    <row r="472" ht="36" customHeight="1" spans="1:5">
      <c r="A472" s="407">
        <v>2060705</v>
      </c>
      <c r="B472" s="293" t="s">
        <v>492</v>
      </c>
      <c r="C472" s="323" t="s">
        <v>184</v>
      </c>
      <c r="D472" s="323">
        <v>0</v>
      </c>
      <c r="E472" s="192">
        <f t="shared" si="7"/>
        <v>0</v>
      </c>
    </row>
    <row r="473" ht="36" customHeight="1" spans="1:5">
      <c r="A473" s="407">
        <v>2060799</v>
      </c>
      <c r="B473" s="293" t="s">
        <v>493</v>
      </c>
      <c r="C473" s="323" t="s">
        <v>184</v>
      </c>
      <c r="D473" s="323">
        <v>0</v>
      </c>
      <c r="E473" s="192">
        <f t="shared" si="7"/>
        <v>0</v>
      </c>
    </row>
    <row r="474" ht="36" customHeight="1" spans="1:5">
      <c r="A474" s="406">
        <v>20608</v>
      </c>
      <c r="B474" s="290" t="s">
        <v>494</v>
      </c>
      <c r="C474" s="323">
        <v>3587</v>
      </c>
      <c r="D474" s="323">
        <v>448</v>
      </c>
      <c r="E474" s="192">
        <f t="shared" si="7"/>
        <v>-0.875</v>
      </c>
    </row>
    <row r="475" ht="36" customHeight="1" spans="1:5">
      <c r="A475" s="407">
        <v>2060801</v>
      </c>
      <c r="B475" s="293" t="s">
        <v>495</v>
      </c>
      <c r="C475" s="323" t="s">
        <v>184</v>
      </c>
      <c r="D475" s="323">
        <v>0</v>
      </c>
      <c r="E475" s="192">
        <f t="shared" si="7"/>
        <v>0</v>
      </c>
    </row>
    <row r="476" ht="36" customHeight="1" spans="1:5">
      <c r="A476" s="407">
        <v>2060802</v>
      </c>
      <c r="B476" s="293" t="s">
        <v>496</v>
      </c>
      <c r="C476" s="323">
        <v>3587</v>
      </c>
      <c r="D476" s="323">
        <v>448</v>
      </c>
      <c r="E476" s="192">
        <f t="shared" si="7"/>
        <v>-0.875</v>
      </c>
    </row>
    <row r="477" ht="36" customHeight="1" spans="1:5">
      <c r="A477" s="407">
        <v>2060899</v>
      </c>
      <c r="B477" s="293" t="s">
        <v>497</v>
      </c>
      <c r="C477" s="323" t="s">
        <v>184</v>
      </c>
      <c r="D477" s="323">
        <v>0</v>
      </c>
      <c r="E477" s="192">
        <f t="shared" si="7"/>
        <v>0</v>
      </c>
    </row>
    <row r="478" ht="36" customHeight="1" spans="1:5">
      <c r="A478" s="406">
        <v>20609</v>
      </c>
      <c r="B478" s="290" t="s">
        <v>498</v>
      </c>
      <c r="C478" s="323">
        <v>0</v>
      </c>
      <c r="D478" s="323">
        <v>0</v>
      </c>
      <c r="E478" s="192" t="str">
        <f t="shared" si="7"/>
        <v/>
      </c>
    </row>
    <row r="479" ht="36" customHeight="1" spans="1:5">
      <c r="A479" s="407">
        <v>2060901</v>
      </c>
      <c r="B479" s="293" t="s">
        <v>499</v>
      </c>
      <c r="C479" s="323" t="s">
        <v>184</v>
      </c>
      <c r="D479" s="323">
        <v>0</v>
      </c>
      <c r="E479" s="192">
        <f t="shared" si="7"/>
        <v>0</v>
      </c>
    </row>
    <row r="480" ht="36" customHeight="1" spans="1:5">
      <c r="A480" s="407">
        <v>2060902</v>
      </c>
      <c r="B480" s="293" t="s">
        <v>500</v>
      </c>
      <c r="C480" s="323" t="s">
        <v>184</v>
      </c>
      <c r="D480" s="323">
        <v>0</v>
      </c>
      <c r="E480" s="192">
        <f t="shared" si="7"/>
        <v>0</v>
      </c>
    </row>
    <row r="481" ht="36" customHeight="1" spans="1:5">
      <c r="A481" s="407">
        <v>2060999</v>
      </c>
      <c r="B481" s="293" t="s">
        <v>501</v>
      </c>
      <c r="C481" s="323" t="s">
        <v>184</v>
      </c>
      <c r="D481" s="323">
        <v>0</v>
      </c>
      <c r="E481" s="192">
        <f t="shared" si="7"/>
        <v>0</v>
      </c>
    </row>
    <row r="482" ht="36" customHeight="1" spans="1:5">
      <c r="A482" s="406">
        <v>20699</v>
      </c>
      <c r="B482" s="290" t="s">
        <v>502</v>
      </c>
      <c r="C482" s="323">
        <v>1</v>
      </c>
      <c r="D482" s="323">
        <v>0</v>
      </c>
      <c r="E482" s="192">
        <f t="shared" si="7"/>
        <v>-1</v>
      </c>
    </row>
    <row r="483" ht="36" customHeight="1" spans="1:5">
      <c r="A483" s="407">
        <v>2069901</v>
      </c>
      <c r="B483" s="293" t="s">
        <v>503</v>
      </c>
      <c r="C483" s="323" t="s">
        <v>184</v>
      </c>
      <c r="D483" s="323">
        <v>0</v>
      </c>
      <c r="E483" s="192">
        <f t="shared" si="7"/>
        <v>0</v>
      </c>
    </row>
    <row r="484" ht="36" customHeight="1" spans="1:5">
      <c r="A484" s="407">
        <v>2069902</v>
      </c>
      <c r="B484" s="293" t="s">
        <v>504</v>
      </c>
      <c r="C484" s="323" t="s">
        <v>184</v>
      </c>
      <c r="D484" s="323">
        <v>0</v>
      </c>
      <c r="E484" s="192">
        <f t="shared" si="7"/>
        <v>0</v>
      </c>
    </row>
    <row r="485" ht="36" customHeight="1" spans="1:5">
      <c r="A485" s="407">
        <v>2069903</v>
      </c>
      <c r="B485" s="293" t="s">
        <v>505</v>
      </c>
      <c r="C485" s="323" t="s">
        <v>184</v>
      </c>
      <c r="D485" s="323">
        <v>0</v>
      </c>
      <c r="E485" s="192">
        <f t="shared" si="7"/>
        <v>0</v>
      </c>
    </row>
    <row r="486" ht="36" customHeight="1" spans="1:5">
      <c r="A486" s="407">
        <v>2069999</v>
      </c>
      <c r="B486" s="293" t="s">
        <v>506</v>
      </c>
      <c r="C486" s="323">
        <v>1</v>
      </c>
      <c r="D486" s="323">
        <v>0</v>
      </c>
      <c r="E486" s="192">
        <f t="shared" si="7"/>
        <v>-1</v>
      </c>
    </row>
    <row r="487" ht="36" customHeight="1" spans="1:5">
      <c r="A487" s="419" t="s">
        <v>507</v>
      </c>
      <c r="B487" s="411" t="s">
        <v>329</v>
      </c>
      <c r="C487" s="323">
        <v>0</v>
      </c>
      <c r="D487" s="323">
        <v>0</v>
      </c>
      <c r="E487" s="192" t="str">
        <f t="shared" si="7"/>
        <v/>
      </c>
    </row>
    <row r="488" ht="36" customHeight="1" spans="1:5">
      <c r="A488" s="405">
        <v>207</v>
      </c>
      <c r="B488" s="290" t="s">
        <v>127</v>
      </c>
      <c r="C488" s="323">
        <v>3395</v>
      </c>
      <c r="D488" s="323">
        <v>4293</v>
      </c>
      <c r="E488" s="192">
        <f t="shared" si="7"/>
        <v>0.265</v>
      </c>
    </row>
    <row r="489" ht="36" customHeight="1" spans="1:5">
      <c r="A489" s="406">
        <v>20701</v>
      </c>
      <c r="B489" s="290" t="s">
        <v>508</v>
      </c>
      <c r="C489" s="323">
        <v>1652</v>
      </c>
      <c r="D489" s="323">
        <v>2324</v>
      </c>
      <c r="E489" s="192">
        <f t="shared" si="7"/>
        <v>0.407</v>
      </c>
    </row>
    <row r="490" ht="36" customHeight="1" spans="1:5">
      <c r="A490" s="407">
        <v>2070101</v>
      </c>
      <c r="B490" s="293" t="s">
        <v>180</v>
      </c>
      <c r="C490" s="323">
        <v>304</v>
      </c>
      <c r="D490" s="323">
        <v>316</v>
      </c>
      <c r="E490" s="192">
        <f t="shared" si="7"/>
        <v>0.039</v>
      </c>
    </row>
    <row r="491" ht="36" customHeight="1" spans="1:5">
      <c r="A491" s="407">
        <v>2070102</v>
      </c>
      <c r="B491" s="293" t="s">
        <v>181</v>
      </c>
      <c r="C491" s="323" t="s">
        <v>184</v>
      </c>
      <c r="D491" s="323">
        <v>0</v>
      </c>
      <c r="E491" s="192">
        <f t="shared" si="7"/>
        <v>0</v>
      </c>
    </row>
    <row r="492" ht="36" customHeight="1" spans="1:5">
      <c r="A492" s="407">
        <v>2070103</v>
      </c>
      <c r="B492" s="293" t="s">
        <v>182</v>
      </c>
      <c r="C492" s="323" t="s">
        <v>184</v>
      </c>
      <c r="D492" s="323">
        <v>0</v>
      </c>
      <c r="E492" s="192">
        <f t="shared" si="7"/>
        <v>0</v>
      </c>
    </row>
    <row r="493" ht="36" customHeight="1" spans="1:5">
      <c r="A493" s="407">
        <v>2070104</v>
      </c>
      <c r="B493" s="293" t="s">
        <v>509</v>
      </c>
      <c r="C493" s="323">
        <v>330</v>
      </c>
      <c r="D493" s="323">
        <v>396</v>
      </c>
      <c r="E493" s="192">
        <f t="shared" si="7"/>
        <v>0.2</v>
      </c>
    </row>
    <row r="494" ht="36" customHeight="1" spans="1:5">
      <c r="A494" s="407">
        <v>2070105</v>
      </c>
      <c r="B494" s="293" t="s">
        <v>510</v>
      </c>
      <c r="C494" s="323" t="s">
        <v>184</v>
      </c>
      <c r="D494" s="323">
        <v>0</v>
      </c>
      <c r="E494" s="192">
        <f t="shared" si="7"/>
        <v>0</v>
      </c>
    </row>
    <row r="495" ht="36" customHeight="1" spans="1:5">
      <c r="A495" s="407">
        <v>2070106</v>
      </c>
      <c r="B495" s="293" t="s">
        <v>511</v>
      </c>
      <c r="C495" s="323" t="s">
        <v>184</v>
      </c>
      <c r="D495" s="323">
        <v>0</v>
      </c>
      <c r="E495" s="192">
        <f t="shared" si="7"/>
        <v>0</v>
      </c>
    </row>
    <row r="496" ht="36" customHeight="1" spans="1:5">
      <c r="A496" s="407">
        <v>2070107</v>
      </c>
      <c r="B496" s="293" t="s">
        <v>512</v>
      </c>
      <c r="C496" s="323">
        <v>127</v>
      </c>
      <c r="D496" s="323">
        <v>116</v>
      </c>
      <c r="E496" s="192">
        <f t="shared" si="7"/>
        <v>-0.087</v>
      </c>
    </row>
    <row r="497" ht="36" customHeight="1" spans="1:5">
      <c r="A497" s="407">
        <v>2070108</v>
      </c>
      <c r="B497" s="293" t="s">
        <v>513</v>
      </c>
      <c r="C497" s="323">
        <v>0</v>
      </c>
      <c r="D497" s="323">
        <v>0</v>
      </c>
      <c r="E497" s="192" t="str">
        <f t="shared" si="7"/>
        <v/>
      </c>
    </row>
    <row r="498" ht="36" customHeight="1" spans="1:5">
      <c r="A498" s="407">
        <v>2070109</v>
      </c>
      <c r="B498" s="293" t="s">
        <v>514</v>
      </c>
      <c r="C498" s="323">
        <v>526</v>
      </c>
      <c r="D498" s="323">
        <v>775</v>
      </c>
      <c r="E498" s="192">
        <f t="shared" si="7"/>
        <v>0.473</v>
      </c>
    </row>
    <row r="499" ht="36" customHeight="1" spans="1:5">
      <c r="A499" s="407">
        <v>2070110</v>
      </c>
      <c r="B499" s="293" t="s">
        <v>515</v>
      </c>
      <c r="C499" s="323" t="s">
        <v>184</v>
      </c>
      <c r="D499" s="323">
        <v>0</v>
      </c>
      <c r="E499" s="192">
        <f t="shared" si="7"/>
        <v>0</v>
      </c>
    </row>
    <row r="500" ht="36" customHeight="1" spans="1:5">
      <c r="A500" s="407">
        <v>2070111</v>
      </c>
      <c r="B500" s="293" t="s">
        <v>516</v>
      </c>
      <c r="C500" s="323">
        <v>4</v>
      </c>
      <c r="D500" s="323">
        <v>0</v>
      </c>
      <c r="E500" s="192">
        <f t="shared" si="7"/>
        <v>-1</v>
      </c>
    </row>
    <row r="501" ht="36" customHeight="1" spans="1:5">
      <c r="A501" s="407">
        <v>2070112</v>
      </c>
      <c r="B501" s="293" t="s">
        <v>517</v>
      </c>
      <c r="C501" s="323">
        <v>0</v>
      </c>
      <c r="D501" s="323">
        <v>0</v>
      </c>
      <c r="E501" s="192" t="str">
        <f t="shared" si="7"/>
        <v/>
      </c>
    </row>
    <row r="502" ht="36" customHeight="1" spans="1:5">
      <c r="A502" s="407">
        <v>2070113</v>
      </c>
      <c r="B502" s="293" t="s">
        <v>518</v>
      </c>
      <c r="C502" s="323">
        <v>34</v>
      </c>
      <c r="D502" s="323">
        <v>42</v>
      </c>
      <c r="E502" s="192">
        <f t="shared" si="7"/>
        <v>0.235</v>
      </c>
    </row>
    <row r="503" ht="36" customHeight="1" spans="1:5">
      <c r="A503" s="407">
        <v>2070114</v>
      </c>
      <c r="B503" s="293" t="s">
        <v>519</v>
      </c>
      <c r="C503" s="323">
        <v>30</v>
      </c>
      <c r="D503" s="323">
        <v>0</v>
      </c>
      <c r="E503" s="192">
        <f t="shared" si="7"/>
        <v>-1</v>
      </c>
    </row>
    <row r="504" ht="36" customHeight="1" spans="1:5">
      <c r="A504" s="407">
        <v>2070199</v>
      </c>
      <c r="B504" s="293" t="s">
        <v>520</v>
      </c>
      <c r="C504" s="323">
        <v>297</v>
      </c>
      <c r="D504" s="323">
        <v>679</v>
      </c>
      <c r="E504" s="192">
        <f t="shared" si="7"/>
        <v>1.286</v>
      </c>
    </row>
    <row r="505" ht="36" customHeight="1" spans="1:5">
      <c r="A505" s="406">
        <v>20702</v>
      </c>
      <c r="B505" s="290" t="s">
        <v>521</v>
      </c>
      <c r="C505" s="323">
        <v>650</v>
      </c>
      <c r="D505" s="323">
        <v>977</v>
      </c>
      <c r="E505" s="192">
        <f t="shared" si="7"/>
        <v>0.503</v>
      </c>
    </row>
    <row r="506" ht="36" customHeight="1" spans="1:5">
      <c r="A506" s="407">
        <v>2070201</v>
      </c>
      <c r="B506" s="293" t="s">
        <v>180</v>
      </c>
      <c r="C506" s="323" t="s">
        <v>184</v>
      </c>
      <c r="D506" s="323">
        <v>0</v>
      </c>
      <c r="E506" s="192">
        <f t="shared" si="7"/>
        <v>0</v>
      </c>
    </row>
    <row r="507" ht="36" customHeight="1" spans="1:5">
      <c r="A507" s="407">
        <v>2070202</v>
      </c>
      <c r="B507" s="293" t="s">
        <v>181</v>
      </c>
      <c r="C507" s="323" t="s">
        <v>184</v>
      </c>
      <c r="D507" s="323">
        <v>0</v>
      </c>
      <c r="E507" s="192">
        <f t="shared" si="7"/>
        <v>0</v>
      </c>
    </row>
    <row r="508" ht="36" customHeight="1" spans="1:5">
      <c r="A508" s="407">
        <v>2070203</v>
      </c>
      <c r="B508" s="293" t="s">
        <v>182</v>
      </c>
      <c r="C508" s="323" t="s">
        <v>184</v>
      </c>
      <c r="D508" s="323">
        <v>0</v>
      </c>
      <c r="E508" s="192">
        <f t="shared" si="7"/>
        <v>0</v>
      </c>
    </row>
    <row r="509" ht="36" customHeight="1" spans="1:5">
      <c r="A509" s="407">
        <v>2070204</v>
      </c>
      <c r="B509" s="293" t="s">
        <v>522</v>
      </c>
      <c r="C509" s="323">
        <v>644</v>
      </c>
      <c r="D509" s="323">
        <v>967</v>
      </c>
      <c r="E509" s="192">
        <f t="shared" si="7"/>
        <v>0.502</v>
      </c>
    </row>
    <row r="510" ht="36" customHeight="1" spans="1:5">
      <c r="A510" s="407">
        <v>2070205</v>
      </c>
      <c r="B510" s="293" t="s">
        <v>523</v>
      </c>
      <c r="C510" s="323">
        <v>6</v>
      </c>
      <c r="D510" s="323">
        <v>10</v>
      </c>
      <c r="E510" s="192">
        <f t="shared" si="7"/>
        <v>0.667</v>
      </c>
    </row>
    <row r="511" ht="36" customHeight="1" spans="1:5">
      <c r="A511" s="407">
        <v>2070206</v>
      </c>
      <c r="B511" s="293" t="s">
        <v>524</v>
      </c>
      <c r="C511" s="323" t="s">
        <v>184</v>
      </c>
      <c r="D511" s="323">
        <v>0</v>
      </c>
      <c r="E511" s="192">
        <f t="shared" si="7"/>
        <v>0</v>
      </c>
    </row>
    <row r="512" ht="36" customHeight="1" spans="1:5">
      <c r="A512" s="407">
        <v>2070299</v>
      </c>
      <c r="B512" s="293" t="s">
        <v>525</v>
      </c>
      <c r="C512" s="323">
        <v>0</v>
      </c>
      <c r="D512" s="323">
        <v>0</v>
      </c>
      <c r="E512" s="192" t="str">
        <f t="shared" si="7"/>
        <v/>
      </c>
    </row>
    <row r="513" ht="36" customHeight="1" spans="1:5">
      <c r="A513" s="406">
        <v>20703</v>
      </c>
      <c r="B513" s="290" t="s">
        <v>526</v>
      </c>
      <c r="C513" s="323">
        <v>359</v>
      </c>
      <c r="D513" s="323">
        <v>443</v>
      </c>
      <c r="E513" s="192">
        <f t="shared" si="7"/>
        <v>0.234</v>
      </c>
    </row>
    <row r="514" ht="36" customHeight="1" spans="1:5">
      <c r="A514" s="407">
        <v>2070301</v>
      </c>
      <c r="B514" s="293" t="s">
        <v>180</v>
      </c>
      <c r="C514" s="323" t="s">
        <v>184</v>
      </c>
      <c r="D514" s="323">
        <v>0</v>
      </c>
      <c r="E514" s="192">
        <f t="shared" si="7"/>
        <v>0</v>
      </c>
    </row>
    <row r="515" ht="36" customHeight="1" spans="1:5">
      <c r="A515" s="407">
        <v>2070302</v>
      </c>
      <c r="B515" s="293" t="s">
        <v>181</v>
      </c>
      <c r="C515" s="323" t="s">
        <v>184</v>
      </c>
      <c r="D515" s="323">
        <v>0</v>
      </c>
      <c r="E515" s="192">
        <f t="shared" si="7"/>
        <v>0</v>
      </c>
    </row>
    <row r="516" ht="36" customHeight="1" spans="1:5">
      <c r="A516" s="407">
        <v>2070303</v>
      </c>
      <c r="B516" s="293" t="s">
        <v>182</v>
      </c>
      <c r="C516" s="323" t="s">
        <v>184</v>
      </c>
      <c r="D516" s="323">
        <v>0</v>
      </c>
      <c r="E516" s="192">
        <f t="shared" ref="E516:E579" si="8">IFERROR(IF(C516&gt;0,D516/C516-1,IF(C516&lt;0,-(D516/C516-1),"")),0)</f>
        <v>0</v>
      </c>
    </row>
    <row r="517" ht="36" customHeight="1" spans="1:5">
      <c r="A517" s="407">
        <v>2070304</v>
      </c>
      <c r="B517" s="293" t="s">
        <v>527</v>
      </c>
      <c r="C517" s="323" t="s">
        <v>184</v>
      </c>
      <c r="D517" s="323">
        <v>0</v>
      </c>
      <c r="E517" s="192">
        <f t="shared" si="8"/>
        <v>0</v>
      </c>
    </row>
    <row r="518" ht="36" customHeight="1" spans="1:5">
      <c r="A518" s="407">
        <v>2070305</v>
      </c>
      <c r="B518" s="293" t="s">
        <v>528</v>
      </c>
      <c r="C518" s="323" t="s">
        <v>184</v>
      </c>
      <c r="D518" s="323">
        <v>0</v>
      </c>
      <c r="E518" s="192">
        <f t="shared" si="8"/>
        <v>0</v>
      </c>
    </row>
    <row r="519" ht="36" customHeight="1" spans="1:5">
      <c r="A519" s="407">
        <v>2070306</v>
      </c>
      <c r="B519" s="293" t="s">
        <v>529</v>
      </c>
      <c r="C519" s="323" t="s">
        <v>184</v>
      </c>
      <c r="D519" s="323">
        <v>0</v>
      </c>
      <c r="E519" s="192">
        <f t="shared" si="8"/>
        <v>0</v>
      </c>
    </row>
    <row r="520" ht="36" customHeight="1" spans="1:5">
      <c r="A520" s="407">
        <v>2070307</v>
      </c>
      <c r="B520" s="293" t="s">
        <v>530</v>
      </c>
      <c r="C520" s="323">
        <v>176</v>
      </c>
      <c r="D520" s="323">
        <v>258</v>
      </c>
      <c r="E520" s="192">
        <f t="shared" si="8"/>
        <v>0.466</v>
      </c>
    </row>
    <row r="521" ht="36" customHeight="1" spans="1:5">
      <c r="A521" s="407">
        <v>2070308</v>
      </c>
      <c r="B521" s="293" t="s">
        <v>531</v>
      </c>
      <c r="C521" s="323">
        <v>183</v>
      </c>
      <c r="D521" s="323">
        <v>185</v>
      </c>
      <c r="E521" s="192">
        <f t="shared" si="8"/>
        <v>0.011</v>
      </c>
    </row>
    <row r="522" ht="36" customHeight="1" spans="1:5">
      <c r="A522" s="407">
        <v>2070309</v>
      </c>
      <c r="B522" s="293" t="s">
        <v>532</v>
      </c>
      <c r="C522" s="323" t="s">
        <v>184</v>
      </c>
      <c r="D522" s="323">
        <v>0</v>
      </c>
      <c r="E522" s="192">
        <f t="shared" si="8"/>
        <v>0</v>
      </c>
    </row>
    <row r="523" ht="36" customHeight="1" spans="1:5">
      <c r="A523" s="407">
        <v>2070399</v>
      </c>
      <c r="B523" s="293" t="s">
        <v>533</v>
      </c>
      <c r="C523" s="323" t="s">
        <v>184</v>
      </c>
      <c r="D523" s="323">
        <v>0</v>
      </c>
      <c r="E523" s="192">
        <f t="shared" si="8"/>
        <v>0</v>
      </c>
    </row>
    <row r="524" ht="36" customHeight="1" spans="1:5">
      <c r="A524" s="406">
        <v>20706</v>
      </c>
      <c r="B524" s="290" t="s">
        <v>534</v>
      </c>
      <c r="C524" s="323">
        <v>300</v>
      </c>
      <c r="D524" s="323">
        <v>336</v>
      </c>
      <c r="E524" s="192">
        <f t="shared" si="8"/>
        <v>0.12</v>
      </c>
    </row>
    <row r="525" ht="36" customHeight="1" spans="1:5">
      <c r="A525" s="407">
        <v>2070601</v>
      </c>
      <c r="B525" s="293" t="s">
        <v>180</v>
      </c>
      <c r="C525" s="323" t="s">
        <v>184</v>
      </c>
      <c r="D525" s="323">
        <v>0</v>
      </c>
      <c r="E525" s="192">
        <f t="shared" si="8"/>
        <v>0</v>
      </c>
    </row>
    <row r="526" ht="36" customHeight="1" spans="1:5">
      <c r="A526" s="407">
        <v>2070602</v>
      </c>
      <c r="B526" s="293" t="s">
        <v>181</v>
      </c>
      <c r="C526" s="323" t="s">
        <v>184</v>
      </c>
      <c r="D526" s="323">
        <v>0</v>
      </c>
      <c r="E526" s="192">
        <f t="shared" si="8"/>
        <v>0</v>
      </c>
    </row>
    <row r="527" ht="36" customHeight="1" spans="1:5">
      <c r="A527" s="407">
        <v>2070603</v>
      </c>
      <c r="B527" s="293" t="s">
        <v>182</v>
      </c>
      <c r="C527" s="323" t="s">
        <v>184</v>
      </c>
      <c r="D527" s="323">
        <v>0</v>
      </c>
      <c r="E527" s="192">
        <f t="shared" si="8"/>
        <v>0</v>
      </c>
    </row>
    <row r="528" ht="36" customHeight="1" spans="1:5">
      <c r="A528" s="407">
        <v>2070604</v>
      </c>
      <c r="B528" s="293" t="s">
        <v>535</v>
      </c>
      <c r="C528" s="323" t="s">
        <v>184</v>
      </c>
      <c r="D528" s="323">
        <v>0</v>
      </c>
      <c r="E528" s="192">
        <f t="shared" si="8"/>
        <v>0</v>
      </c>
    </row>
    <row r="529" ht="36" customHeight="1" spans="1:5">
      <c r="A529" s="407">
        <v>2070605</v>
      </c>
      <c r="B529" s="293" t="s">
        <v>536</v>
      </c>
      <c r="C529" s="323" t="s">
        <v>184</v>
      </c>
      <c r="D529" s="323">
        <v>0</v>
      </c>
      <c r="E529" s="192">
        <f t="shared" si="8"/>
        <v>0</v>
      </c>
    </row>
    <row r="530" ht="36" customHeight="1" spans="1:5">
      <c r="A530" s="407">
        <v>2070606</v>
      </c>
      <c r="B530" s="293" t="s">
        <v>537</v>
      </c>
      <c r="C530" s="323" t="s">
        <v>184</v>
      </c>
      <c r="D530" s="323">
        <v>0</v>
      </c>
      <c r="E530" s="192">
        <f t="shared" si="8"/>
        <v>0</v>
      </c>
    </row>
    <row r="531" ht="36" customHeight="1" spans="1:5">
      <c r="A531" s="407">
        <v>2070607</v>
      </c>
      <c r="B531" s="293" t="s">
        <v>538</v>
      </c>
      <c r="C531" s="323" t="s">
        <v>184</v>
      </c>
      <c r="D531" s="323">
        <v>0</v>
      </c>
      <c r="E531" s="192">
        <f t="shared" si="8"/>
        <v>0</v>
      </c>
    </row>
    <row r="532" ht="36" customHeight="1" spans="1:5">
      <c r="A532" s="407">
        <v>2070699</v>
      </c>
      <c r="B532" s="293" t="s">
        <v>539</v>
      </c>
      <c r="C532" s="323">
        <v>300</v>
      </c>
      <c r="D532" s="323">
        <v>336</v>
      </c>
      <c r="E532" s="192">
        <f t="shared" si="8"/>
        <v>0.12</v>
      </c>
    </row>
    <row r="533" ht="36" customHeight="1" spans="1:5">
      <c r="A533" s="406">
        <v>20708</v>
      </c>
      <c r="B533" s="290" t="s">
        <v>540</v>
      </c>
      <c r="C533" s="323">
        <v>3</v>
      </c>
      <c r="D533" s="323">
        <v>0</v>
      </c>
      <c r="E533" s="192">
        <f t="shared" si="8"/>
        <v>-1</v>
      </c>
    </row>
    <row r="534" ht="36" customHeight="1" spans="1:5">
      <c r="A534" s="407">
        <v>2070801</v>
      </c>
      <c r="B534" s="293" t="s">
        <v>180</v>
      </c>
      <c r="C534" s="323" t="s">
        <v>184</v>
      </c>
      <c r="D534" s="323">
        <v>0</v>
      </c>
      <c r="E534" s="192">
        <f t="shared" si="8"/>
        <v>0</v>
      </c>
    </row>
    <row r="535" ht="36" customHeight="1" spans="1:5">
      <c r="A535" s="407">
        <v>2070802</v>
      </c>
      <c r="B535" s="293" t="s">
        <v>181</v>
      </c>
      <c r="C535" s="323" t="s">
        <v>184</v>
      </c>
      <c r="D535" s="323">
        <v>0</v>
      </c>
      <c r="E535" s="192">
        <f t="shared" si="8"/>
        <v>0</v>
      </c>
    </row>
    <row r="536" ht="36" customHeight="1" spans="1:5">
      <c r="A536" s="407">
        <v>2070803</v>
      </c>
      <c r="B536" s="293" t="s">
        <v>182</v>
      </c>
      <c r="C536" s="323" t="s">
        <v>184</v>
      </c>
      <c r="D536" s="323">
        <v>0</v>
      </c>
      <c r="E536" s="192">
        <f t="shared" si="8"/>
        <v>0</v>
      </c>
    </row>
    <row r="537" ht="36" customHeight="1" spans="1:5">
      <c r="A537" s="407">
        <v>2070804</v>
      </c>
      <c r="B537" s="293" t="s">
        <v>541</v>
      </c>
      <c r="C537" s="323">
        <v>0</v>
      </c>
      <c r="D537" s="323">
        <v>0</v>
      </c>
      <c r="E537" s="192" t="str">
        <f t="shared" si="8"/>
        <v/>
      </c>
    </row>
    <row r="538" ht="36" customHeight="1" spans="1:5">
      <c r="A538" s="407">
        <v>2070805</v>
      </c>
      <c r="B538" s="293" t="s">
        <v>542</v>
      </c>
      <c r="C538" s="323">
        <v>0</v>
      </c>
      <c r="D538" s="323">
        <v>0</v>
      </c>
      <c r="E538" s="192" t="str">
        <f t="shared" si="8"/>
        <v/>
      </c>
    </row>
    <row r="539" ht="36" customHeight="1" spans="1:5">
      <c r="A539" s="407">
        <v>2070806</v>
      </c>
      <c r="B539" s="293" t="s">
        <v>543</v>
      </c>
      <c r="C539" s="323" t="s">
        <v>184</v>
      </c>
      <c r="D539" s="323">
        <v>0</v>
      </c>
      <c r="E539" s="192">
        <f t="shared" si="8"/>
        <v>0</v>
      </c>
    </row>
    <row r="540" ht="36" customHeight="1" spans="1:5">
      <c r="A540" s="420">
        <v>2070807</v>
      </c>
      <c r="B540" s="293" t="s">
        <v>544</v>
      </c>
      <c r="C540" s="323" t="s">
        <v>184</v>
      </c>
      <c r="D540" s="323">
        <v>0</v>
      </c>
      <c r="E540" s="192">
        <f t="shared" si="8"/>
        <v>0</v>
      </c>
    </row>
    <row r="541" ht="36" customHeight="1" spans="1:5">
      <c r="A541" s="420">
        <v>2070808</v>
      </c>
      <c r="B541" s="293" t="s">
        <v>545</v>
      </c>
      <c r="C541" s="323" t="s">
        <v>184</v>
      </c>
      <c r="D541" s="323">
        <v>0</v>
      </c>
      <c r="E541" s="192">
        <f t="shared" si="8"/>
        <v>0</v>
      </c>
    </row>
    <row r="542" ht="36" customHeight="1" spans="1:5">
      <c r="A542" s="407">
        <v>2070899</v>
      </c>
      <c r="B542" s="293" t="s">
        <v>546</v>
      </c>
      <c r="C542" s="323">
        <v>3</v>
      </c>
      <c r="D542" s="323">
        <v>0</v>
      </c>
      <c r="E542" s="192">
        <f t="shared" si="8"/>
        <v>-1</v>
      </c>
    </row>
    <row r="543" ht="36" customHeight="1" spans="1:5">
      <c r="A543" s="406">
        <v>20799</v>
      </c>
      <c r="B543" s="290" t="s">
        <v>547</v>
      </c>
      <c r="C543" s="323">
        <v>431</v>
      </c>
      <c r="D543" s="323">
        <v>213</v>
      </c>
      <c r="E543" s="192">
        <f t="shared" si="8"/>
        <v>-0.506</v>
      </c>
    </row>
    <row r="544" ht="36" customHeight="1" spans="1:5">
      <c r="A544" s="407">
        <v>2079902</v>
      </c>
      <c r="B544" s="293" t="s">
        <v>548</v>
      </c>
      <c r="C544" s="323">
        <v>0</v>
      </c>
      <c r="D544" s="323">
        <v>0</v>
      </c>
      <c r="E544" s="192" t="str">
        <f t="shared" si="8"/>
        <v/>
      </c>
    </row>
    <row r="545" ht="36" customHeight="1" spans="1:5">
      <c r="A545" s="407">
        <v>2079903</v>
      </c>
      <c r="B545" s="293" t="s">
        <v>549</v>
      </c>
      <c r="C545" s="323">
        <v>270</v>
      </c>
      <c r="D545" s="323">
        <v>70</v>
      </c>
      <c r="E545" s="192">
        <f t="shared" si="8"/>
        <v>-0.741</v>
      </c>
    </row>
    <row r="546" ht="36" customHeight="1" spans="1:5">
      <c r="A546" s="407">
        <v>2079999</v>
      </c>
      <c r="B546" s="293" t="s">
        <v>550</v>
      </c>
      <c r="C546" s="323">
        <v>161</v>
      </c>
      <c r="D546" s="323">
        <v>143</v>
      </c>
      <c r="E546" s="192">
        <f t="shared" si="8"/>
        <v>-0.112</v>
      </c>
    </row>
    <row r="547" ht="36" customHeight="1" spans="1:5">
      <c r="A547" s="48" t="s">
        <v>551</v>
      </c>
      <c r="B547" s="411" t="s">
        <v>329</v>
      </c>
      <c r="C547" s="323">
        <v>0</v>
      </c>
      <c r="D547" s="323">
        <v>0</v>
      </c>
      <c r="E547" s="192" t="str">
        <f t="shared" si="8"/>
        <v/>
      </c>
    </row>
    <row r="548" ht="36" customHeight="1" spans="1:5">
      <c r="A548" s="405">
        <v>208</v>
      </c>
      <c r="B548" s="290" t="s">
        <v>129</v>
      </c>
      <c r="C548" s="323">
        <v>113648</v>
      </c>
      <c r="D548" s="323">
        <v>120585</v>
      </c>
      <c r="E548" s="192">
        <f t="shared" si="8"/>
        <v>0.061</v>
      </c>
    </row>
    <row r="549" ht="36" customHeight="1" spans="1:5">
      <c r="A549" s="406">
        <v>20801</v>
      </c>
      <c r="B549" s="290" t="s">
        <v>552</v>
      </c>
      <c r="C549" s="323">
        <v>2307</v>
      </c>
      <c r="D549" s="323">
        <v>2225</v>
      </c>
      <c r="E549" s="192">
        <f t="shared" si="8"/>
        <v>-0.036</v>
      </c>
    </row>
    <row r="550" ht="36" customHeight="1" spans="1:5">
      <c r="A550" s="407">
        <v>2080101</v>
      </c>
      <c r="B550" s="293" t="s">
        <v>180</v>
      </c>
      <c r="C550" s="323">
        <v>2059</v>
      </c>
      <c r="D550" s="323">
        <v>2137</v>
      </c>
      <c r="E550" s="192">
        <f t="shared" si="8"/>
        <v>0.038</v>
      </c>
    </row>
    <row r="551" ht="36" customHeight="1" spans="1:5">
      <c r="A551" s="407">
        <v>2080102</v>
      </c>
      <c r="B551" s="293" t="s">
        <v>181</v>
      </c>
      <c r="C551" s="323">
        <v>0</v>
      </c>
      <c r="D551" s="323">
        <v>2</v>
      </c>
      <c r="E551" s="192" t="str">
        <f t="shared" si="8"/>
        <v/>
      </c>
    </row>
    <row r="552" ht="36" customHeight="1" spans="1:5">
      <c r="A552" s="407">
        <v>2080103</v>
      </c>
      <c r="B552" s="293" t="s">
        <v>182</v>
      </c>
      <c r="C552" s="323" t="s">
        <v>184</v>
      </c>
      <c r="D552" s="323">
        <v>0</v>
      </c>
      <c r="E552" s="192">
        <f t="shared" si="8"/>
        <v>0</v>
      </c>
    </row>
    <row r="553" ht="36" customHeight="1" spans="1:5">
      <c r="A553" s="407">
        <v>2080104</v>
      </c>
      <c r="B553" s="293" t="s">
        <v>553</v>
      </c>
      <c r="C553" s="323" t="s">
        <v>184</v>
      </c>
      <c r="D553" s="323">
        <v>0</v>
      </c>
      <c r="E553" s="192">
        <f t="shared" si="8"/>
        <v>0</v>
      </c>
    </row>
    <row r="554" ht="36" customHeight="1" spans="1:5">
      <c r="A554" s="407">
        <v>2080105</v>
      </c>
      <c r="B554" s="293" t="s">
        <v>554</v>
      </c>
      <c r="C554" s="323">
        <v>0</v>
      </c>
      <c r="D554" s="323">
        <v>0</v>
      </c>
      <c r="E554" s="192" t="str">
        <f t="shared" si="8"/>
        <v/>
      </c>
    </row>
    <row r="555" ht="36" customHeight="1" spans="1:5">
      <c r="A555" s="407">
        <v>2080106</v>
      </c>
      <c r="B555" s="293" t="s">
        <v>555</v>
      </c>
      <c r="C555" s="323" t="s">
        <v>184</v>
      </c>
      <c r="D555" s="323">
        <v>0</v>
      </c>
      <c r="E555" s="192">
        <f t="shared" si="8"/>
        <v>0</v>
      </c>
    </row>
    <row r="556" ht="36" customHeight="1" spans="1:5">
      <c r="A556" s="407">
        <v>2080107</v>
      </c>
      <c r="B556" s="293" t="s">
        <v>556</v>
      </c>
      <c r="C556" s="323">
        <v>2</v>
      </c>
      <c r="D556" s="323">
        <v>0</v>
      </c>
      <c r="E556" s="192">
        <f t="shared" si="8"/>
        <v>-1</v>
      </c>
    </row>
    <row r="557" ht="36" customHeight="1" spans="1:5">
      <c r="A557" s="407">
        <v>2080108</v>
      </c>
      <c r="B557" s="293" t="s">
        <v>222</v>
      </c>
      <c r="C557" s="323" t="s">
        <v>184</v>
      </c>
      <c r="D557" s="323">
        <v>0</v>
      </c>
      <c r="E557" s="192">
        <f t="shared" si="8"/>
        <v>0</v>
      </c>
    </row>
    <row r="558" ht="36" customHeight="1" spans="1:5">
      <c r="A558" s="407">
        <v>2080109</v>
      </c>
      <c r="B558" s="293" t="s">
        <v>557</v>
      </c>
      <c r="C558" s="323">
        <v>2</v>
      </c>
      <c r="D558" s="323">
        <v>42</v>
      </c>
      <c r="E558" s="192">
        <f t="shared" si="8"/>
        <v>20</v>
      </c>
    </row>
    <row r="559" ht="36" customHeight="1" spans="1:5">
      <c r="A559" s="407">
        <v>2080110</v>
      </c>
      <c r="B559" s="293" t="s">
        <v>558</v>
      </c>
      <c r="C559" s="323" t="s">
        <v>184</v>
      </c>
      <c r="D559" s="323">
        <v>0</v>
      </c>
      <c r="E559" s="192">
        <f t="shared" si="8"/>
        <v>0</v>
      </c>
    </row>
    <row r="560" ht="36" customHeight="1" spans="1:5">
      <c r="A560" s="407">
        <v>2080111</v>
      </c>
      <c r="B560" s="293" t="s">
        <v>559</v>
      </c>
      <c r="C560" s="323" t="s">
        <v>184</v>
      </c>
      <c r="D560" s="323">
        <v>0</v>
      </c>
      <c r="E560" s="192">
        <f t="shared" si="8"/>
        <v>0</v>
      </c>
    </row>
    <row r="561" ht="36" customHeight="1" spans="1:5">
      <c r="A561" s="407">
        <v>2080112</v>
      </c>
      <c r="B561" s="293" t="s">
        <v>560</v>
      </c>
      <c r="C561" s="323">
        <v>0</v>
      </c>
      <c r="D561" s="323">
        <v>0</v>
      </c>
      <c r="E561" s="192" t="str">
        <f t="shared" si="8"/>
        <v/>
      </c>
    </row>
    <row r="562" ht="36" customHeight="1" spans="1:5">
      <c r="A562" s="409">
        <v>2080113</v>
      </c>
      <c r="B562" s="417" t="s">
        <v>246</v>
      </c>
      <c r="C562" s="323" t="s">
        <v>184</v>
      </c>
      <c r="D562" s="323">
        <v>0</v>
      </c>
      <c r="E562" s="192">
        <f t="shared" si="8"/>
        <v>0</v>
      </c>
    </row>
    <row r="563" ht="36" customHeight="1" spans="1:5">
      <c r="A563" s="409">
        <v>2080114</v>
      </c>
      <c r="B563" s="417" t="s">
        <v>247</v>
      </c>
      <c r="C563" s="323" t="s">
        <v>184</v>
      </c>
      <c r="D563" s="323">
        <v>0</v>
      </c>
      <c r="E563" s="192">
        <f t="shared" si="8"/>
        <v>0</v>
      </c>
    </row>
    <row r="564" ht="36" customHeight="1" spans="1:5">
      <c r="A564" s="409">
        <v>2080115</v>
      </c>
      <c r="B564" s="417" t="s">
        <v>248</v>
      </c>
      <c r="C564" s="323" t="s">
        <v>184</v>
      </c>
      <c r="D564" s="323">
        <v>0</v>
      </c>
      <c r="E564" s="192">
        <f t="shared" si="8"/>
        <v>0</v>
      </c>
    </row>
    <row r="565" ht="36" customHeight="1" spans="1:5">
      <c r="A565" s="409">
        <v>2080116</v>
      </c>
      <c r="B565" s="417" t="s">
        <v>249</v>
      </c>
      <c r="C565" s="323" t="s">
        <v>184</v>
      </c>
      <c r="D565" s="323">
        <v>0</v>
      </c>
      <c r="E565" s="192">
        <f t="shared" si="8"/>
        <v>0</v>
      </c>
    </row>
    <row r="566" ht="36" customHeight="1" spans="1:5">
      <c r="A566" s="409">
        <v>2080150</v>
      </c>
      <c r="B566" s="417" t="s">
        <v>190</v>
      </c>
      <c r="C566" s="323" t="s">
        <v>184</v>
      </c>
      <c r="D566" s="323">
        <v>0</v>
      </c>
      <c r="E566" s="192">
        <f t="shared" si="8"/>
        <v>0</v>
      </c>
    </row>
    <row r="567" ht="36" customHeight="1" spans="1:5">
      <c r="A567" s="407">
        <v>2080199</v>
      </c>
      <c r="B567" s="293" t="s">
        <v>561</v>
      </c>
      <c r="C567" s="323">
        <v>244</v>
      </c>
      <c r="D567" s="323">
        <v>44</v>
      </c>
      <c r="E567" s="192">
        <f t="shared" si="8"/>
        <v>-0.82</v>
      </c>
    </row>
    <row r="568" ht="36" customHeight="1" spans="1:5">
      <c r="A568" s="406">
        <v>20802</v>
      </c>
      <c r="B568" s="290" t="s">
        <v>562</v>
      </c>
      <c r="C568" s="323">
        <v>697</v>
      </c>
      <c r="D568" s="323">
        <v>673</v>
      </c>
      <c r="E568" s="192">
        <f t="shared" si="8"/>
        <v>-0.034</v>
      </c>
    </row>
    <row r="569" ht="36" customHeight="1" spans="1:5">
      <c r="A569" s="407">
        <v>2080201</v>
      </c>
      <c r="B569" s="293" t="s">
        <v>180</v>
      </c>
      <c r="C569" s="323">
        <v>378</v>
      </c>
      <c r="D569" s="323">
        <v>373</v>
      </c>
      <c r="E569" s="192">
        <f t="shared" si="8"/>
        <v>-0.013</v>
      </c>
    </row>
    <row r="570" ht="36" customHeight="1" spans="1:5">
      <c r="A570" s="407">
        <v>2080202</v>
      </c>
      <c r="B570" s="293" t="s">
        <v>181</v>
      </c>
      <c r="C570" s="323">
        <v>0</v>
      </c>
      <c r="D570" s="323">
        <v>3</v>
      </c>
      <c r="E570" s="192" t="str">
        <f t="shared" si="8"/>
        <v/>
      </c>
    </row>
    <row r="571" ht="36" customHeight="1" spans="1:5">
      <c r="A571" s="407">
        <v>2080203</v>
      </c>
      <c r="B571" s="293" t="s">
        <v>182</v>
      </c>
      <c r="C571" s="323" t="s">
        <v>184</v>
      </c>
      <c r="D571" s="323">
        <v>0</v>
      </c>
      <c r="E571" s="192">
        <f t="shared" si="8"/>
        <v>0</v>
      </c>
    </row>
    <row r="572" ht="36" customHeight="1" spans="1:5">
      <c r="A572" s="407">
        <v>2080206</v>
      </c>
      <c r="B572" s="293" t="s">
        <v>563</v>
      </c>
      <c r="C572" s="323">
        <v>91</v>
      </c>
      <c r="D572" s="323">
        <v>9</v>
      </c>
      <c r="E572" s="192">
        <f t="shared" si="8"/>
        <v>-0.901</v>
      </c>
    </row>
    <row r="573" ht="36" customHeight="1" spans="1:5">
      <c r="A573" s="407">
        <v>2080207</v>
      </c>
      <c r="B573" s="293" t="s">
        <v>564</v>
      </c>
      <c r="C573" s="323">
        <v>7</v>
      </c>
      <c r="D573" s="323">
        <v>4</v>
      </c>
      <c r="E573" s="192">
        <f t="shared" si="8"/>
        <v>-0.429</v>
      </c>
    </row>
    <row r="574" ht="36" customHeight="1" spans="1:5">
      <c r="A574" s="407">
        <v>2080208</v>
      </c>
      <c r="B574" s="293" t="s">
        <v>565</v>
      </c>
      <c r="C574" s="323">
        <v>0</v>
      </c>
      <c r="D574" s="323">
        <v>0</v>
      </c>
      <c r="E574" s="192" t="str">
        <f t="shared" si="8"/>
        <v/>
      </c>
    </row>
    <row r="575" ht="36" customHeight="1" spans="1:5">
      <c r="A575" s="407">
        <v>2080209</v>
      </c>
      <c r="B575" s="293" t="s">
        <v>566</v>
      </c>
      <c r="C575" s="323">
        <v>8</v>
      </c>
      <c r="D575" s="323"/>
      <c r="E575" s="192">
        <f t="shared" si="8"/>
        <v>-1</v>
      </c>
    </row>
    <row r="576" ht="36" customHeight="1" spans="1:5">
      <c r="A576" s="407">
        <v>2080299</v>
      </c>
      <c r="B576" s="293" t="s">
        <v>567</v>
      </c>
      <c r="C576" s="323">
        <v>213</v>
      </c>
      <c r="D576" s="323">
        <v>267</v>
      </c>
      <c r="E576" s="192">
        <f t="shared" si="8"/>
        <v>0.254</v>
      </c>
    </row>
    <row r="577" ht="36" customHeight="1" spans="1:5">
      <c r="A577" s="406">
        <v>20804</v>
      </c>
      <c r="B577" s="290" t="s">
        <v>568</v>
      </c>
      <c r="C577" s="323">
        <v>0</v>
      </c>
      <c r="D577" s="323">
        <v>0</v>
      </c>
      <c r="E577" s="192" t="str">
        <f t="shared" si="8"/>
        <v/>
      </c>
    </row>
    <row r="578" ht="36" customHeight="1" spans="1:5">
      <c r="A578" s="407">
        <v>2080402</v>
      </c>
      <c r="B578" s="293" t="s">
        <v>569</v>
      </c>
      <c r="C578" s="323" t="s">
        <v>184</v>
      </c>
      <c r="D578" s="323">
        <v>0</v>
      </c>
      <c r="E578" s="192">
        <f t="shared" si="8"/>
        <v>0</v>
      </c>
    </row>
    <row r="579" ht="36" customHeight="1" spans="1:5">
      <c r="A579" s="406">
        <v>20805</v>
      </c>
      <c r="B579" s="290" t="s">
        <v>570</v>
      </c>
      <c r="C579" s="323">
        <v>59149</v>
      </c>
      <c r="D579" s="323">
        <v>62120</v>
      </c>
      <c r="E579" s="192">
        <f t="shared" si="8"/>
        <v>0.05</v>
      </c>
    </row>
    <row r="580" ht="36" customHeight="1" spans="1:5">
      <c r="A580" s="407">
        <v>2080501</v>
      </c>
      <c r="B580" s="293" t="s">
        <v>571</v>
      </c>
      <c r="C580" s="323">
        <v>10212</v>
      </c>
      <c r="D580" s="323">
        <v>10092</v>
      </c>
      <c r="E580" s="192">
        <f t="shared" ref="E580:E643" si="9">IFERROR(IF(C580&gt;0,D580/C580-1,IF(C580&lt;0,-(D580/C580-1),"")),0)</f>
        <v>-0.012</v>
      </c>
    </row>
    <row r="581" ht="36" customHeight="1" spans="1:5">
      <c r="A581" s="407">
        <v>2080502</v>
      </c>
      <c r="B581" s="293" t="s">
        <v>572</v>
      </c>
      <c r="C581" s="323">
        <v>9303</v>
      </c>
      <c r="D581" s="323">
        <v>9819</v>
      </c>
      <c r="E581" s="192">
        <f t="shared" si="9"/>
        <v>0.055</v>
      </c>
    </row>
    <row r="582" ht="36" customHeight="1" spans="1:5">
      <c r="A582" s="407">
        <v>2080503</v>
      </c>
      <c r="B582" s="293" t="s">
        <v>573</v>
      </c>
      <c r="C582" s="323">
        <v>81</v>
      </c>
      <c r="D582" s="323">
        <v>103</v>
      </c>
      <c r="E582" s="192">
        <f t="shared" si="9"/>
        <v>0.272</v>
      </c>
    </row>
    <row r="583" ht="36" customHeight="1" spans="1:5">
      <c r="A583" s="407">
        <v>2080505</v>
      </c>
      <c r="B583" s="293" t="s">
        <v>574</v>
      </c>
      <c r="C583" s="323">
        <v>16254</v>
      </c>
      <c r="D583" s="323">
        <v>17512</v>
      </c>
      <c r="E583" s="192">
        <f t="shared" si="9"/>
        <v>0.077</v>
      </c>
    </row>
    <row r="584" ht="36" customHeight="1" spans="1:5">
      <c r="A584" s="407">
        <v>2080506</v>
      </c>
      <c r="B584" s="293" t="s">
        <v>575</v>
      </c>
      <c r="C584" s="323">
        <v>2687</v>
      </c>
      <c r="D584" s="323">
        <v>3199</v>
      </c>
      <c r="E584" s="192">
        <f t="shared" si="9"/>
        <v>0.191</v>
      </c>
    </row>
    <row r="585" ht="36" customHeight="1" spans="1:5">
      <c r="A585" s="407">
        <v>2080507</v>
      </c>
      <c r="B585" s="293" t="s">
        <v>576</v>
      </c>
      <c r="C585" s="323">
        <v>18064</v>
      </c>
      <c r="D585" s="323">
        <v>18834</v>
      </c>
      <c r="E585" s="192">
        <f t="shared" si="9"/>
        <v>0.043</v>
      </c>
    </row>
    <row r="586" ht="36" customHeight="1" spans="1:5">
      <c r="A586" s="409">
        <v>2080508</v>
      </c>
      <c r="B586" s="417" t="s">
        <v>577</v>
      </c>
      <c r="C586" s="323" t="s">
        <v>184</v>
      </c>
      <c r="D586" s="323">
        <v>0</v>
      </c>
      <c r="E586" s="192">
        <f t="shared" si="9"/>
        <v>0</v>
      </c>
    </row>
    <row r="587" ht="36" customHeight="1" spans="1:5">
      <c r="A587" s="407">
        <v>2080599</v>
      </c>
      <c r="B587" s="293" t="s">
        <v>578</v>
      </c>
      <c r="C587" s="323">
        <v>2548</v>
      </c>
      <c r="D587" s="323">
        <v>2561</v>
      </c>
      <c r="E587" s="192">
        <f t="shared" si="9"/>
        <v>0.005</v>
      </c>
    </row>
    <row r="588" ht="36" customHeight="1" spans="1:5">
      <c r="A588" s="406">
        <v>20806</v>
      </c>
      <c r="B588" s="290" t="s">
        <v>579</v>
      </c>
      <c r="C588" s="323">
        <v>801</v>
      </c>
      <c r="D588" s="323">
        <v>484</v>
      </c>
      <c r="E588" s="192">
        <f t="shared" si="9"/>
        <v>-0.396</v>
      </c>
    </row>
    <row r="589" ht="36" customHeight="1" spans="1:5">
      <c r="A589" s="407">
        <v>2080601</v>
      </c>
      <c r="B589" s="293" t="s">
        <v>580</v>
      </c>
      <c r="C589" s="323" t="s">
        <v>184</v>
      </c>
      <c r="D589" s="323">
        <v>0</v>
      </c>
      <c r="E589" s="192">
        <f t="shared" si="9"/>
        <v>0</v>
      </c>
    </row>
    <row r="590" ht="36" customHeight="1" spans="1:5">
      <c r="A590" s="407">
        <v>2080602</v>
      </c>
      <c r="B590" s="293" t="s">
        <v>581</v>
      </c>
      <c r="C590" s="323" t="s">
        <v>184</v>
      </c>
      <c r="D590" s="323">
        <v>0</v>
      </c>
      <c r="E590" s="192">
        <f t="shared" si="9"/>
        <v>0</v>
      </c>
    </row>
    <row r="591" ht="36" customHeight="1" spans="1:5">
      <c r="A591" s="407">
        <v>2080699</v>
      </c>
      <c r="B591" s="293" t="s">
        <v>582</v>
      </c>
      <c r="C591" s="323">
        <v>801</v>
      </c>
      <c r="D591" s="323">
        <v>484</v>
      </c>
      <c r="E591" s="192">
        <f t="shared" si="9"/>
        <v>-0.396</v>
      </c>
    </row>
    <row r="592" ht="36" customHeight="1" spans="1:5">
      <c r="A592" s="406">
        <v>20807</v>
      </c>
      <c r="B592" s="290" t="s">
        <v>583</v>
      </c>
      <c r="C592" s="323">
        <v>7161</v>
      </c>
      <c r="D592" s="323">
        <v>2711</v>
      </c>
      <c r="E592" s="192">
        <f t="shared" si="9"/>
        <v>-0.621</v>
      </c>
    </row>
    <row r="593" ht="36" customHeight="1" spans="1:5">
      <c r="A593" s="407">
        <v>2080701</v>
      </c>
      <c r="B593" s="293" t="s">
        <v>584</v>
      </c>
      <c r="C593" s="323" t="s">
        <v>184</v>
      </c>
      <c r="D593" s="323">
        <v>0</v>
      </c>
      <c r="E593" s="192">
        <f t="shared" si="9"/>
        <v>0</v>
      </c>
    </row>
    <row r="594" ht="36" customHeight="1" spans="1:5">
      <c r="A594" s="407">
        <v>2080702</v>
      </c>
      <c r="B594" s="293" t="s">
        <v>585</v>
      </c>
      <c r="C594" s="323">
        <v>14</v>
      </c>
      <c r="D594" s="323">
        <v>5</v>
      </c>
      <c r="E594" s="192">
        <f t="shared" si="9"/>
        <v>-0.643</v>
      </c>
    </row>
    <row r="595" ht="36" customHeight="1" spans="1:5">
      <c r="A595" s="407">
        <v>2080704</v>
      </c>
      <c r="B595" s="293" t="s">
        <v>586</v>
      </c>
      <c r="C595" s="323" t="s">
        <v>184</v>
      </c>
      <c r="D595" s="323">
        <v>0</v>
      </c>
      <c r="E595" s="192">
        <f t="shared" si="9"/>
        <v>0</v>
      </c>
    </row>
    <row r="596" ht="36" customHeight="1" spans="1:5">
      <c r="A596" s="407">
        <v>2080705</v>
      </c>
      <c r="B596" s="293" t="s">
        <v>587</v>
      </c>
      <c r="C596" s="323" t="s">
        <v>184</v>
      </c>
      <c r="D596" s="323">
        <v>0</v>
      </c>
      <c r="E596" s="192">
        <f t="shared" si="9"/>
        <v>0</v>
      </c>
    </row>
    <row r="597" ht="36" customHeight="1" spans="1:5">
      <c r="A597" s="407">
        <v>2080709</v>
      </c>
      <c r="B597" s="293" t="s">
        <v>588</v>
      </c>
      <c r="C597" s="323" t="s">
        <v>184</v>
      </c>
      <c r="D597" s="323">
        <v>0</v>
      </c>
      <c r="E597" s="192">
        <f t="shared" si="9"/>
        <v>0</v>
      </c>
    </row>
    <row r="598" ht="36" customHeight="1" spans="1:5">
      <c r="A598" s="407">
        <v>2080711</v>
      </c>
      <c r="B598" s="293" t="s">
        <v>589</v>
      </c>
      <c r="C598" s="323">
        <v>270</v>
      </c>
      <c r="D598" s="323">
        <v>994</v>
      </c>
      <c r="E598" s="192">
        <f t="shared" si="9"/>
        <v>2.681</v>
      </c>
    </row>
    <row r="599" ht="36" customHeight="1" spans="1:5">
      <c r="A599" s="407">
        <v>2080712</v>
      </c>
      <c r="B599" s="293" t="s">
        <v>590</v>
      </c>
      <c r="C599" s="323" t="s">
        <v>184</v>
      </c>
      <c r="D599" s="323">
        <v>0</v>
      </c>
      <c r="E599" s="192">
        <f t="shared" si="9"/>
        <v>0</v>
      </c>
    </row>
    <row r="600" ht="36" customHeight="1" spans="1:5">
      <c r="A600" s="407">
        <v>2080713</v>
      </c>
      <c r="B600" s="293" t="s">
        <v>591</v>
      </c>
      <c r="C600" s="323">
        <v>690</v>
      </c>
      <c r="D600" s="323">
        <v>15</v>
      </c>
      <c r="E600" s="192">
        <f t="shared" si="9"/>
        <v>-0.978</v>
      </c>
    </row>
    <row r="601" ht="36" customHeight="1" spans="1:5">
      <c r="A601" s="407">
        <v>2080799</v>
      </c>
      <c r="B601" s="293" t="s">
        <v>592</v>
      </c>
      <c r="C601" s="323">
        <v>6187</v>
      </c>
      <c r="D601" s="323">
        <v>1697</v>
      </c>
      <c r="E601" s="192">
        <f t="shared" si="9"/>
        <v>-0.726</v>
      </c>
    </row>
    <row r="602" ht="36" customHeight="1" spans="1:5">
      <c r="A602" s="406">
        <v>20808</v>
      </c>
      <c r="B602" s="290" t="s">
        <v>593</v>
      </c>
      <c r="C602" s="323">
        <v>9258</v>
      </c>
      <c r="D602" s="323">
        <v>8773</v>
      </c>
      <c r="E602" s="192">
        <f t="shared" si="9"/>
        <v>-0.052</v>
      </c>
    </row>
    <row r="603" ht="36" customHeight="1" spans="1:5">
      <c r="A603" s="407">
        <v>2080801</v>
      </c>
      <c r="B603" s="293" t="s">
        <v>594</v>
      </c>
      <c r="C603" s="323">
        <v>3565</v>
      </c>
      <c r="D603" s="323">
        <v>2355</v>
      </c>
      <c r="E603" s="192">
        <f t="shared" si="9"/>
        <v>-0.339</v>
      </c>
    </row>
    <row r="604" ht="36" customHeight="1" spans="1:5">
      <c r="A604" s="407">
        <v>2080802</v>
      </c>
      <c r="B604" s="293" t="s">
        <v>595</v>
      </c>
      <c r="C604" s="323">
        <v>61</v>
      </c>
      <c r="D604" s="323">
        <v>120</v>
      </c>
      <c r="E604" s="192">
        <f t="shared" si="9"/>
        <v>0.967</v>
      </c>
    </row>
    <row r="605" ht="36" customHeight="1" spans="1:5">
      <c r="A605" s="407">
        <v>2080803</v>
      </c>
      <c r="B605" s="293" t="s">
        <v>596</v>
      </c>
      <c r="C605" s="323">
        <v>0</v>
      </c>
      <c r="D605" s="323">
        <v>2</v>
      </c>
      <c r="E605" s="192" t="str">
        <f t="shared" si="9"/>
        <v/>
      </c>
    </row>
    <row r="606" s="378" customFormat="1" ht="36" customHeight="1" spans="1:6">
      <c r="A606" s="407">
        <v>2080804</v>
      </c>
      <c r="B606" s="293" t="s">
        <v>597</v>
      </c>
      <c r="C606" s="323">
        <v>0</v>
      </c>
      <c r="D606" s="323">
        <v>0</v>
      </c>
      <c r="E606" s="192" t="str">
        <f t="shared" si="9"/>
        <v/>
      </c>
      <c r="F606" s="162"/>
    </row>
    <row r="607" ht="36" customHeight="1" spans="1:5">
      <c r="A607" s="407">
        <v>2080805</v>
      </c>
      <c r="B607" s="293" t="s">
        <v>598</v>
      </c>
      <c r="C607" s="323">
        <v>963</v>
      </c>
      <c r="D607" s="323">
        <v>873</v>
      </c>
      <c r="E607" s="192">
        <f t="shared" si="9"/>
        <v>-0.093</v>
      </c>
    </row>
    <row r="608" ht="36" customHeight="1" spans="1:5">
      <c r="A608" s="407">
        <v>2080806</v>
      </c>
      <c r="B608" s="293" t="s">
        <v>599</v>
      </c>
      <c r="C608" s="323" t="s">
        <v>184</v>
      </c>
      <c r="D608" s="323">
        <v>0</v>
      </c>
      <c r="E608" s="192">
        <f t="shared" si="9"/>
        <v>0</v>
      </c>
    </row>
    <row r="609" ht="36" customHeight="1" spans="1:5">
      <c r="A609" s="407">
        <v>2080899</v>
      </c>
      <c r="B609" s="293" t="s">
        <v>600</v>
      </c>
      <c r="C609" s="323">
        <v>4669</v>
      </c>
      <c r="D609" s="323">
        <v>5423</v>
      </c>
      <c r="E609" s="192">
        <f t="shared" si="9"/>
        <v>0.161</v>
      </c>
    </row>
    <row r="610" ht="36" customHeight="1" spans="1:5">
      <c r="A610" s="406">
        <v>20809</v>
      </c>
      <c r="B610" s="290" t="s">
        <v>601</v>
      </c>
      <c r="C610" s="323">
        <v>19076</v>
      </c>
      <c r="D610" s="323">
        <v>21996</v>
      </c>
      <c r="E610" s="192">
        <f t="shared" si="9"/>
        <v>0.153</v>
      </c>
    </row>
    <row r="611" s="378" customFormat="1" ht="36" customHeight="1" spans="1:6">
      <c r="A611" s="407">
        <v>2080901</v>
      </c>
      <c r="B611" s="293" t="s">
        <v>602</v>
      </c>
      <c r="C611" s="323">
        <v>159</v>
      </c>
      <c r="D611" s="323">
        <v>299</v>
      </c>
      <c r="E611" s="192">
        <f t="shared" si="9"/>
        <v>0.881</v>
      </c>
      <c r="F611" s="162"/>
    </row>
    <row r="612" ht="36" customHeight="1" spans="1:5">
      <c r="A612" s="407">
        <v>2080902</v>
      </c>
      <c r="B612" s="293" t="s">
        <v>603</v>
      </c>
      <c r="C612" s="323">
        <v>16290</v>
      </c>
      <c r="D612" s="323">
        <v>17346</v>
      </c>
      <c r="E612" s="192">
        <f t="shared" si="9"/>
        <v>0.065</v>
      </c>
    </row>
    <row r="613" ht="36" customHeight="1" spans="1:5">
      <c r="A613" s="407">
        <v>2080903</v>
      </c>
      <c r="B613" s="293" t="s">
        <v>604</v>
      </c>
      <c r="C613" s="323">
        <v>603</v>
      </c>
      <c r="D613" s="323">
        <v>815</v>
      </c>
      <c r="E613" s="192">
        <f t="shared" si="9"/>
        <v>0.352</v>
      </c>
    </row>
    <row r="614" ht="36" customHeight="1" spans="1:5">
      <c r="A614" s="407">
        <v>2080904</v>
      </c>
      <c r="B614" s="293" t="s">
        <v>605</v>
      </c>
      <c r="C614" s="323">
        <v>2</v>
      </c>
      <c r="D614" s="323">
        <v>37</v>
      </c>
      <c r="E614" s="192">
        <f t="shared" si="9"/>
        <v>17.5</v>
      </c>
    </row>
    <row r="615" ht="36" customHeight="1" spans="1:5">
      <c r="A615" s="407">
        <v>2080905</v>
      </c>
      <c r="B615" s="293" t="s">
        <v>606</v>
      </c>
      <c r="C615" s="323">
        <v>1991</v>
      </c>
      <c r="D615" s="323">
        <v>3424</v>
      </c>
      <c r="E615" s="192">
        <f t="shared" si="9"/>
        <v>0.72</v>
      </c>
    </row>
    <row r="616" ht="36" customHeight="1" spans="1:5">
      <c r="A616" s="407">
        <v>2080999</v>
      </c>
      <c r="B616" s="293" t="s">
        <v>607</v>
      </c>
      <c r="C616" s="323">
        <v>31</v>
      </c>
      <c r="D616" s="323">
        <v>75</v>
      </c>
      <c r="E616" s="192">
        <f t="shared" si="9"/>
        <v>1.419</v>
      </c>
    </row>
    <row r="617" ht="36" customHeight="1" spans="1:5">
      <c r="A617" s="406">
        <v>20810</v>
      </c>
      <c r="B617" s="290" t="s">
        <v>608</v>
      </c>
      <c r="C617" s="323">
        <v>2892</v>
      </c>
      <c r="D617" s="323">
        <v>3772</v>
      </c>
      <c r="E617" s="192">
        <f t="shared" si="9"/>
        <v>0.304</v>
      </c>
    </row>
    <row r="618" ht="36" customHeight="1" spans="1:5">
      <c r="A618" s="407">
        <v>2081001</v>
      </c>
      <c r="B618" s="293" t="s">
        <v>609</v>
      </c>
      <c r="C618" s="323">
        <v>208</v>
      </c>
      <c r="D618" s="323">
        <v>541</v>
      </c>
      <c r="E618" s="192">
        <f t="shared" si="9"/>
        <v>1.601</v>
      </c>
    </row>
    <row r="619" ht="36" customHeight="1" spans="1:5">
      <c r="A619" s="407">
        <v>2081002</v>
      </c>
      <c r="B619" s="293" t="s">
        <v>610</v>
      </c>
      <c r="C619" s="323">
        <v>1951</v>
      </c>
      <c r="D619" s="323">
        <v>2460</v>
      </c>
      <c r="E619" s="192">
        <f t="shared" si="9"/>
        <v>0.261</v>
      </c>
    </row>
    <row r="620" ht="36" customHeight="1" spans="1:5">
      <c r="A620" s="407">
        <v>2081003</v>
      </c>
      <c r="B620" s="293" t="s">
        <v>611</v>
      </c>
      <c r="C620" s="323" t="s">
        <v>184</v>
      </c>
      <c r="D620" s="323">
        <v>0</v>
      </c>
      <c r="E620" s="192">
        <f t="shared" si="9"/>
        <v>0</v>
      </c>
    </row>
    <row r="621" ht="36" customHeight="1" spans="1:5">
      <c r="A621" s="407">
        <v>2081004</v>
      </c>
      <c r="B621" s="293" t="s">
        <v>612</v>
      </c>
      <c r="C621" s="323">
        <v>139</v>
      </c>
      <c r="D621" s="323">
        <v>186</v>
      </c>
      <c r="E621" s="192">
        <f t="shared" si="9"/>
        <v>0.338</v>
      </c>
    </row>
    <row r="622" ht="36" customHeight="1" spans="1:5">
      <c r="A622" s="407">
        <v>2081005</v>
      </c>
      <c r="B622" s="293" t="s">
        <v>613</v>
      </c>
      <c r="C622" s="323">
        <v>246</v>
      </c>
      <c r="D622" s="323">
        <v>254</v>
      </c>
      <c r="E622" s="192">
        <f t="shared" si="9"/>
        <v>0.033</v>
      </c>
    </row>
    <row r="623" ht="36" customHeight="1" spans="1:5">
      <c r="A623" s="407">
        <v>2081006</v>
      </c>
      <c r="B623" s="293" t="s">
        <v>614</v>
      </c>
      <c r="C623" s="323">
        <v>348</v>
      </c>
      <c r="D623" s="323">
        <v>301</v>
      </c>
      <c r="E623" s="192">
        <f t="shared" si="9"/>
        <v>-0.135</v>
      </c>
    </row>
    <row r="624" ht="36" customHeight="1" spans="1:5">
      <c r="A624" s="407">
        <v>2081099</v>
      </c>
      <c r="B624" s="293" t="s">
        <v>615</v>
      </c>
      <c r="C624" s="323" t="s">
        <v>184</v>
      </c>
      <c r="D624" s="323">
        <v>30</v>
      </c>
      <c r="E624" s="192">
        <f t="shared" si="9"/>
        <v>0</v>
      </c>
    </row>
    <row r="625" ht="36" customHeight="1" spans="1:5">
      <c r="A625" s="406">
        <v>20811</v>
      </c>
      <c r="B625" s="290" t="s">
        <v>616</v>
      </c>
      <c r="C625" s="323">
        <v>1506</v>
      </c>
      <c r="D625" s="323">
        <v>1857</v>
      </c>
      <c r="E625" s="192">
        <f t="shared" si="9"/>
        <v>0.233</v>
      </c>
    </row>
    <row r="626" ht="36" customHeight="1" spans="1:5">
      <c r="A626" s="407">
        <v>2081101</v>
      </c>
      <c r="B626" s="293" t="s">
        <v>180</v>
      </c>
      <c r="C626" s="323">
        <v>234</v>
      </c>
      <c r="D626" s="323">
        <v>244</v>
      </c>
      <c r="E626" s="192">
        <f t="shared" si="9"/>
        <v>0.043</v>
      </c>
    </row>
    <row r="627" ht="36" customHeight="1" spans="1:5">
      <c r="A627" s="407">
        <v>2081102</v>
      </c>
      <c r="B627" s="293" t="s">
        <v>181</v>
      </c>
      <c r="C627" s="323">
        <v>0</v>
      </c>
      <c r="D627" s="323">
        <v>1</v>
      </c>
      <c r="E627" s="192" t="str">
        <f t="shared" si="9"/>
        <v/>
      </c>
    </row>
    <row r="628" ht="36" customHeight="1" spans="1:5">
      <c r="A628" s="407">
        <v>2081103</v>
      </c>
      <c r="B628" s="293" t="s">
        <v>182</v>
      </c>
      <c r="C628" s="323" t="s">
        <v>184</v>
      </c>
      <c r="D628" s="323">
        <v>0</v>
      </c>
      <c r="E628" s="192">
        <f t="shared" si="9"/>
        <v>0</v>
      </c>
    </row>
    <row r="629" ht="36" customHeight="1" spans="1:5">
      <c r="A629" s="407">
        <v>2081104</v>
      </c>
      <c r="B629" s="293" t="s">
        <v>617</v>
      </c>
      <c r="C629" s="323">
        <v>63</v>
      </c>
      <c r="D629" s="323">
        <v>122</v>
      </c>
      <c r="E629" s="192">
        <f t="shared" si="9"/>
        <v>0.937</v>
      </c>
    </row>
    <row r="630" ht="36" customHeight="1" spans="1:5">
      <c r="A630" s="407">
        <v>2081105</v>
      </c>
      <c r="B630" s="293" t="s">
        <v>618</v>
      </c>
      <c r="C630" s="323">
        <v>78</v>
      </c>
      <c r="D630" s="323">
        <v>118</v>
      </c>
      <c r="E630" s="192">
        <f t="shared" si="9"/>
        <v>0.513</v>
      </c>
    </row>
    <row r="631" ht="36" customHeight="1" spans="1:5">
      <c r="A631" s="407">
        <v>2081106</v>
      </c>
      <c r="B631" s="293" t="s">
        <v>619</v>
      </c>
      <c r="C631" s="323" t="s">
        <v>184</v>
      </c>
      <c r="D631" s="323">
        <v>0</v>
      </c>
      <c r="E631" s="192">
        <f t="shared" si="9"/>
        <v>0</v>
      </c>
    </row>
    <row r="632" ht="36" customHeight="1" spans="1:5">
      <c r="A632" s="407">
        <v>2081107</v>
      </c>
      <c r="B632" s="293" t="s">
        <v>620</v>
      </c>
      <c r="C632" s="323">
        <v>742</v>
      </c>
      <c r="D632" s="323">
        <v>847</v>
      </c>
      <c r="E632" s="192">
        <f t="shared" si="9"/>
        <v>0.142</v>
      </c>
    </row>
    <row r="633" ht="36" customHeight="1" spans="1:5">
      <c r="A633" s="407">
        <v>2081199</v>
      </c>
      <c r="B633" s="293" t="s">
        <v>621</v>
      </c>
      <c r="C633" s="323">
        <v>389</v>
      </c>
      <c r="D633" s="323">
        <v>525</v>
      </c>
      <c r="E633" s="192">
        <f t="shared" si="9"/>
        <v>0.35</v>
      </c>
    </row>
    <row r="634" ht="36" customHeight="1" spans="1:5">
      <c r="A634" s="406">
        <v>20816</v>
      </c>
      <c r="B634" s="290" t="s">
        <v>622</v>
      </c>
      <c r="C634" s="323">
        <v>97</v>
      </c>
      <c r="D634" s="323">
        <v>111</v>
      </c>
      <c r="E634" s="192">
        <f t="shared" si="9"/>
        <v>0.144</v>
      </c>
    </row>
    <row r="635" ht="36" customHeight="1" spans="1:5">
      <c r="A635" s="407">
        <v>2081601</v>
      </c>
      <c r="B635" s="293" t="s">
        <v>180</v>
      </c>
      <c r="C635" s="323">
        <v>97</v>
      </c>
      <c r="D635" s="323">
        <v>110</v>
      </c>
      <c r="E635" s="192">
        <f t="shared" si="9"/>
        <v>0.134</v>
      </c>
    </row>
    <row r="636" ht="36" customHeight="1" spans="1:5">
      <c r="A636" s="407">
        <v>2081602</v>
      </c>
      <c r="B636" s="293" t="s">
        <v>181</v>
      </c>
      <c r="C636" s="323" t="s">
        <v>184</v>
      </c>
      <c r="D636" s="323">
        <v>0</v>
      </c>
      <c r="E636" s="192">
        <f t="shared" si="9"/>
        <v>0</v>
      </c>
    </row>
    <row r="637" ht="36" customHeight="1" spans="1:5">
      <c r="A637" s="407">
        <v>2081603</v>
      </c>
      <c r="B637" s="293" t="s">
        <v>182</v>
      </c>
      <c r="C637" s="323" t="s">
        <v>184</v>
      </c>
      <c r="D637" s="323">
        <v>0</v>
      </c>
      <c r="E637" s="192">
        <f t="shared" si="9"/>
        <v>0</v>
      </c>
    </row>
    <row r="638" ht="36" customHeight="1" spans="1:5">
      <c r="A638" s="407">
        <v>2081699</v>
      </c>
      <c r="B638" s="293" t="s">
        <v>623</v>
      </c>
      <c r="C638" s="323">
        <v>0</v>
      </c>
      <c r="D638" s="323">
        <v>1</v>
      </c>
      <c r="E638" s="192" t="str">
        <f t="shared" si="9"/>
        <v/>
      </c>
    </row>
    <row r="639" ht="36" customHeight="1" spans="1:5">
      <c r="A639" s="406">
        <v>20819</v>
      </c>
      <c r="B639" s="290" t="s">
        <v>624</v>
      </c>
      <c r="C639" s="323">
        <v>3754</v>
      </c>
      <c r="D639" s="323">
        <v>7725</v>
      </c>
      <c r="E639" s="192">
        <f t="shared" si="9"/>
        <v>1.058</v>
      </c>
    </row>
    <row r="640" ht="36" customHeight="1" spans="1:5">
      <c r="A640" s="407">
        <v>2081901</v>
      </c>
      <c r="B640" s="293" t="s">
        <v>625</v>
      </c>
      <c r="C640" s="323">
        <v>3754</v>
      </c>
      <c r="D640" s="323">
        <v>7725</v>
      </c>
      <c r="E640" s="192">
        <f t="shared" si="9"/>
        <v>1.058</v>
      </c>
    </row>
    <row r="641" ht="36" customHeight="1" spans="1:5">
      <c r="A641" s="407">
        <v>2081902</v>
      </c>
      <c r="B641" s="293" t="s">
        <v>626</v>
      </c>
      <c r="C641" s="323" t="s">
        <v>184</v>
      </c>
      <c r="D641" s="323">
        <v>0</v>
      </c>
      <c r="E641" s="192">
        <f t="shared" si="9"/>
        <v>0</v>
      </c>
    </row>
    <row r="642" ht="36" customHeight="1" spans="1:5">
      <c r="A642" s="406">
        <v>20820</v>
      </c>
      <c r="B642" s="290" t="s">
        <v>627</v>
      </c>
      <c r="C642" s="323">
        <v>275</v>
      </c>
      <c r="D642" s="323">
        <v>545</v>
      </c>
      <c r="E642" s="192">
        <f t="shared" si="9"/>
        <v>0.982</v>
      </c>
    </row>
    <row r="643" ht="36" customHeight="1" spans="1:5">
      <c r="A643" s="407">
        <v>2082001</v>
      </c>
      <c r="B643" s="293" t="s">
        <v>628</v>
      </c>
      <c r="C643" s="323">
        <v>233</v>
      </c>
      <c r="D643" s="323">
        <v>435</v>
      </c>
      <c r="E643" s="192">
        <f t="shared" si="9"/>
        <v>0.867</v>
      </c>
    </row>
    <row r="644" ht="36" customHeight="1" spans="1:5">
      <c r="A644" s="407">
        <v>2082002</v>
      </c>
      <c r="B644" s="293" t="s">
        <v>629</v>
      </c>
      <c r="C644" s="323">
        <v>42</v>
      </c>
      <c r="D644" s="323">
        <v>110</v>
      </c>
      <c r="E644" s="192">
        <f t="shared" ref="E644:E707" si="10">IFERROR(IF(C644&gt;0,D644/C644-1,IF(C644&lt;0,-(D644/C644-1),"")),0)</f>
        <v>1.619</v>
      </c>
    </row>
    <row r="645" ht="36" customHeight="1" spans="1:5">
      <c r="A645" s="406">
        <v>20821</v>
      </c>
      <c r="B645" s="290" t="s">
        <v>630</v>
      </c>
      <c r="C645" s="323">
        <v>544</v>
      </c>
      <c r="D645" s="323">
        <v>1058</v>
      </c>
      <c r="E645" s="192">
        <f t="shared" si="10"/>
        <v>0.945</v>
      </c>
    </row>
    <row r="646" ht="36" customHeight="1" spans="1:5">
      <c r="A646" s="407">
        <v>2082101</v>
      </c>
      <c r="B646" s="293" t="s">
        <v>631</v>
      </c>
      <c r="C646" s="323">
        <v>544</v>
      </c>
      <c r="D646" s="323">
        <v>1058</v>
      </c>
      <c r="E646" s="192">
        <f t="shared" si="10"/>
        <v>0.945</v>
      </c>
    </row>
    <row r="647" ht="36" customHeight="1" spans="1:5">
      <c r="A647" s="407">
        <v>2082102</v>
      </c>
      <c r="B647" s="293" t="s">
        <v>632</v>
      </c>
      <c r="C647" s="323" t="s">
        <v>184</v>
      </c>
      <c r="D647" s="323">
        <v>0</v>
      </c>
      <c r="E647" s="192">
        <f t="shared" si="10"/>
        <v>0</v>
      </c>
    </row>
    <row r="648" ht="36" customHeight="1" spans="1:5">
      <c r="A648" s="406">
        <v>20824</v>
      </c>
      <c r="B648" s="290" t="s">
        <v>633</v>
      </c>
      <c r="C648" s="323">
        <v>0</v>
      </c>
      <c r="D648" s="323">
        <v>0</v>
      </c>
      <c r="E648" s="192" t="str">
        <f t="shared" si="10"/>
        <v/>
      </c>
    </row>
    <row r="649" ht="36" customHeight="1" spans="1:5">
      <c r="A649" s="407">
        <v>2082401</v>
      </c>
      <c r="B649" s="293" t="s">
        <v>634</v>
      </c>
      <c r="C649" s="323" t="s">
        <v>184</v>
      </c>
      <c r="D649" s="323">
        <v>0</v>
      </c>
      <c r="E649" s="192">
        <f t="shared" si="10"/>
        <v>0</v>
      </c>
    </row>
    <row r="650" ht="36" customHeight="1" spans="1:5">
      <c r="A650" s="407">
        <v>2082402</v>
      </c>
      <c r="B650" s="293" t="s">
        <v>635</v>
      </c>
      <c r="C650" s="323" t="s">
        <v>184</v>
      </c>
      <c r="D650" s="323">
        <v>0</v>
      </c>
      <c r="E650" s="192">
        <f t="shared" si="10"/>
        <v>0</v>
      </c>
    </row>
    <row r="651" ht="36" customHeight="1" spans="1:5">
      <c r="A651" s="406">
        <v>20825</v>
      </c>
      <c r="B651" s="290" t="s">
        <v>636</v>
      </c>
      <c r="C651" s="323">
        <v>15</v>
      </c>
      <c r="D651" s="323">
        <v>17</v>
      </c>
      <c r="E651" s="192">
        <f t="shared" si="10"/>
        <v>0.133</v>
      </c>
    </row>
    <row r="652" ht="36" customHeight="1" spans="1:5">
      <c r="A652" s="407">
        <v>2082501</v>
      </c>
      <c r="B652" s="293" t="s">
        <v>637</v>
      </c>
      <c r="C652" s="323">
        <v>15</v>
      </c>
      <c r="D652" s="323">
        <v>17</v>
      </c>
      <c r="E652" s="192">
        <f t="shared" si="10"/>
        <v>0.133</v>
      </c>
    </row>
    <row r="653" ht="36" customHeight="1" spans="1:5">
      <c r="A653" s="407">
        <v>2082502</v>
      </c>
      <c r="B653" s="293" t="s">
        <v>638</v>
      </c>
      <c r="C653" s="323" t="s">
        <v>184</v>
      </c>
      <c r="D653" s="323">
        <v>0</v>
      </c>
      <c r="E653" s="192">
        <f t="shared" si="10"/>
        <v>0</v>
      </c>
    </row>
    <row r="654" ht="36" customHeight="1" spans="1:5">
      <c r="A654" s="406">
        <v>20826</v>
      </c>
      <c r="B654" s="290" t="s">
        <v>639</v>
      </c>
      <c r="C654" s="323">
        <v>1383</v>
      </c>
      <c r="D654" s="323">
        <v>1685</v>
      </c>
      <c r="E654" s="192">
        <f t="shared" si="10"/>
        <v>0.218</v>
      </c>
    </row>
    <row r="655" ht="36" customHeight="1" spans="1:5">
      <c r="A655" s="407">
        <v>2082601</v>
      </c>
      <c r="B655" s="293" t="s">
        <v>640</v>
      </c>
      <c r="C655" s="323" t="s">
        <v>184</v>
      </c>
      <c r="D655" s="323">
        <v>0</v>
      </c>
      <c r="E655" s="192">
        <f t="shared" si="10"/>
        <v>0</v>
      </c>
    </row>
    <row r="656" ht="36" customHeight="1" spans="1:5">
      <c r="A656" s="407">
        <v>2082602</v>
      </c>
      <c r="B656" s="293" t="s">
        <v>641</v>
      </c>
      <c r="C656" s="323">
        <v>1383</v>
      </c>
      <c r="D656" s="323">
        <v>1685</v>
      </c>
      <c r="E656" s="192">
        <f t="shared" si="10"/>
        <v>0.218</v>
      </c>
    </row>
    <row r="657" ht="36" customHeight="1" spans="1:5">
      <c r="A657" s="407">
        <v>2082699</v>
      </c>
      <c r="B657" s="293" t="s">
        <v>642</v>
      </c>
      <c r="C657" s="323" t="s">
        <v>184</v>
      </c>
      <c r="D657" s="323">
        <v>0</v>
      </c>
      <c r="E657" s="192">
        <f t="shared" si="10"/>
        <v>0</v>
      </c>
    </row>
    <row r="658" ht="36" customHeight="1" spans="1:5">
      <c r="A658" s="406">
        <v>20827</v>
      </c>
      <c r="B658" s="290" t="s">
        <v>643</v>
      </c>
      <c r="C658" s="323">
        <v>0</v>
      </c>
      <c r="D658" s="323">
        <v>0</v>
      </c>
      <c r="E658" s="192" t="str">
        <f t="shared" si="10"/>
        <v/>
      </c>
    </row>
    <row r="659" ht="36" customHeight="1" spans="1:5">
      <c r="A659" s="407">
        <v>2082701</v>
      </c>
      <c r="B659" s="293" t="s">
        <v>644</v>
      </c>
      <c r="C659" s="323" t="s">
        <v>184</v>
      </c>
      <c r="D659" s="323">
        <v>0</v>
      </c>
      <c r="E659" s="192">
        <f t="shared" si="10"/>
        <v>0</v>
      </c>
    </row>
    <row r="660" ht="36" customHeight="1" spans="1:5">
      <c r="A660" s="407">
        <v>2082702</v>
      </c>
      <c r="B660" s="293" t="s">
        <v>645</v>
      </c>
      <c r="C660" s="323" t="s">
        <v>184</v>
      </c>
      <c r="D660" s="323">
        <v>0</v>
      </c>
      <c r="E660" s="192">
        <f t="shared" si="10"/>
        <v>0</v>
      </c>
    </row>
    <row r="661" ht="36" customHeight="1" spans="1:5">
      <c r="A661" s="407">
        <v>2082703</v>
      </c>
      <c r="B661" s="293" t="s">
        <v>646</v>
      </c>
      <c r="C661" s="323">
        <v>0</v>
      </c>
      <c r="D661" s="323">
        <v>0</v>
      </c>
      <c r="E661" s="192" t="str">
        <f t="shared" si="10"/>
        <v/>
      </c>
    </row>
    <row r="662" ht="36" customHeight="1" spans="1:5">
      <c r="A662" s="407">
        <v>2082799</v>
      </c>
      <c r="B662" s="293" t="s">
        <v>647</v>
      </c>
      <c r="C662" s="323" t="s">
        <v>184</v>
      </c>
      <c r="D662" s="323">
        <v>0</v>
      </c>
      <c r="E662" s="192">
        <f t="shared" si="10"/>
        <v>0</v>
      </c>
    </row>
    <row r="663" ht="36" customHeight="1" spans="1:5">
      <c r="A663" s="406">
        <v>20828</v>
      </c>
      <c r="B663" s="290" t="s">
        <v>648</v>
      </c>
      <c r="C663" s="323">
        <v>359</v>
      </c>
      <c r="D663" s="323">
        <v>365</v>
      </c>
      <c r="E663" s="192">
        <f t="shared" si="10"/>
        <v>0.017</v>
      </c>
    </row>
    <row r="664" ht="36" customHeight="1" spans="1:5">
      <c r="A664" s="407">
        <v>2082801</v>
      </c>
      <c r="B664" s="293" t="s">
        <v>180</v>
      </c>
      <c r="C664" s="323">
        <v>240</v>
      </c>
      <c r="D664" s="323">
        <v>246</v>
      </c>
      <c r="E664" s="192">
        <f t="shared" si="10"/>
        <v>0.025</v>
      </c>
    </row>
    <row r="665" ht="36" customHeight="1" spans="1:5">
      <c r="A665" s="407">
        <v>2082802</v>
      </c>
      <c r="B665" s="293" t="s">
        <v>181</v>
      </c>
      <c r="C665" s="323">
        <v>5</v>
      </c>
      <c r="D665" s="323">
        <v>6</v>
      </c>
      <c r="E665" s="192">
        <f t="shared" si="10"/>
        <v>0.2</v>
      </c>
    </row>
    <row r="666" ht="36" customHeight="1" spans="1:5">
      <c r="A666" s="407">
        <v>2082803</v>
      </c>
      <c r="B666" s="293" t="s">
        <v>182</v>
      </c>
      <c r="C666" s="323" t="s">
        <v>184</v>
      </c>
      <c r="D666" s="323">
        <v>0</v>
      </c>
      <c r="E666" s="192">
        <f t="shared" si="10"/>
        <v>0</v>
      </c>
    </row>
    <row r="667" ht="36" customHeight="1" spans="1:5">
      <c r="A667" s="407">
        <v>2082804</v>
      </c>
      <c r="B667" s="293" t="s">
        <v>649</v>
      </c>
      <c r="C667" s="323">
        <v>114</v>
      </c>
      <c r="D667" s="323">
        <v>113</v>
      </c>
      <c r="E667" s="192">
        <f t="shared" si="10"/>
        <v>-0.009</v>
      </c>
    </row>
    <row r="668" ht="36" customHeight="1" spans="1:5">
      <c r="A668" s="407">
        <v>2082805</v>
      </c>
      <c r="B668" s="293" t="s">
        <v>650</v>
      </c>
      <c r="C668" s="323" t="s">
        <v>184</v>
      </c>
      <c r="D668" s="323">
        <v>0</v>
      </c>
      <c r="E668" s="192">
        <f t="shared" si="10"/>
        <v>0</v>
      </c>
    </row>
    <row r="669" ht="36" customHeight="1" spans="1:5">
      <c r="A669" s="407">
        <v>2082850</v>
      </c>
      <c r="B669" s="293" t="s">
        <v>190</v>
      </c>
      <c r="C669" s="323" t="s">
        <v>184</v>
      </c>
      <c r="D669" s="323">
        <v>0</v>
      </c>
      <c r="E669" s="192">
        <f t="shared" si="10"/>
        <v>0</v>
      </c>
    </row>
    <row r="670" ht="36" customHeight="1" spans="1:5">
      <c r="A670" s="407">
        <v>2082899</v>
      </c>
      <c r="B670" s="293" t="s">
        <v>651</v>
      </c>
      <c r="C670" s="323" t="s">
        <v>184</v>
      </c>
      <c r="D670" s="323">
        <v>0</v>
      </c>
      <c r="E670" s="192">
        <f t="shared" si="10"/>
        <v>0</v>
      </c>
    </row>
    <row r="671" ht="36" customHeight="1" spans="1:5">
      <c r="A671" s="406">
        <v>20830</v>
      </c>
      <c r="B671" s="290" t="s">
        <v>652</v>
      </c>
      <c r="C671" s="323">
        <v>19</v>
      </c>
      <c r="D671" s="323">
        <v>27</v>
      </c>
      <c r="E671" s="192">
        <f t="shared" si="10"/>
        <v>0.421</v>
      </c>
    </row>
    <row r="672" ht="36" customHeight="1" spans="1:5">
      <c r="A672" s="407">
        <v>2083001</v>
      </c>
      <c r="B672" s="293" t="s">
        <v>653</v>
      </c>
      <c r="C672" s="323">
        <v>19</v>
      </c>
      <c r="D672" s="323">
        <v>27</v>
      </c>
      <c r="E672" s="192">
        <f t="shared" si="10"/>
        <v>0.421</v>
      </c>
    </row>
    <row r="673" ht="36" customHeight="1" spans="1:5">
      <c r="A673" s="407">
        <v>2083099</v>
      </c>
      <c r="B673" s="293" t="s">
        <v>654</v>
      </c>
      <c r="C673" s="323" t="s">
        <v>184</v>
      </c>
      <c r="D673" s="323">
        <v>0</v>
      </c>
      <c r="E673" s="192">
        <f t="shared" si="10"/>
        <v>0</v>
      </c>
    </row>
    <row r="674" ht="36" customHeight="1" spans="1:5">
      <c r="A674" s="406">
        <v>20899</v>
      </c>
      <c r="B674" s="290" t="s">
        <v>655</v>
      </c>
      <c r="C674" s="323">
        <v>4355</v>
      </c>
      <c r="D674" s="323">
        <v>4441</v>
      </c>
      <c r="E674" s="192">
        <f t="shared" si="10"/>
        <v>0.02</v>
      </c>
    </row>
    <row r="675" ht="36" customHeight="1" spans="1:5">
      <c r="A675" s="324">
        <v>2089999</v>
      </c>
      <c r="B675" s="293" t="s">
        <v>656</v>
      </c>
      <c r="C675" s="323">
        <v>4355</v>
      </c>
      <c r="D675" s="323">
        <v>4441</v>
      </c>
      <c r="E675" s="192">
        <f t="shared" si="10"/>
        <v>0.02</v>
      </c>
    </row>
    <row r="676" ht="36" customHeight="1" spans="1:5">
      <c r="A676" s="421" t="s">
        <v>657</v>
      </c>
      <c r="B676" s="411" t="s">
        <v>329</v>
      </c>
      <c r="C676" s="323">
        <v>0</v>
      </c>
      <c r="D676" s="323">
        <v>0</v>
      </c>
      <c r="E676" s="192" t="str">
        <f t="shared" si="10"/>
        <v/>
      </c>
    </row>
    <row r="677" ht="36" customHeight="1" spans="1:5">
      <c r="A677" s="421" t="s">
        <v>658</v>
      </c>
      <c r="B677" s="411" t="s">
        <v>659</v>
      </c>
      <c r="C677" s="323">
        <v>0</v>
      </c>
      <c r="D677" s="323">
        <v>0</v>
      </c>
      <c r="E677" s="192" t="str">
        <f t="shared" si="10"/>
        <v/>
      </c>
    </row>
    <row r="678" ht="36" customHeight="1" spans="1:5">
      <c r="A678" s="405">
        <v>210</v>
      </c>
      <c r="B678" s="290" t="s">
        <v>131</v>
      </c>
      <c r="C678" s="323">
        <v>45364</v>
      </c>
      <c r="D678" s="323">
        <v>56859</v>
      </c>
      <c r="E678" s="192">
        <f t="shared" si="10"/>
        <v>0.253</v>
      </c>
    </row>
    <row r="679" ht="36" customHeight="1" spans="1:5">
      <c r="A679" s="406">
        <v>21001</v>
      </c>
      <c r="B679" s="290" t="s">
        <v>660</v>
      </c>
      <c r="C679" s="323">
        <v>775</v>
      </c>
      <c r="D679" s="323">
        <v>786</v>
      </c>
      <c r="E679" s="192">
        <f t="shared" si="10"/>
        <v>0.014</v>
      </c>
    </row>
    <row r="680" ht="36" customHeight="1" spans="1:5">
      <c r="A680" s="407">
        <v>2100101</v>
      </c>
      <c r="B680" s="293" t="s">
        <v>180</v>
      </c>
      <c r="C680" s="323">
        <v>612</v>
      </c>
      <c r="D680" s="323">
        <v>570</v>
      </c>
      <c r="E680" s="192">
        <f t="shared" si="10"/>
        <v>-0.069</v>
      </c>
    </row>
    <row r="681" ht="36" customHeight="1" spans="1:5">
      <c r="A681" s="407">
        <v>2100102</v>
      </c>
      <c r="B681" s="293" t="s">
        <v>181</v>
      </c>
      <c r="C681" s="323">
        <v>77</v>
      </c>
      <c r="D681" s="323">
        <v>115</v>
      </c>
      <c r="E681" s="192">
        <f t="shared" si="10"/>
        <v>0.494</v>
      </c>
    </row>
    <row r="682" ht="36" customHeight="1" spans="1:5">
      <c r="A682" s="407">
        <v>2100103</v>
      </c>
      <c r="B682" s="293" t="s">
        <v>182</v>
      </c>
      <c r="C682" s="323" t="s">
        <v>184</v>
      </c>
      <c r="D682" s="323">
        <v>0</v>
      </c>
      <c r="E682" s="192">
        <f t="shared" si="10"/>
        <v>0</v>
      </c>
    </row>
    <row r="683" ht="36" customHeight="1" spans="1:5">
      <c r="A683" s="407">
        <v>2100199</v>
      </c>
      <c r="B683" s="293" t="s">
        <v>661</v>
      </c>
      <c r="C683" s="323">
        <v>86</v>
      </c>
      <c r="D683" s="323">
        <v>101</v>
      </c>
      <c r="E683" s="192">
        <f t="shared" si="10"/>
        <v>0.174</v>
      </c>
    </row>
    <row r="684" ht="36" customHeight="1" spans="1:5">
      <c r="A684" s="406">
        <v>21002</v>
      </c>
      <c r="B684" s="290" t="s">
        <v>662</v>
      </c>
      <c r="C684" s="323">
        <v>2408</v>
      </c>
      <c r="D684" s="323">
        <v>2462</v>
      </c>
      <c r="E684" s="192">
        <f t="shared" si="10"/>
        <v>0.022</v>
      </c>
    </row>
    <row r="685" ht="36" customHeight="1" spans="1:5">
      <c r="A685" s="407">
        <v>2100201</v>
      </c>
      <c r="B685" s="293" t="s">
        <v>663</v>
      </c>
      <c r="C685" s="323">
        <v>1618</v>
      </c>
      <c r="D685" s="323">
        <v>1567</v>
      </c>
      <c r="E685" s="192">
        <f t="shared" si="10"/>
        <v>-0.032</v>
      </c>
    </row>
    <row r="686" ht="36" customHeight="1" spans="1:5">
      <c r="A686" s="407">
        <v>2100202</v>
      </c>
      <c r="B686" s="293" t="s">
        <v>664</v>
      </c>
      <c r="C686" s="323">
        <v>613</v>
      </c>
      <c r="D686" s="323">
        <v>709</v>
      </c>
      <c r="E686" s="192">
        <f t="shared" si="10"/>
        <v>0.157</v>
      </c>
    </row>
    <row r="687" ht="36" customHeight="1" spans="1:5">
      <c r="A687" s="407">
        <v>2100203</v>
      </c>
      <c r="B687" s="293" t="s">
        <v>665</v>
      </c>
      <c r="C687" s="323" t="s">
        <v>184</v>
      </c>
      <c r="D687" s="323">
        <v>0</v>
      </c>
      <c r="E687" s="192">
        <f t="shared" si="10"/>
        <v>0</v>
      </c>
    </row>
    <row r="688" ht="36" customHeight="1" spans="1:5">
      <c r="A688" s="407">
        <v>2100204</v>
      </c>
      <c r="B688" s="293" t="s">
        <v>666</v>
      </c>
      <c r="C688" s="323" t="s">
        <v>184</v>
      </c>
      <c r="D688" s="323">
        <v>0</v>
      </c>
      <c r="E688" s="192">
        <f t="shared" si="10"/>
        <v>0</v>
      </c>
    </row>
    <row r="689" ht="36" customHeight="1" spans="1:5">
      <c r="A689" s="407">
        <v>2100205</v>
      </c>
      <c r="B689" s="293" t="s">
        <v>667</v>
      </c>
      <c r="C689" s="323" t="s">
        <v>184</v>
      </c>
      <c r="D689" s="323">
        <v>0</v>
      </c>
      <c r="E689" s="192">
        <f t="shared" si="10"/>
        <v>0</v>
      </c>
    </row>
    <row r="690" ht="36" customHeight="1" spans="1:5">
      <c r="A690" s="407">
        <v>2100206</v>
      </c>
      <c r="B690" s="293" t="s">
        <v>668</v>
      </c>
      <c r="C690" s="323" t="s">
        <v>184</v>
      </c>
      <c r="D690" s="323">
        <v>0</v>
      </c>
      <c r="E690" s="192">
        <f t="shared" si="10"/>
        <v>0</v>
      </c>
    </row>
    <row r="691" ht="36" customHeight="1" spans="1:5">
      <c r="A691" s="407">
        <v>2100207</v>
      </c>
      <c r="B691" s="293" t="s">
        <v>669</v>
      </c>
      <c r="C691" s="323" t="s">
        <v>184</v>
      </c>
      <c r="D691" s="323">
        <v>0</v>
      </c>
      <c r="E691" s="192">
        <f t="shared" si="10"/>
        <v>0</v>
      </c>
    </row>
    <row r="692" ht="36" customHeight="1" spans="1:5">
      <c r="A692" s="407">
        <v>2100208</v>
      </c>
      <c r="B692" s="293" t="s">
        <v>670</v>
      </c>
      <c r="C692" s="323">
        <v>177</v>
      </c>
      <c r="D692" s="323">
        <v>176</v>
      </c>
      <c r="E692" s="192">
        <f t="shared" si="10"/>
        <v>-0.006</v>
      </c>
    </row>
    <row r="693" ht="36" customHeight="1" spans="1:5">
      <c r="A693" s="407">
        <v>2100209</v>
      </c>
      <c r="B693" s="293" t="s">
        <v>671</v>
      </c>
      <c r="C693" s="323" t="s">
        <v>184</v>
      </c>
      <c r="D693" s="323">
        <v>0</v>
      </c>
      <c r="E693" s="192">
        <f t="shared" si="10"/>
        <v>0</v>
      </c>
    </row>
    <row r="694" ht="36" customHeight="1" spans="1:5">
      <c r="A694" s="407">
        <v>2100210</v>
      </c>
      <c r="B694" s="293" t="s">
        <v>672</v>
      </c>
      <c r="C694" s="323" t="s">
        <v>184</v>
      </c>
      <c r="D694" s="323">
        <v>0</v>
      </c>
      <c r="E694" s="192">
        <f t="shared" si="10"/>
        <v>0</v>
      </c>
    </row>
    <row r="695" ht="36" customHeight="1" spans="1:5">
      <c r="A695" s="407">
        <v>2100211</v>
      </c>
      <c r="B695" s="293" t="s">
        <v>673</v>
      </c>
      <c r="C695" s="323" t="s">
        <v>184</v>
      </c>
      <c r="D695" s="323">
        <v>0</v>
      </c>
      <c r="E695" s="192">
        <f t="shared" si="10"/>
        <v>0</v>
      </c>
    </row>
    <row r="696" ht="36" customHeight="1" spans="1:5">
      <c r="A696" s="407">
        <v>2100212</v>
      </c>
      <c r="B696" s="293" t="s">
        <v>674</v>
      </c>
      <c r="C696" s="323" t="s">
        <v>184</v>
      </c>
      <c r="D696" s="323">
        <v>0</v>
      </c>
      <c r="E696" s="192">
        <f t="shared" si="10"/>
        <v>0</v>
      </c>
    </row>
    <row r="697" ht="36" customHeight="1" spans="1:5">
      <c r="A697" s="407">
        <v>2100299</v>
      </c>
      <c r="B697" s="293" t="s">
        <v>675</v>
      </c>
      <c r="C697" s="323" t="s">
        <v>184</v>
      </c>
      <c r="D697" s="323">
        <v>10</v>
      </c>
      <c r="E697" s="192">
        <f t="shared" si="10"/>
        <v>0</v>
      </c>
    </row>
    <row r="698" ht="36" customHeight="1" spans="1:5">
      <c r="A698" s="406">
        <v>21003</v>
      </c>
      <c r="B698" s="290" t="s">
        <v>676</v>
      </c>
      <c r="C698" s="323">
        <v>3434</v>
      </c>
      <c r="D698" s="323">
        <v>2878</v>
      </c>
      <c r="E698" s="192">
        <f t="shared" si="10"/>
        <v>-0.162</v>
      </c>
    </row>
    <row r="699" ht="36" customHeight="1" spans="1:5">
      <c r="A699" s="407">
        <v>2100301</v>
      </c>
      <c r="B699" s="293" t="s">
        <v>677</v>
      </c>
      <c r="C699" s="323">
        <v>2298</v>
      </c>
      <c r="D699" s="323">
        <v>2310</v>
      </c>
      <c r="E699" s="192">
        <f t="shared" si="10"/>
        <v>0.005</v>
      </c>
    </row>
    <row r="700" ht="36" customHeight="1" spans="1:5">
      <c r="A700" s="407">
        <v>2100302</v>
      </c>
      <c r="B700" s="293" t="s">
        <v>678</v>
      </c>
      <c r="C700" s="323" t="s">
        <v>184</v>
      </c>
      <c r="D700" s="323">
        <v>0</v>
      </c>
      <c r="E700" s="192">
        <f t="shared" si="10"/>
        <v>0</v>
      </c>
    </row>
    <row r="701" ht="36" customHeight="1" spans="1:5">
      <c r="A701" s="407">
        <v>2100399</v>
      </c>
      <c r="B701" s="293" t="s">
        <v>679</v>
      </c>
      <c r="C701" s="323">
        <v>1136</v>
      </c>
      <c r="D701" s="323">
        <v>568</v>
      </c>
      <c r="E701" s="192">
        <f t="shared" si="10"/>
        <v>-0.5</v>
      </c>
    </row>
    <row r="702" ht="36" customHeight="1" spans="1:5">
      <c r="A702" s="406">
        <v>21004</v>
      </c>
      <c r="B702" s="290" t="s">
        <v>680</v>
      </c>
      <c r="C702" s="323">
        <v>9878</v>
      </c>
      <c r="D702" s="323">
        <v>19156</v>
      </c>
      <c r="E702" s="192">
        <f t="shared" si="10"/>
        <v>0.939</v>
      </c>
    </row>
    <row r="703" ht="36" customHeight="1" spans="1:5">
      <c r="A703" s="407">
        <v>2100401</v>
      </c>
      <c r="B703" s="293" t="s">
        <v>681</v>
      </c>
      <c r="C703" s="323">
        <v>885</v>
      </c>
      <c r="D703" s="323">
        <v>907</v>
      </c>
      <c r="E703" s="192">
        <f t="shared" si="10"/>
        <v>0.025</v>
      </c>
    </row>
    <row r="704" ht="36" customHeight="1" spans="1:5">
      <c r="A704" s="407">
        <v>2100402</v>
      </c>
      <c r="B704" s="293" t="s">
        <v>682</v>
      </c>
      <c r="C704" s="323">
        <v>102</v>
      </c>
      <c r="D704" s="323">
        <v>128</v>
      </c>
      <c r="E704" s="192">
        <f t="shared" si="10"/>
        <v>0.255</v>
      </c>
    </row>
    <row r="705" ht="36" customHeight="1" spans="1:5">
      <c r="A705" s="407">
        <v>2100403</v>
      </c>
      <c r="B705" s="293" t="s">
        <v>683</v>
      </c>
      <c r="C705" s="323">
        <v>643</v>
      </c>
      <c r="D705" s="323">
        <v>660</v>
      </c>
      <c r="E705" s="192">
        <f t="shared" si="10"/>
        <v>0.026</v>
      </c>
    </row>
    <row r="706" ht="36" customHeight="1" spans="1:5">
      <c r="A706" s="407">
        <v>2100404</v>
      </c>
      <c r="B706" s="293" t="s">
        <v>684</v>
      </c>
      <c r="C706" s="323">
        <v>573</v>
      </c>
      <c r="D706" s="323">
        <v>570</v>
      </c>
      <c r="E706" s="192">
        <f t="shared" si="10"/>
        <v>-0.005</v>
      </c>
    </row>
    <row r="707" ht="36" customHeight="1" spans="1:5">
      <c r="A707" s="407">
        <v>2100405</v>
      </c>
      <c r="B707" s="293" t="s">
        <v>685</v>
      </c>
      <c r="C707" s="323" t="s">
        <v>184</v>
      </c>
      <c r="D707" s="323">
        <v>0</v>
      </c>
      <c r="E707" s="192">
        <f t="shared" si="10"/>
        <v>0</v>
      </c>
    </row>
    <row r="708" ht="36" customHeight="1" spans="1:5">
      <c r="A708" s="407">
        <v>2100406</v>
      </c>
      <c r="B708" s="293" t="s">
        <v>686</v>
      </c>
      <c r="C708" s="323" t="s">
        <v>184</v>
      </c>
      <c r="D708" s="323">
        <v>0</v>
      </c>
      <c r="E708" s="192">
        <f t="shared" ref="E708:E771" si="11">IFERROR(IF(C708&gt;0,D708/C708-1,IF(C708&lt;0,-(D708/C708-1),"")),0)</f>
        <v>0</v>
      </c>
    </row>
    <row r="709" ht="36" customHeight="1" spans="1:5">
      <c r="A709" s="407">
        <v>2100407</v>
      </c>
      <c r="B709" s="293" t="s">
        <v>687</v>
      </c>
      <c r="C709" s="323" t="s">
        <v>184</v>
      </c>
      <c r="D709" s="323">
        <v>0</v>
      </c>
      <c r="E709" s="192">
        <f t="shared" si="11"/>
        <v>0</v>
      </c>
    </row>
    <row r="710" ht="36" customHeight="1" spans="1:5">
      <c r="A710" s="407">
        <v>2100408</v>
      </c>
      <c r="B710" s="293" t="s">
        <v>688</v>
      </c>
      <c r="C710" s="323">
        <v>6362</v>
      </c>
      <c r="D710" s="323">
        <v>14059</v>
      </c>
      <c r="E710" s="192">
        <f t="shared" si="11"/>
        <v>1.21</v>
      </c>
    </row>
    <row r="711" ht="36" customHeight="1" spans="1:5">
      <c r="A711" s="407">
        <v>2100409</v>
      </c>
      <c r="B711" s="293" t="s">
        <v>689</v>
      </c>
      <c r="C711" s="323">
        <v>812</v>
      </c>
      <c r="D711" s="323">
        <v>928</v>
      </c>
      <c r="E711" s="192">
        <f t="shared" si="11"/>
        <v>0.143</v>
      </c>
    </row>
    <row r="712" ht="36" customHeight="1" spans="1:5">
      <c r="A712" s="407">
        <v>2100410</v>
      </c>
      <c r="B712" s="293" t="s">
        <v>690</v>
      </c>
      <c r="C712" s="323">
        <v>0</v>
      </c>
      <c r="D712" s="323">
        <v>10</v>
      </c>
      <c r="E712" s="192" t="str">
        <f t="shared" si="11"/>
        <v/>
      </c>
    </row>
    <row r="713" ht="36" customHeight="1" spans="1:5">
      <c r="A713" s="407">
        <v>2100499</v>
      </c>
      <c r="B713" s="293" t="s">
        <v>691</v>
      </c>
      <c r="C713" s="323">
        <v>501</v>
      </c>
      <c r="D713" s="323">
        <v>1894</v>
      </c>
      <c r="E713" s="192">
        <f t="shared" si="11"/>
        <v>2.78</v>
      </c>
    </row>
    <row r="714" ht="36" customHeight="1" spans="1:5">
      <c r="A714" s="406">
        <v>21006</v>
      </c>
      <c r="B714" s="290" t="s">
        <v>692</v>
      </c>
      <c r="C714" s="323">
        <v>0</v>
      </c>
      <c r="D714" s="323">
        <v>0</v>
      </c>
      <c r="E714" s="192" t="str">
        <f t="shared" si="11"/>
        <v/>
      </c>
    </row>
    <row r="715" ht="36" customHeight="1" spans="1:5">
      <c r="A715" s="407">
        <v>2100601</v>
      </c>
      <c r="B715" s="293" t="s">
        <v>693</v>
      </c>
      <c r="C715" s="323" t="s">
        <v>184</v>
      </c>
      <c r="D715" s="323">
        <v>0</v>
      </c>
      <c r="E715" s="192">
        <f t="shared" si="11"/>
        <v>0</v>
      </c>
    </row>
    <row r="716" ht="36" customHeight="1" spans="1:5">
      <c r="A716" s="407">
        <v>2100699</v>
      </c>
      <c r="B716" s="293" t="s">
        <v>694</v>
      </c>
      <c r="C716" s="323" t="s">
        <v>184</v>
      </c>
      <c r="D716" s="323">
        <v>0</v>
      </c>
      <c r="E716" s="192">
        <f t="shared" si="11"/>
        <v>0</v>
      </c>
    </row>
    <row r="717" ht="36" customHeight="1" spans="1:5">
      <c r="A717" s="406">
        <v>21007</v>
      </c>
      <c r="B717" s="290" t="s">
        <v>695</v>
      </c>
      <c r="C717" s="323">
        <v>2685</v>
      </c>
      <c r="D717" s="323">
        <v>3365</v>
      </c>
      <c r="E717" s="192">
        <f t="shared" si="11"/>
        <v>0.253</v>
      </c>
    </row>
    <row r="718" ht="36" customHeight="1" spans="1:5">
      <c r="A718" s="407">
        <v>2100716</v>
      </c>
      <c r="B718" s="293" t="s">
        <v>696</v>
      </c>
      <c r="C718" s="323" t="s">
        <v>184</v>
      </c>
      <c r="D718" s="323">
        <v>0</v>
      </c>
      <c r="E718" s="192">
        <f t="shared" si="11"/>
        <v>0</v>
      </c>
    </row>
    <row r="719" ht="36" customHeight="1" spans="1:5">
      <c r="A719" s="407">
        <v>2100717</v>
      </c>
      <c r="B719" s="293" t="s">
        <v>697</v>
      </c>
      <c r="C719" s="323" t="s">
        <v>184</v>
      </c>
      <c r="D719" s="323">
        <v>0</v>
      </c>
      <c r="E719" s="192">
        <f t="shared" si="11"/>
        <v>0</v>
      </c>
    </row>
    <row r="720" ht="36" customHeight="1" spans="1:5">
      <c r="A720" s="407">
        <v>2100799</v>
      </c>
      <c r="B720" s="293" t="s">
        <v>698</v>
      </c>
      <c r="C720" s="323">
        <v>2685</v>
      </c>
      <c r="D720" s="323">
        <v>3365</v>
      </c>
      <c r="E720" s="192">
        <f t="shared" si="11"/>
        <v>0.253</v>
      </c>
    </row>
    <row r="721" ht="36" customHeight="1" spans="1:5">
      <c r="A721" s="406">
        <v>21011</v>
      </c>
      <c r="B721" s="290" t="s">
        <v>699</v>
      </c>
      <c r="C721" s="323">
        <v>16530</v>
      </c>
      <c r="D721" s="323">
        <v>17781</v>
      </c>
      <c r="E721" s="192">
        <f t="shared" si="11"/>
        <v>0.076</v>
      </c>
    </row>
    <row r="722" ht="36" customHeight="1" spans="1:5">
      <c r="A722" s="407">
        <v>2101101</v>
      </c>
      <c r="B722" s="293" t="s">
        <v>700</v>
      </c>
      <c r="C722" s="323">
        <v>3017</v>
      </c>
      <c r="D722" s="323">
        <v>3241</v>
      </c>
      <c r="E722" s="192">
        <f t="shared" si="11"/>
        <v>0.074</v>
      </c>
    </row>
    <row r="723" ht="36" customHeight="1" spans="1:5">
      <c r="A723" s="407">
        <v>2101102</v>
      </c>
      <c r="B723" s="293" t="s">
        <v>701</v>
      </c>
      <c r="C723" s="323">
        <v>5156</v>
      </c>
      <c r="D723" s="323">
        <v>6310</v>
      </c>
      <c r="E723" s="192">
        <f t="shared" si="11"/>
        <v>0.224</v>
      </c>
    </row>
    <row r="724" ht="36" customHeight="1" spans="1:5">
      <c r="A724" s="407">
        <v>2101103</v>
      </c>
      <c r="B724" s="293" t="s">
        <v>702</v>
      </c>
      <c r="C724" s="323">
        <v>6845</v>
      </c>
      <c r="D724" s="323">
        <v>7051</v>
      </c>
      <c r="E724" s="192">
        <f t="shared" si="11"/>
        <v>0.03</v>
      </c>
    </row>
    <row r="725" ht="36" customHeight="1" spans="1:5">
      <c r="A725" s="407">
        <v>2101199</v>
      </c>
      <c r="B725" s="293" t="s">
        <v>703</v>
      </c>
      <c r="C725" s="323">
        <v>1512</v>
      </c>
      <c r="D725" s="323">
        <v>1179</v>
      </c>
      <c r="E725" s="192">
        <f t="shared" si="11"/>
        <v>-0.22</v>
      </c>
    </row>
    <row r="726" ht="36" customHeight="1" spans="1:5">
      <c r="A726" s="406">
        <v>21012</v>
      </c>
      <c r="B726" s="290" t="s">
        <v>704</v>
      </c>
      <c r="C726" s="323">
        <v>2740</v>
      </c>
      <c r="D726" s="323">
        <v>3404</v>
      </c>
      <c r="E726" s="192">
        <f t="shared" si="11"/>
        <v>0.242</v>
      </c>
    </row>
    <row r="727" ht="36" customHeight="1" spans="1:5">
      <c r="A727" s="407">
        <v>2101201</v>
      </c>
      <c r="B727" s="293" t="s">
        <v>705</v>
      </c>
      <c r="C727" s="323">
        <v>0</v>
      </c>
      <c r="D727" s="323">
        <v>404</v>
      </c>
      <c r="E727" s="192" t="str">
        <f t="shared" si="11"/>
        <v/>
      </c>
    </row>
    <row r="728" ht="36" customHeight="1" spans="1:5">
      <c r="A728" s="407">
        <v>2101202</v>
      </c>
      <c r="B728" s="293" t="s">
        <v>706</v>
      </c>
      <c r="C728" s="323">
        <v>2740</v>
      </c>
      <c r="D728" s="323">
        <v>3000</v>
      </c>
      <c r="E728" s="192">
        <f t="shared" si="11"/>
        <v>0.095</v>
      </c>
    </row>
    <row r="729" ht="36" customHeight="1" spans="1:5">
      <c r="A729" s="407">
        <v>2101299</v>
      </c>
      <c r="B729" s="293" t="s">
        <v>707</v>
      </c>
      <c r="C729" s="323" t="s">
        <v>184</v>
      </c>
      <c r="D729" s="323">
        <v>0</v>
      </c>
      <c r="E729" s="192">
        <f t="shared" si="11"/>
        <v>0</v>
      </c>
    </row>
    <row r="730" ht="36" customHeight="1" spans="1:5">
      <c r="A730" s="406">
        <v>21013</v>
      </c>
      <c r="B730" s="290" t="s">
        <v>708</v>
      </c>
      <c r="C730" s="323">
        <v>611</v>
      </c>
      <c r="D730" s="323">
        <v>1147</v>
      </c>
      <c r="E730" s="192">
        <f t="shared" si="11"/>
        <v>0.877</v>
      </c>
    </row>
    <row r="731" ht="36" customHeight="1" spans="1:5">
      <c r="A731" s="407">
        <v>2101301</v>
      </c>
      <c r="B731" s="293" t="s">
        <v>709</v>
      </c>
      <c r="C731" s="323">
        <v>611</v>
      </c>
      <c r="D731" s="323">
        <v>1147</v>
      </c>
      <c r="E731" s="192">
        <f t="shared" si="11"/>
        <v>0.877</v>
      </c>
    </row>
    <row r="732" ht="36" customHeight="1" spans="1:5">
      <c r="A732" s="407">
        <v>2101302</v>
      </c>
      <c r="B732" s="293" t="s">
        <v>710</v>
      </c>
      <c r="C732" s="323" t="s">
        <v>184</v>
      </c>
      <c r="D732" s="323">
        <v>0</v>
      </c>
      <c r="E732" s="192">
        <f t="shared" si="11"/>
        <v>0</v>
      </c>
    </row>
    <row r="733" ht="36" customHeight="1" spans="1:5">
      <c r="A733" s="407">
        <v>2101399</v>
      </c>
      <c r="B733" s="293" t="s">
        <v>711</v>
      </c>
      <c r="C733" s="323" t="s">
        <v>184</v>
      </c>
      <c r="D733" s="323">
        <v>0</v>
      </c>
      <c r="E733" s="192">
        <f t="shared" si="11"/>
        <v>0</v>
      </c>
    </row>
    <row r="734" ht="36" customHeight="1" spans="1:5">
      <c r="A734" s="406">
        <v>21014</v>
      </c>
      <c r="B734" s="290" t="s">
        <v>712</v>
      </c>
      <c r="C734" s="323">
        <v>154</v>
      </c>
      <c r="D734" s="323">
        <v>202</v>
      </c>
      <c r="E734" s="192">
        <f t="shared" si="11"/>
        <v>0.312</v>
      </c>
    </row>
    <row r="735" ht="36" customHeight="1" spans="1:5">
      <c r="A735" s="407">
        <v>2101401</v>
      </c>
      <c r="B735" s="293" t="s">
        <v>713</v>
      </c>
      <c r="C735" s="323">
        <v>154</v>
      </c>
      <c r="D735" s="323">
        <v>202</v>
      </c>
      <c r="E735" s="192">
        <f t="shared" si="11"/>
        <v>0.312</v>
      </c>
    </row>
    <row r="736" ht="36" customHeight="1" spans="1:5">
      <c r="A736" s="407">
        <v>2101499</v>
      </c>
      <c r="B736" s="293" t="s">
        <v>714</v>
      </c>
      <c r="C736" s="323" t="s">
        <v>184</v>
      </c>
      <c r="D736" s="323">
        <v>0</v>
      </c>
      <c r="E736" s="192">
        <f t="shared" si="11"/>
        <v>0</v>
      </c>
    </row>
    <row r="737" ht="36" customHeight="1" spans="1:5">
      <c r="A737" s="406">
        <v>21015</v>
      </c>
      <c r="B737" s="290" t="s">
        <v>715</v>
      </c>
      <c r="C737" s="323">
        <v>837</v>
      </c>
      <c r="D737" s="323">
        <v>859</v>
      </c>
      <c r="E737" s="192">
        <f t="shared" si="11"/>
        <v>0.026</v>
      </c>
    </row>
    <row r="738" ht="36" customHeight="1" spans="1:5">
      <c r="A738" s="407">
        <v>2101501</v>
      </c>
      <c r="B738" s="293" t="s">
        <v>180</v>
      </c>
      <c r="C738" s="323">
        <v>657</v>
      </c>
      <c r="D738" s="323">
        <v>657</v>
      </c>
      <c r="E738" s="192">
        <f t="shared" si="11"/>
        <v>0</v>
      </c>
    </row>
    <row r="739" ht="36" customHeight="1" spans="1:5">
      <c r="A739" s="407">
        <v>2101502</v>
      </c>
      <c r="B739" s="293" t="s">
        <v>181</v>
      </c>
      <c r="C739" s="323">
        <v>25</v>
      </c>
      <c r="D739" s="323">
        <v>73</v>
      </c>
      <c r="E739" s="192">
        <f t="shared" si="11"/>
        <v>1.92</v>
      </c>
    </row>
    <row r="740" ht="36" customHeight="1" spans="1:5">
      <c r="A740" s="407">
        <v>2101503</v>
      </c>
      <c r="B740" s="293" t="s">
        <v>182</v>
      </c>
      <c r="C740" s="323" t="s">
        <v>184</v>
      </c>
      <c r="D740" s="323">
        <v>0</v>
      </c>
      <c r="E740" s="192">
        <f t="shared" si="11"/>
        <v>0</v>
      </c>
    </row>
    <row r="741" ht="36" customHeight="1" spans="1:5">
      <c r="A741" s="407">
        <v>2101504</v>
      </c>
      <c r="B741" s="293" t="s">
        <v>222</v>
      </c>
      <c r="C741" s="323" t="s">
        <v>184</v>
      </c>
      <c r="D741" s="323">
        <v>0</v>
      </c>
      <c r="E741" s="192">
        <f t="shared" si="11"/>
        <v>0</v>
      </c>
    </row>
    <row r="742" ht="36" customHeight="1" spans="1:5">
      <c r="A742" s="407">
        <v>2101505</v>
      </c>
      <c r="B742" s="293" t="s">
        <v>716</v>
      </c>
      <c r="C742" s="323" t="s">
        <v>184</v>
      </c>
      <c r="D742" s="323">
        <v>0</v>
      </c>
      <c r="E742" s="192">
        <f t="shared" si="11"/>
        <v>0</v>
      </c>
    </row>
    <row r="743" ht="36" customHeight="1" spans="1:5">
      <c r="A743" s="407">
        <v>2101506</v>
      </c>
      <c r="B743" s="293" t="s">
        <v>717</v>
      </c>
      <c r="C743" s="323" t="s">
        <v>184</v>
      </c>
      <c r="D743" s="323">
        <v>0</v>
      </c>
      <c r="E743" s="192">
        <f t="shared" si="11"/>
        <v>0</v>
      </c>
    </row>
    <row r="744" ht="36" customHeight="1" spans="1:5">
      <c r="A744" s="407">
        <v>2101550</v>
      </c>
      <c r="B744" s="293" t="s">
        <v>190</v>
      </c>
      <c r="C744" s="323" t="s">
        <v>184</v>
      </c>
      <c r="D744" s="323">
        <v>0</v>
      </c>
      <c r="E744" s="192">
        <f t="shared" si="11"/>
        <v>0</v>
      </c>
    </row>
    <row r="745" ht="36" customHeight="1" spans="1:5">
      <c r="A745" s="407">
        <v>2101599</v>
      </c>
      <c r="B745" s="293" t="s">
        <v>718</v>
      </c>
      <c r="C745" s="323">
        <v>155</v>
      </c>
      <c r="D745" s="323">
        <v>129</v>
      </c>
      <c r="E745" s="192">
        <f t="shared" si="11"/>
        <v>-0.168</v>
      </c>
    </row>
    <row r="746" ht="36" customHeight="1" spans="1:5">
      <c r="A746" s="406">
        <v>21016</v>
      </c>
      <c r="B746" s="290" t="s">
        <v>719</v>
      </c>
      <c r="C746" s="323">
        <v>0</v>
      </c>
      <c r="D746" s="323">
        <v>0</v>
      </c>
      <c r="E746" s="192" t="str">
        <f t="shared" si="11"/>
        <v/>
      </c>
    </row>
    <row r="747" ht="36" customHeight="1" spans="1:5">
      <c r="A747" s="407">
        <v>2101601</v>
      </c>
      <c r="B747" s="293" t="s">
        <v>720</v>
      </c>
      <c r="C747" s="323">
        <v>0</v>
      </c>
      <c r="D747" s="323">
        <v>0</v>
      </c>
      <c r="E747" s="192" t="str">
        <f t="shared" si="11"/>
        <v/>
      </c>
    </row>
    <row r="748" ht="36" customHeight="1" spans="1:5">
      <c r="A748" s="406">
        <v>21017</v>
      </c>
      <c r="B748" s="290" t="s">
        <v>721</v>
      </c>
      <c r="C748" s="323">
        <v>13</v>
      </c>
      <c r="D748" s="323"/>
      <c r="E748" s="192">
        <f t="shared" si="11"/>
        <v>-1</v>
      </c>
    </row>
    <row r="749" ht="36" customHeight="1" spans="1:5">
      <c r="A749" s="407">
        <v>2101704</v>
      </c>
      <c r="B749" s="293" t="s">
        <v>693</v>
      </c>
      <c r="C749" s="323">
        <v>13</v>
      </c>
      <c r="D749" s="323"/>
      <c r="E749" s="192">
        <f t="shared" si="11"/>
        <v>-1</v>
      </c>
    </row>
    <row r="750" ht="36" customHeight="1" spans="1:5">
      <c r="A750" s="406">
        <v>21019</v>
      </c>
      <c r="B750" s="290" t="s">
        <v>722</v>
      </c>
      <c r="C750" s="323">
        <v>4843</v>
      </c>
      <c r="D750" s="323"/>
      <c r="E750" s="192">
        <f t="shared" si="11"/>
        <v>-1</v>
      </c>
    </row>
    <row r="751" ht="36" customHeight="1" spans="1:5">
      <c r="A751" s="407">
        <v>2101999</v>
      </c>
      <c r="B751" s="293" t="s">
        <v>723</v>
      </c>
      <c r="C751" s="323">
        <v>4843</v>
      </c>
      <c r="D751" s="323"/>
      <c r="E751" s="192">
        <f t="shared" si="11"/>
        <v>-1</v>
      </c>
    </row>
    <row r="752" ht="36" customHeight="1" spans="1:5">
      <c r="A752" s="406">
        <v>21099</v>
      </c>
      <c r="B752" s="290" t="s">
        <v>724</v>
      </c>
      <c r="C752" s="323">
        <v>456</v>
      </c>
      <c r="D752" s="323">
        <v>934</v>
      </c>
      <c r="E752" s="192">
        <f t="shared" si="11"/>
        <v>1.048</v>
      </c>
    </row>
    <row r="753" ht="36" customHeight="1" spans="1:5">
      <c r="A753" s="410">
        <v>2109999</v>
      </c>
      <c r="B753" s="293" t="s">
        <v>725</v>
      </c>
      <c r="C753" s="323">
        <v>456</v>
      </c>
      <c r="D753" s="323">
        <v>934</v>
      </c>
      <c r="E753" s="192">
        <f t="shared" si="11"/>
        <v>1.048</v>
      </c>
    </row>
    <row r="754" ht="36" customHeight="1" spans="1:5">
      <c r="A754" s="48" t="s">
        <v>726</v>
      </c>
      <c r="B754" s="411" t="s">
        <v>329</v>
      </c>
      <c r="C754" s="323">
        <v>0</v>
      </c>
      <c r="D754" s="323">
        <v>0</v>
      </c>
      <c r="E754" s="192" t="str">
        <f t="shared" si="11"/>
        <v/>
      </c>
    </row>
    <row r="755" ht="36" customHeight="1" spans="1:5">
      <c r="A755" s="48" t="s">
        <v>727</v>
      </c>
      <c r="B755" s="411" t="s">
        <v>405</v>
      </c>
      <c r="C755" s="323">
        <v>0</v>
      </c>
      <c r="D755" s="323">
        <v>0</v>
      </c>
      <c r="E755" s="192" t="str">
        <f t="shared" si="11"/>
        <v/>
      </c>
    </row>
    <row r="756" ht="36" customHeight="1" spans="1:5">
      <c r="A756" s="405">
        <v>211</v>
      </c>
      <c r="B756" s="290" t="s">
        <v>133</v>
      </c>
      <c r="C756" s="323">
        <v>15076</v>
      </c>
      <c r="D756" s="323">
        <v>12860</v>
      </c>
      <c r="E756" s="192">
        <f t="shared" si="11"/>
        <v>-0.147</v>
      </c>
    </row>
    <row r="757" ht="36" customHeight="1" spans="1:5">
      <c r="A757" s="406">
        <v>21101</v>
      </c>
      <c r="B757" s="290" t="s">
        <v>728</v>
      </c>
      <c r="C757" s="323">
        <v>0</v>
      </c>
      <c r="D757" s="323">
        <v>0</v>
      </c>
      <c r="E757" s="192" t="str">
        <f t="shared" si="11"/>
        <v/>
      </c>
    </row>
    <row r="758" ht="36" customHeight="1" spans="1:5">
      <c r="A758" s="407">
        <v>2110101</v>
      </c>
      <c r="B758" s="293" t="s">
        <v>180</v>
      </c>
      <c r="C758" s="323" t="s">
        <v>184</v>
      </c>
      <c r="D758" s="323">
        <v>0</v>
      </c>
      <c r="E758" s="192">
        <f t="shared" si="11"/>
        <v>0</v>
      </c>
    </row>
    <row r="759" ht="36" customHeight="1" spans="1:5">
      <c r="A759" s="407">
        <v>2110102</v>
      </c>
      <c r="B759" s="293" t="s">
        <v>181</v>
      </c>
      <c r="C759" s="323" t="s">
        <v>184</v>
      </c>
      <c r="D759" s="323">
        <v>0</v>
      </c>
      <c r="E759" s="192">
        <f t="shared" si="11"/>
        <v>0</v>
      </c>
    </row>
    <row r="760" ht="36" customHeight="1" spans="1:5">
      <c r="A760" s="407">
        <v>2110103</v>
      </c>
      <c r="B760" s="293" t="s">
        <v>182</v>
      </c>
      <c r="C760" s="323" t="s">
        <v>184</v>
      </c>
      <c r="D760" s="323">
        <v>0</v>
      </c>
      <c r="E760" s="192">
        <f t="shared" si="11"/>
        <v>0</v>
      </c>
    </row>
    <row r="761" ht="36" customHeight="1" spans="1:5">
      <c r="A761" s="407">
        <v>2110104</v>
      </c>
      <c r="B761" s="293" t="s">
        <v>729</v>
      </c>
      <c r="C761" s="323" t="s">
        <v>184</v>
      </c>
      <c r="D761" s="323">
        <v>0</v>
      </c>
      <c r="E761" s="192">
        <f t="shared" si="11"/>
        <v>0</v>
      </c>
    </row>
    <row r="762" ht="36" customHeight="1" spans="1:5">
      <c r="A762" s="407">
        <v>2110105</v>
      </c>
      <c r="B762" s="293" t="s">
        <v>730</v>
      </c>
      <c r="C762" s="323" t="s">
        <v>184</v>
      </c>
      <c r="D762" s="323">
        <v>0</v>
      </c>
      <c r="E762" s="192">
        <f t="shared" si="11"/>
        <v>0</v>
      </c>
    </row>
    <row r="763" ht="36" customHeight="1" spans="1:5">
      <c r="A763" s="407">
        <v>2110106</v>
      </c>
      <c r="B763" s="293" t="s">
        <v>731</v>
      </c>
      <c r="C763" s="323" t="s">
        <v>184</v>
      </c>
      <c r="D763" s="323">
        <v>0</v>
      </c>
      <c r="E763" s="192">
        <f t="shared" si="11"/>
        <v>0</v>
      </c>
    </row>
    <row r="764" ht="36" customHeight="1" spans="1:5">
      <c r="A764" s="407">
        <v>2110107</v>
      </c>
      <c r="B764" s="293" t="s">
        <v>732</v>
      </c>
      <c r="C764" s="323" t="s">
        <v>184</v>
      </c>
      <c r="D764" s="323">
        <v>0</v>
      </c>
      <c r="E764" s="192">
        <f t="shared" si="11"/>
        <v>0</v>
      </c>
    </row>
    <row r="765" ht="36" customHeight="1" spans="1:5">
      <c r="A765" s="407">
        <v>2110108</v>
      </c>
      <c r="B765" s="293" t="s">
        <v>733</v>
      </c>
      <c r="C765" s="323" t="s">
        <v>184</v>
      </c>
      <c r="D765" s="323">
        <v>0</v>
      </c>
      <c r="E765" s="192">
        <f t="shared" si="11"/>
        <v>0</v>
      </c>
    </row>
    <row r="766" ht="36" customHeight="1" spans="1:5">
      <c r="A766" s="407">
        <v>2110199</v>
      </c>
      <c r="B766" s="293" t="s">
        <v>734</v>
      </c>
      <c r="C766" s="323" t="s">
        <v>184</v>
      </c>
      <c r="D766" s="323">
        <v>0</v>
      </c>
      <c r="E766" s="192">
        <f t="shared" si="11"/>
        <v>0</v>
      </c>
    </row>
    <row r="767" ht="36" customHeight="1" spans="1:5">
      <c r="A767" s="406">
        <v>21102</v>
      </c>
      <c r="B767" s="290" t="s">
        <v>735</v>
      </c>
      <c r="C767" s="323">
        <v>0</v>
      </c>
      <c r="D767" s="323">
        <v>0</v>
      </c>
      <c r="E767" s="192" t="str">
        <f t="shared" si="11"/>
        <v/>
      </c>
    </row>
    <row r="768" ht="36" customHeight="1" spans="1:5">
      <c r="A768" s="407">
        <v>2110203</v>
      </c>
      <c r="B768" s="293" t="s">
        <v>736</v>
      </c>
      <c r="C768" s="323" t="s">
        <v>184</v>
      </c>
      <c r="D768" s="323">
        <v>0</v>
      </c>
      <c r="E768" s="192">
        <f t="shared" si="11"/>
        <v>0</v>
      </c>
    </row>
    <row r="769" ht="36" customHeight="1" spans="1:5">
      <c r="A769" s="407">
        <v>2110204</v>
      </c>
      <c r="B769" s="293" t="s">
        <v>737</v>
      </c>
      <c r="C769" s="323" t="s">
        <v>184</v>
      </c>
      <c r="D769" s="323">
        <v>0</v>
      </c>
      <c r="E769" s="192">
        <f t="shared" si="11"/>
        <v>0</v>
      </c>
    </row>
    <row r="770" ht="36" customHeight="1" spans="1:5">
      <c r="A770" s="407">
        <v>2110299</v>
      </c>
      <c r="B770" s="293" t="s">
        <v>738</v>
      </c>
      <c r="C770" s="323" t="s">
        <v>184</v>
      </c>
      <c r="D770" s="323">
        <v>0</v>
      </c>
      <c r="E770" s="192">
        <f t="shared" si="11"/>
        <v>0</v>
      </c>
    </row>
    <row r="771" ht="36" customHeight="1" spans="1:5">
      <c r="A771" s="406">
        <v>21103</v>
      </c>
      <c r="B771" s="290" t="s">
        <v>739</v>
      </c>
      <c r="C771" s="323">
        <v>13459</v>
      </c>
      <c r="D771" s="323">
        <v>4960</v>
      </c>
      <c r="E771" s="192">
        <f t="shared" si="11"/>
        <v>-0.631</v>
      </c>
    </row>
    <row r="772" ht="36" customHeight="1" spans="1:5">
      <c r="A772" s="407">
        <v>2110301</v>
      </c>
      <c r="B772" s="293" t="s">
        <v>740</v>
      </c>
      <c r="C772" s="323">
        <v>0</v>
      </c>
      <c r="D772" s="323">
        <v>0</v>
      </c>
      <c r="E772" s="192" t="str">
        <f t="shared" ref="E772:E835" si="12">IFERROR(IF(C772&gt;0,D772/C772-1,IF(C772&lt;0,-(D772/C772-1),"")),0)</f>
        <v/>
      </c>
    </row>
    <row r="773" ht="36" customHeight="1" spans="1:5">
      <c r="A773" s="407">
        <v>2110302</v>
      </c>
      <c r="B773" s="293" t="s">
        <v>741</v>
      </c>
      <c r="C773" s="323">
        <v>13265</v>
      </c>
      <c r="D773" s="323">
        <v>4671</v>
      </c>
      <c r="E773" s="192">
        <f t="shared" si="12"/>
        <v>-0.648</v>
      </c>
    </row>
    <row r="774" ht="36" customHeight="1" spans="1:5">
      <c r="A774" s="407">
        <v>2110303</v>
      </c>
      <c r="B774" s="293" t="s">
        <v>742</v>
      </c>
      <c r="C774" s="323" t="s">
        <v>184</v>
      </c>
      <c r="D774" s="323">
        <v>0</v>
      </c>
      <c r="E774" s="192">
        <f t="shared" si="12"/>
        <v>0</v>
      </c>
    </row>
    <row r="775" ht="36" customHeight="1" spans="1:5">
      <c r="A775" s="407">
        <v>2110304</v>
      </c>
      <c r="B775" s="293" t="s">
        <v>743</v>
      </c>
      <c r="C775" s="323">
        <v>194</v>
      </c>
      <c r="D775" s="323">
        <v>289</v>
      </c>
      <c r="E775" s="192">
        <f t="shared" si="12"/>
        <v>0.49</v>
      </c>
    </row>
    <row r="776" ht="36" customHeight="1" spans="1:5">
      <c r="A776" s="407">
        <v>2110305</v>
      </c>
      <c r="B776" s="293" t="s">
        <v>744</v>
      </c>
      <c r="C776" s="323" t="s">
        <v>184</v>
      </c>
      <c r="D776" s="323">
        <v>0</v>
      </c>
      <c r="E776" s="192">
        <f t="shared" si="12"/>
        <v>0</v>
      </c>
    </row>
    <row r="777" ht="36" customHeight="1" spans="1:5">
      <c r="A777" s="407">
        <v>2110306</v>
      </c>
      <c r="B777" s="293" t="s">
        <v>745</v>
      </c>
      <c r="C777" s="323" t="s">
        <v>184</v>
      </c>
      <c r="D777" s="323">
        <v>0</v>
      </c>
      <c r="E777" s="192">
        <f t="shared" si="12"/>
        <v>0</v>
      </c>
    </row>
    <row r="778" ht="36" customHeight="1" spans="1:5">
      <c r="A778" s="413">
        <v>2110307</v>
      </c>
      <c r="B778" s="293" t="s">
        <v>746</v>
      </c>
      <c r="C778" s="323" t="s">
        <v>184</v>
      </c>
      <c r="D778" s="323">
        <v>0</v>
      </c>
      <c r="E778" s="192">
        <f t="shared" si="12"/>
        <v>0</v>
      </c>
    </row>
    <row r="779" ht="36" customHeight="1" spans="1:5">
      <c r="A779" s="407">
        <v>2110399</v>
      </c>
      <c r="B779" s="293" t="s">
        <v>747</v>
      </c>
      <c r="C779" s="323" t="s">
        <v>184</v>
      </c>
      <c r="D779" s="323">
        <v>0</v>
      </c>
      <c r="E779" s="192">
        <f t="shared" si="12"/>
        <v>0</v>
      </c>
    </row>
    <row r="780" ht="36" customHeight="1" spans="1:5">
      <c r="A780" s="406">
        <v>21104</v>
      </c>
      <c r="B780" s="290" t="s">
        <v>748</v>
      </c>
      <c r="C780" s="323">
        <v>0</v>
      </c>
      <c r="D780" s="323">
        <v>0</v>
      </c>
      <c r="E780" s="192" t="str">
        <f t="shared" si="12"/>
        <v/>
      </c>
    </row>
    <row r="781" ht="36" customHeight="1" spans="1:5">
      <c r="A781" s="407">
        <v>2110401</v>
      </c>
      <c r="B781" s="293" t="s">
        <v>749</v>
      </c>
      <c r="C781" s="323" t="s">
        <v>184</v>
      </c>
      <c r="D781" s="323">
        <v>0</v>
      </c>
      <c r="E781" s="192">
        <f t="shared" si="12"/>
        <v>0</v>
      </c>
    </row>
    <row r="782" ht="36" customHeight="1" spans="1:5">
      <c r="A782" s="407">
        <v>2110402</v>
      </c>
      <c r="B782" s="293" t="s">
        <v>750</v>
      </c>
      <c r="C782" s="323" t="s">
        <v>184</v>
      </c>
      <c r="D782" s="323">
        <v>0</v>
      </c>
      <c r="E782" s="192">
        <f t="shared" si="12"/>
        <v>0</v>
      </c>
    </row>
    <row r="783" ht="36" customHeight="1" spans="1:5">
      <c r="A783" s="407">
        <v>2110404</v>
      </c>
      <c r="B783" s="293" t="s">
        <v>751</v>
      </c>
      <c r="C783" s="323" t="s">
        <v>184</v>
      </c>
      <c r="D783" s="323">
        <v>0</v>
      </c>
      <c r="E783" s="192">
        <f t="shared" si="12"/>
        <v>0</v>
      </c>
    </row>
    <row r="784" ht="36" customHeight="1" spans="1:5">
      <c r="A784" s="407">
        <v>2110499</v>
      </c>
      <c r="B784" s="293" t="s">
        <v>752</v>
      </c>
      <c r="C784" s="323" t="s">
        <v>184</v>
      </c>
      <c r="D784" s="323">
        <v>0</v>
      </c>
      <c r="E784" s="192">
        <f t="shared" si="12"/>
        <v>0</v>
      </c>
    </row>
    <row r="785" ht="36" customHeight="1" spans="1:5">
      <c r="A785" s="406">
        <v>21105</v>
      </c>
      <c r="B785" s="290" t="s">
        <v>753</v>
      </c>
      <c r="C785" s="323">
        <v>1203</v>
      </c>
      <c r="D785" s="323">
        <v>7606</v>
      </c>
      <c r="E785" s="192">
        <f t="shared" si="12"/>
        <v>5.323</v>
      </c>
    </row>
    <row r="786" ht="36" customHeight="1" spans="1:5">
      <c r="A786" s="407">
        <v>2110501</v>
      </c>
      <c r="B786" s="293" t="s">
        <v>754</v>
      </c>
      <c r="C786" s="323">
        <v>1190</v>
      </c>
      <c r="D786" s="323">
        <v>7606</v>
      </c>
      <c r="E786" s="192">
        <f t="shared" si="12"/>
        <v>5.392</v>
      </c>
    </row>
    <row r="787" ht="36" customHeight="1" spans="1:5">
      <c r="A787" s="407">
        <v>2110502</v>
      </c>
      <c r="B787" s="293" t="s">
        <v>755</v>
      </c>
      <c r="C787" s="323" t="s">
        <v>184</v>
      </c>
      <c r="D787" s="323">
        <v>0</v>
      </c>
      <c r="E787" s="192">
        <f t="shared" si="12"/>
        <v>0</v>
      </c>
    </row>
    <row r="788" ht="36" customHeight="1" spans="1:5">
      <c r="A788" s="407">
        <v>2110503</v>
      </c>
      <c r="B788" s="293" t="s">
        <v>756</v>
      </c>
      <c r="C788" s="323" t="s">
        <v>184</v>
      </c>
      <c r="D788" s="323">
        <v>0</v>
      </c>
      <c r="E788" s="192">
        <f t="shared" si="12"/>
        <v>0</v>
      </c>
    </row>
    <row r="789" ht="36" customHeight="1" spans="1:5">
      <c r="A789" s="407">
        <v>2110506</v>
      </c>
      <c r="B789" s="293" t="s">
        <v>757</v>
      </c>
      <c r="C789" s="323" t="s">
        <v>184</v>
      </c>
      <c r="D789" s="323">
        <v>0</v>
      </c>
      <c r="E789" s="192">
        <f t="shared" si="12"/>
        <v>0</v>
      </c>
    </row>
    <row r="790" ht="36" customHeight="1" spans="1:5">
      <c r="A790" s="407">
        <v>2110507</v>
      </c>
      <c r="B790" s="293" t="s">
        <v>758</v>
      </c>
      <c r="C790" s="323" t="s">
        <v>184</v>
      </c>
      <c r="D790" s="323">
        <v>0</v>
      </c>
      <c r="E790" s="192">
        <f t="shared" si="12"/>
        <v>0</v>
      </c>
    </row>
    <row r="791" ht="36" customHeight="1" spans="1:5">
      <c r="A791" s="407">
        <v>2110599</v>
      </c>
      <c r="B791" s="293" t="s">
        <v>759</v>
      </c>
      <c r="C791" s="323">
        <v>13</v>
      </c>
      <c r="D791" s="323">
        <v>0</v>
      </c>
      <c r="E791" s="192">
        <f t="shared" si="12"/>
        <v>-1</v>
      </c>
    </row>
    <row r="792" ht="36" customHeight="1" spans="1:5">
      <c r="A792" s="406">
        <v>21106</v>
      </c>
      <c r="B792" s="290" t="s">
        <v>760</v>
      </c>
      <c r="C792" s="323">
        <v>0</v>
      </c>
      <c r="D792" s="323">
        <v>0</v>
      </c>
      <c r="E792" s="192" t="str">
        <f t="shared" si="12"/>
        <v/>
      </c>
    </row>
    <row r="793" ht="36" customHeight="1" spans="1:5">
      <c r="A793" s="407">
        <v>2110602</v>
      </c>
      <c r="B793" s="293" t="s">
        <v>761</v>
      </c>
      <c r="C793" s="323" t="s">
        <v>184</v>
      </c>
      <c r="D793" s="323">
        <v>0</v>
      </c>
      <c r="E793" s="192">
        <f t="shared" si="12"/>
        <v>0</v>
      </c>
    </row>
    <row r="794" ht="36" customHeight="1" spans="1:5">
      <c r="A794" s="407">
        <v>2110603</v>
      </c>
      <c r="B794" s="293" t="s">
        <v>762</v>
      </c>
      <c r="C794" s="323" t="s">
        <v>184</v>
      </c>
      <c r="D794" s="323">
        <v>0</v>
      </c>
      <c r="E794" s="192">
        <f t="shared" si="12"/>
        <v>0</v>
      </c>
    </row>
    <row r="795" ht="36" customHeight="1" spans="1:5">
      <c r="A795" s="407">
        <v>2110604</v>
      </c>
      <c r="B795" s="293" t="s">
        <v>763</v>
      </c>
      <c r="C795" s="323" t="s">
        <v>184</v>
      </c>
      <c r="D795" s="323">
        <v>0</v>
      </c>
      <c r="E795" s="192">
        <f t="shared" si="12"/>
        <v>0</v>
      </c>
    </row>
    <row r="796" ht="36" customHeight="1" spans="1:5">
      <c r="A796" s="407">
        <v>2110605</v>
      </c>
      <c r="B796" s="293" t="s">
        <v>764</v>
      </c>
      <c r="C796" s="323" t="s">
        <v>184</v>
      </c>
      <c r="D796" s="323">
        <v>0</v>
      </c>
      <c r="E796" s="192">
        <f t="shared" si="12"/>
        <v>0</v>
      </c>
    </row>
    <row r="797" ht="36" customHeight="1" spans="1:5">
      <c r="A797" s="407">
        <v>2110699</v>
      </c>
      <c r="B797" s="293" t="s">
        <v>765</v>
      </c>
      <c r="C797" s="323" t="s">
        <v>184</v>
      </c>
      <c r="D797" s="323">
        <v>0</v>
      </c>
      <c r="E797" s="192">
        <f t="shared" si="12"/>
        <v>0</v>
      </c>
    </row>
    <row r="798" ht="36" customHeight="1" spans="1:5">
      <c r="A798" s="406">
        <v>21107</v>
      </c>
      <c r="B798" s="290" t="s">
        <v>766</v>
      </c>
      <c r="C798" s="323">
        <v>0</v>
      </c>
      <c r="D798" s="323">
        <v>0</v>
      </c>
      <c r="E798" s="192" t="str">
        <f t="shared" si="12"/>
        <v/>
      </c>
    </row>
    <row r="799" ht="36" customHeight="1" spans="1:5">
      <c r="A799" s="407">
        <v>2110704</v>
      </c>
      <c r="B799" s="293" t="s">
        <v>767</v>
      </c>
      <c r="C799" s="323" t="s">
        <v>184</v>
      </c>
      <c r="D799" s="323">
        <v>0</v>
      </c>
      <c r="E799" s="192">
        <f t="shared" si="12"/>
        <v>0</v>
      </c>
    </row>
    <row r="800" ht="36" customHeight="1" spans="1:5">
      <c r="A800" s="407">
        <v>2110799</v>
      </c>
      <c r="B800" s="293" t="s">
        <v>768</v>
      </c>
      <c r="C800" s="323" t="s">
        <v>184</v>
      </c>
      <c r="D800" s="323">
        <v>0</v>
      </c>
      <c r="E800" s="192">
        <f t="shared" si="12"/>
        <v>0</v>
      </c>
    </row>
    <row r="801" ht="36" customHeight="1" spans="1:5">
      <c r="A801" s="406">
        <v>21108</v>
      </c>
      <c r="B801" s="290" t="s">
        <v>769</v>
      </c>
      <c r="C801" s="323">
        <v>0</v>
      </c>
      <c r="D801" s="323">
        <v>0</v>
      </c>
      <c r="E801" s="192" t="str">
        <f t="shared" si="12"/>
        <v/>
      </c>
    </row>
    <row r="802" ht="36" customHeight="1" spans="1:5">
      <c r="A802" s="407">
        <v>2110804</v>
      </c>
      <c r="B802" s="293" t="s">
        <v>770</v>
      </c>
      <c r="C802" s="323" t="s">
        <v>184</v>
      </c>
      <c r="D802" s="323">
        <v>0</v>
      </c>
      <c r="E802" s="192">
        <f t="shared" si="12"/>
        <v>0</v>
      </c>
    </row>
    <row r="803" ht="36" customHeight="1" spans="1:5">
      <c r="A803" s="407">
        <v>2110899</v>
      </c>
      <c r="B803" s="293" t="s">
        <v>771</v>
      </c>
      <c r="C803" s="323" t="s">
        <v>184</v>
      </c>
      <c r="D803" s="323">
        <v>0</v>
      </c>
      <c r="E803" s="192">
        <f t="shared" si="12"/>
        <v>0</v>
      </c>
    </row>
    <row r="804" ht="36" customHeight="1" spans="1:5">
      <c r="A804" s="406">
        <v>21109</v>
      </c>
      <c r="B804" s="290" t="s">
        <v>772</v>
      </c>
      <c r="C804" s="323" t="s">
        <v>184</v>
      </c>
      <c r="D804" s="323">
        <v>0</v>
      </c>
      <c r="E804" s="192">
        <f t="shared" si="12"/>
        <v>0</v>
      </c>
    </row>
    <row r="805" ht="36" customHeight="1" spans="1:5">
      <c r="A805" s="410">
        <v>2110901</v>
      </c>
      <c r="B805" s="417" t="s">
        <v>773</v>
      </c>
      <c r="C805" s="323" t="s">
        <v>184</v>
      </c>
      <c r="D805" s="323">
        <v>0</v>
      </c>
      <c r="E805" s="192">
        <f t="shared" si="12"/>
        <v>0</v>
      </c>
    </row>
    <row r="806" ht="36" customHeight="1" spans="1:5">
      <c r="A806" s="406">
        <v>21110</v>
      </c>
      <c r="B806" s="290" t="s">
        <v>774</v>
      </c>
      <c r="C806" s="323" t="s">
        <v>184</v>
      </c>
      <c r="D806" s="323">
        <v>0</v>
      </c>
      <c r="E806" s="192">
        <f t="shared" si="12"/>
        <v>0</v>
      </c>
    </row>
    <row r="807" ht="36" customHeight="1" spans="1:5">
      <c r="A807" s="410">
        <v>2111001</v>
      </c>
      <c r="B807" s="417" t="s">
        <v>775</v>
      </c>
      <c r="C807" s="323" t="s">
        <v>184</v>
      </c>
      <c r="D807" s="323">
        <v>0</v>
      </c>
      <c r="E807" s="192">
        <f t="shared" si="12"/>
        <v>0</v>
      </c>
    </row>
    <row r="808" ht="36" customHeight="1" spans="1:5">
      <c r="A808" s="406">
        <v>21111</v>
      </c>
      <c r="B808" s="290" t="s">
        <v>776</v>
      </c>
      <c r="C808" s="323">
        <v>0</v>
      </c>
      <c r="D808" s="323">
        <v>0</v>
      </c>
      <c r="E808" s="192" t="str">
        <f t="shared" si="12"/>
        <v/>
      </c>
    </row>
    <row r="809" ht="36" customHeight="1" spans="1:5">
      <c r="A809" s="407">
        <v>2111101</v>
      </c>
      <c r="B809" s="293" t="s">
        <v>777</v>
      </c>
      <c r="C809" s="323" t="s">
        <v>184</v>
      </c>
      <c r="D809" s="323">
        <v>0</v>
      </c>
      <c r="E809" s="192">
        <f t="shared" si="12"/>
        <v>0</v>
      </c>
    </row>
    <row r="810" ht="36" customHeight="1" spans="1:5">
      <c r="A810" s="407">
        <v>2111102</v>
      </c>
      <c r="B810" s="293" t="s">
        <v>778</v>
      </c>
      <c r="C810" s="323" t="s">
        <v>184</v>
      </c>
      <c r="D810" s="323">
        <v>0</v>
      </c>
      <c r="E810" s="192">
        <f t="shared" si="12"/>
        <v>0</v>
      </c>
    </row>
    <row r="811" ht="36" customHeight="1" spans="1:5">
      <c r="A811" s="407">
        <v>2111103</v>
      </c>
      <c r="B811" s="293" t="s">
        <v>779</v>
      </c>
      <c r="C811" s="323" t="s">
        <v>184</v>
      </c>
      <c r="D811" s="323">
        <v>0</v>
      </c>
      <c r="E811" s="192">
        <f t="shared" si="12"/>
        <v>0</v>
      </c>
    </row>
    <row r="812" ht="36" customHeight="1" spans="1:5">
      <c r="A812" s="407">
        <v>2111104</v>
      </c>
      <c r="B812" s="293" t="s">
        <v>780</v>
      </c>
      <c r="C812" s="323" t="s">
        <v>184</v>
      </c>
      <c r="D812" s="323">
        <v>0</v>
      </c>
      <c r="E812" s="192">
        <f t="shared" si="12"/>
        <v>0</v>
      </c>
    </row>
    <row r="813" ht="36" customHeight="1" spans="1:5">
      <c r="A813" s="407">
        <v>2111199</v>
      </c>
      <c r="B813" s="293" t="s">
        <v>781</v>
      </c>
      <c r="C813" s="323" t="s">
        <v>184</v>
      </c>
      <c r="D813" s="323">
        <v>0</v>
      </c>
      <c r="E813" s="192">
        <f t="shared" si="12"/>
        <v>0</v>
      </c>
    </row>
    <row r="814" ht="36" customHeight="1" spans="1:5">
      <c r="A814" s="406">
        <v>21112</v>
      </c>
      <c r="B814" s="290" t="s">
        <v>782</v>
      </c>
      <c r="C814" s="323">
        <v>0</v>
      </c>
      <c r="D814" s="323">
        <v>0</v>
      </c>
      <c r="E814" s="192" t="str">
        <f t="shared" si="12"/>
        <v/>
      </c>
    </row>
    <row r="815" ht="36" customHeight="1" spans="1:5">
      <c r="A815" s="413">
        <v>2111201</v>
      </c>
      <c r="B815" s="293" t="s">
        <v>783</v>
      </c>
      <c r="C815" s="323">
        <v>0</v>
      </c>
      <c r="D815" s="323">
        <v>0</v>
      </c>
      <c r="E815" s="192" t="str">
        <f t="shared" si="12"/>
        <v/>
      </c>
    </row>
    <row r="816" ht="36" customHeight="1" spans="1:5">
      <c r="A816" s="406">
        <v>21113</v>
      </c>
      <c r="B816" s="290" t="s">
        <v>784</v>
      </c>
      <c r="C816" s="323" t="s">
        <v>184</v>
      </c>
      <c r="D816" s="323">
        <v>0</v>
      </c>
      <c r="E816" s="192">
        <f t="shared" si="12"/>
        <v>0</v>
      </c>
    </row>
    <row r="817" ht="36" customHeight="1" spans="1:5">
      <c r="A817" s="413">
        <v>2111301</v>
      </c>
      <c r="B817" s="293" t="s">
        <v>785</v>
      </c>
      <c r="C817" s="323" t="s">
        <v>184</v>
      </c>
      <c r="D817" s="323">
        <v>0</v>
      </c>
      <c r="E817" s="192">
        <f t="shared" si="12"/>
        <v>0</v>
      </c>
    </row>
    <row r="818" ht="36" customHeight="1" spans="1:5">
      <c r="A818" s="406">
        <v>21114</v>
      </c>
      <c r="B818" s="290" t="s">
        <v>786</v>
      </c>
      <c r="C818" s="323">
        <v>132</v>
      </c>
      <c r="D818" s="323">
        <v>0</v>
      </c>
      <c r="E818" s="192">
        <f t="shared" si="12"/>
        <v>-1</v>
      </c>
    </row>
    <row r="819" ht="36" customHeight="1" spans="1:5">
      <c r="A819" s="407">
        <v>2111401</v>
      </c>
      <c r="B819" s="293" t="s">
        <v>180</v>
      </c>
      <c r="C819" s="323" t="s">
        <v>184</v>
      </c>
      <c r="D819" s="323">
        <v>0</v>
      </c>
      <c r="E819" s="192">
        <f t="shared" si="12"/>
        <v>0</v>
      </c>
    </row>
    <row r="820" ht="36" customHeight="1" spans="1:5">
      <c r="A820" s="407">
        <v>2111402</v>
      </c>
      <c r="B820" s="293" t="s">
        <v>181</v>
      </c>
      <c r="C820" s="323" t="s">
        <v>184</v>
      </c>
      <c r="D820" s="323">
        <v>0</v>
      </c>
      <c r="E820" s="192">
        <f t="shared" si="12"/>
        <v>0</v>
      </c>
    </row>
    <row r="821" ht="36" customHeight="1" spans="1:5">
      <c r="A821" s="407">
        <v>2111403</v>
      </c>
      <c r="B821" s="293" t="s">
        <v>182</v>
      </c>
      <c r="C821" s="323" t="s">
        <v>184</v>
      </c>
      <c r="D821" s="323">
        <v>0</v>
      </c>
      <c r="E821" s="192">
        <f t="shared" si="12"/>
        <v>0</v>
      </c>
    </row>
    <row r="822" ht="36" customHeight="1" spans="1:5">
      <c r="A822" s="407">
        <v>2111404</v>
      </c>
      <c r="B822" s="293" t="s">
        <v>787</v>
      </c>
      <c r="C822" s="323">
        <v>0</v>
      </c>
      <c r="D822" s="323">
        <v>0</v>
      </c>
      <c r="E822" s="192" t="str">
        <f t="shared" si="12"/>
        <v/>
      </c>
    </row>
    <row r="823" ht="36" customHeight="1" spans="1:5">
      <c r="A823" s="407">
        <v>2111405</v>
      </c>
      <c r="B823" s="293" t="s">
        <v>788</v>
      </c>
      <c r="C823" s="323">
        <v>0</v>
      </c>
      <c r="D823" s="323">
        <v>0</v>
      </c>
      <c r="E823" s="192" t="str">
        <f t="shared" si="12"/>
        <v/>
      </c>
    </row>
    <row r="824" ht="36" customHeight="1" spans="1:5">
      <c r="A824" s="407">
        <v>2111406</v>
      </c>
      <c r="B824" s="293" t="s">
        <v>789</v>
      </c>
      <c r="C824" s="323" t="s">
        <v>184</v>
      </c>
      <c r="D824" s="323">
        <v>0</v>
      </c>
      <c r="E824" s="192">
        <f t="shared" si="12"/>
        <v>0</v>
      </c>
    </row>
    <row r="825" ht="36" customHeight="1" spans="1:5">
      <c r="A825" s="407">
        <v>2111407</v>
      </c>
      <c r="B825" s="293" t="s">
        <v>790</v>
      </c>
      <c r="C825" s="323">
        <v>132</v>
      </c>
      <c r="D825" s="323">
        <v>0</v>
      </c>
      <c r="E825" s="192">
        <f t="shared" si="12"/>
        <v>-1</v>
      </c>
    </row>
    <row r="826" ht="36" customHeight="1" spans="1:5">
      <c r="A826" s="407">
        <v>2111408</v>
      </c>
      <c r="B826" s="293" t="s">
        <v>791</v>
      </c>
      <c r="C826" s="323" t="s">
        <v>184</v>
      </c>
      <c r="D826" s="323">
        <v>0</v>
      </c>
      <c r="E826" s="192">
        <f t="shared" si="12"/>
        <v>0</v>
      </c>
    </row>
    <row r="827" ht="36" customHeight="1" spans="1:5">
      <c r="A827" s="407">
        <v>2111409</v>
      </c>
      <c r="B827" s="293" t="s">
        <v>792</v>
      </c>
      <c r="C827" s="323">
        <v>0</v>
      </c>
      <c r="D827" s="323">
        <v>0</v>
      </c>
      <c r="E827" s="192" t="str">
        <f t="shared" si="12"/>
        <v/>
      </c>
    </row>
    <row r="828" ht="36" customHeight="1" spans="1:5">
      <c r="A828" s="407">
        <v>2111410</v>
      </c>
      <c r="B828" s="293" t="s">
        <v>793</v>
      </c>
      <c r="C828" s="323">
        <v>0</v>
      </c>
      <c r="D828" s="323">
        <v>0</v>
      </c>
      <c r="E828" s="192" t="str">
        <f t="shared" si="12"/>
        <v/>
      </c>
    </row>
    <row r="829" ht="36" customHeight="1" spans="1:5">
      <c r="A829" s="407">
        <v>2111411</v>
      </c>
      <c r="B829" s="293" t="s">
        <v>222</v>
      </c>
      <c r="C829" s="323" t="s">
        <v>184</v>
      </c>
      <c r="D829" s="323">
        <v>0</v>
      </c>
      <c r="E829" s="192">
        <f t="shared" si="12"/>
        <v>0</v>
      </c>
    </row>
    <row r="830" ht="36" customHeight="1" spans="1:5">
      <c r="A830" s="407">
        <v>2111413</v>
      </c>
      <c r="B830" s="293" t="s">
        <v>794</v>
      </c>
      <c r="C830" s="323" t="s">
        <v>184</v>
      </c>
      <c r="D830" s="323">
        <v>0</v>
      </c>
      <c r="E830" s="192">
        <f t="shared" si="12"/>
        <v>0</v>
      </c>
    </row>
    <row r="831" ht="36" customHeight="1" spans="1:5">
      <c r="A831" s="407">
        <v>2111450</v>
      </c>
      <c r="B831" s="293" t="s">
        <v>190</v>
      </c>
      <c r="C831" s="323" t="s">
        <v>184</v>
      </c>
      <c r="D831" s="323">
        <v>0</v>
      </c>
      <c r="E831" s="192">
        <f t="shared" si="12"/>
        <v>0</v>
      </c>
    </row>
    <row r="832" ht="36" customHeight="1" spans="1:5">
      <c r="A832" s="407">
        <v>2111499</v>
      </c>
      <c r="B832" s="293" t="s">
        <v>795</v>
      </c>
      <c r="C832" s="323" t="s">
        <v>184</v>
      </c>
      <c r="D832" s="323">
        <v>0</v>
      </c>
      <c r="E832" s="192">
        <f t="shared" si="12"/>
        <v>0</v>
      </c>
    </row>
    <row r="833" ht="36" customHeight="1" spans="1:5">
      <c r="A833" s="406">
        <v>21199</v>
      </c>
      <c r="B833" s="290" t="s">
        <v>796</v>
      </c>
      <c r="C833" s="323">
        <v>282</v>
      </c>
      <c r="D833" s="323">
        <v>294</v>
      </c>
      <c r="E833" s="192">
        <f t="shared" si="12"/>
        <v>0.043</v>
      </c>
    </row>
    <row r="834" ht="36" customHeight="1" spans="1:5">
      <c r="A834" s="415">
        <v>2119999</v>
      </c>
      <c r="B834" s="422" t="s">
        <v>797</v>
      </c>
      <c r="C834" s="323">
        <v>282</v>
      </c>
      <c r="D834" s="323">
        <v>294</v>
      </c>
      <c r="E834" s="192">
        <f t="shared" si="12"/>
        <v>0.043</v>
      </c>
    </row>
    <row r="835" ht="36" customHeight="1" spans="1:5">
      <c r="A835" s="416" t="s">
        <v>798</v>
      </c>
      <c r="B835" s="411" t="s">
        <v>329</v>
      </c>
      <c r="C835" s="323">
        <v>0</v>
      </c>
      <c r="D835" s="323">
        <v>0</v>
      </c>
      <c r="E835" s="192" t="str">
        <f t="shared" si="12"/>
        <v/>
      </c>
    </row>
    <row r="836" ht="36" customHeight="1" spans="1:5">
      <c r="A836" s="405">
        <v>212</v>
      </c>
      <c r="B836" s="290" t="s">
        <v>135</v>
      </c>
      <c r="C836" s="323">
        <v>33743</v>
      </c>
      <c r="D836" s="323">
        <v>26584</v>
      </c>
      <c r="E836" s="192">
        <f t="shared" ref="E836:E899" si="13">IFERROR(IF(C836&gt;0,D836/C836-1,IF(C836&lt;0,-(D836/C836-1),"")),0)</f>
        <v>-0.212</v>
      </c>
    </row>
    <row r="837" ht="36" customHeight="1" spans="1:5">
      <c r="A837" s="406">
        <v>21201</v>
      </c>
      <c r="B837" s="290" t="s">
        <v>799</v>
      </c>
      <c r="C837" s="323">
        <v>12917</v>
      </c>
      <c r="D837" s="323">
        <v>9708</v>
      </c>
      <c r="E837" s="192">
        <f t="shared" si="13"/>
        <v>-0.248</v>
      </c>
    </row>
    <row r="838" ht="36" customHeight="1" spans="1:5">
      <c r="A838" s="407">
        <v>2120101</v>
      </c>
      <c r="B838" s="293" t="s">
        <v>180</v>
      </c>
      <c r="C838" s="323">
        <v>4544</v>
      </c>
      <c r="D838" s="323">
        <v>4419</v>
      </c>
      <c r="E838" s="192">
        <f t="shared" si="13"/>
        <v>-0.028</v>
      </c>
    </row>
    <row r="839" ht="36" customHeight="1" spans="1:5">
      <c r="A839" s="407">
        <v>2120102</v>
      </c>
      <c r="B839" s="293" t="s">
        <v>181</v>
      </c>
      <c r="C839" s="323">
        <v>214</v>
      </c>
      <c r="D839" s="323">
        <v>459</v>
      </c>
      <c r="E839" s="192">
        <f t="shared" si="13"/>
        <v>1.145</v>
      </c>
    </row>
    <row r="840" ht="36" customHeight="1" spans="1:5">
      <c r="A840" s="407">
        <v>2120103</v>
      </c>
      <c r="B840" s="293" t="s">
        <v>182</v>
      </c>
      <c r="C840" s="323" t="s">
        <v>184</v>
      </c>
      <c r="D840" s="323">
        <v>0</v>
      </c>
      <c r="E840" s="192">
        <f t="shared" si="13"/>
        <v>0</v>
      </c>
    </row>
    <row r="841" ht="36" customHeight="1" spans="1:5">
      <c r="A841" s="407">
        <v>2120104</v>
      </c>
      <c r="B841" s="293" t="s">
        <v>800</v>
      </c>
      <c r="C841" s="323">
        <v>120</v>
      </c>
      <c r="D841" s="323">
        <v>120</v>
      </c>
      <c r="E841" s="192">
        <f t="shared" si="13"/>
        <v>0</v>
      </c>
    </row>
    <row r="842" ht="36" customHeight="1" spans="1:5">
      <c r="A842" s="407">
        <v>2120105</v>
      </c>
      <c r="B842" s="293" t="s">
        <v>801</v>
      </c>
      <c r="C842" s="323" t="s">
        <v>184</v>
      </c>
      <c r="D842" s="323">
        <v>0</v>
      </c>
      <c r="E842" s="192">
        <f t="shared" si="13"/>
        <v>0</v>
      </c>
    </row>
    <row r="843" ht="36" customHeight="1" spans="1:5">
      <c r="A843" s="407">
        <v>2120106</v>
      </c>
      <c r="B843" s="293" t="s">
        <v>802</v>
      </c>
      <c r="C843" s="323" t="s">
        <v>184</v>
      </c>
      <c r="D843" s="323">
        <v>4010</v>
      </c>
      <c r="E843" s="192">
        <f t="shared" si="13"/>
        <v>0</v>
      </c>
    </row>
    <row r="844" ht="36" customHeight="1" spans="1:5">
      <c r="A844" s="407">
        <v>2120107</v>
      </c>
      <c r="B844" s="293" t="s">
        <v>803</v>
      </c>
      <c r="C844" s="323" t="s">
        <v>184</v>
      </c>
      <c r="D844" s="323">
        <v>0</v>
      </c>
      <c r="E844" s="192">
        <f t="shared" si="13"/>
        <v>0</v>
      </c>
    </row>
    <row r="845" ht="36" customHeight="1" spans="1:5">
      <c r="A845" s="407">
        <v>2120109</v>
      </c>
      <c r="B845" s="293" t="s">
        <v>804</v>
      </c>
      <c r="C845" s="323">
        <v>0</v>
      </c>
      <c r="D845" s="323">
        <v>15</v>
      </c>
      <c r="E845" s="192" t="str">
        <f t="shared" si="13"/>
        <v/>
      </c>
    </row>
    <row r="846" ht="36" customHeight="1" spans="1:5">
      <c r="A846" s="407">
        <v>2120110</v>
      </c>
      <c r="B846" s="293" t="s">
        <v>805</v>
      </c>
      <c r="C846" s="323" t="s">
        <v>184</v>
      </c>
      <c r="D846" s="323">
        <v>0</v>
      </c>
      <c r="E846" s="192">
        <f t="shared" si="13"/>
        <v>0</v>
      </c>
    </row>
    <row r="847" ht="36" customHeight="1" spans="1:5">
      <c r="A847" s="407">
        <v>2120199</v>
      </c>
      <c r="B847" s="293" t="s">
        <v>806</v>
      </c>
      <c r="C847" s="323">
        <v>8039</v>
      </c>
      <c r="D847" s="323">
        <v>685</v>
      </c>
      <c r="E847" s="192">
        <f t="shared" si="13"/>
        <v>-0.915</v>
      </c>
    </row>
    <row r="848" ht="36" customHeight="1" spans="1:5">
      <c r="A848" s="406">
        <v>21202</v>
      </c>
      <c r="B848" s="290" t="s">
        <v>807</v>
      </c>
      <c r="C848" s="323">
        <v>0</v>
      </c>
      <c r="D848" s="323">
        <v>0</v>
      </c>
      <c r="E848" s="192" t="str">
        <f t="shared" si="13"/>
        <v/>
      </c>
    </row>
    <row r="849" ht="36" customHeight="1" spans="1:5">
      <c r="A849" s="410">
        <v>2120201</v>
      </c>
      <c r="B849" s="417" t="s">
        <v>808</v>
      </c>
      <c r="C849" s="323">
        <v>0</v>
      </c>
      <c r="D849" s="323">
        <v>0</v>
      </c>
      <c r="E849" s="192" t="str">
        <f t="shared" si="13"/>
        <v/>
      </c>
    </row>
    <row r="850" ht="36" customHeight="1" spans="1:5">
      <c r="A850" s="406">
        <v>21203</v>
      </c>
      <c r="B850" s="290" t="s">
        <v>809</v>
      </c>
      <c r="C850" s="323">
        <v>3538</v>
      </c>
      <c r="D850" s="323">
        <v>2153</v>
      </c>
      <c r="E850" s="192">
        <f t="shared" si="13"/>
        <v>-0.391</v>
      </c>
    </row>
    <row r="851" ht="36" customHeight="1" spans="1:5">
      <c r="A851" s="407">
        <v>2120303</v>
      </c>
      <c r="B851" s="293" t="s">
        <v>810</v>
      </c>
      <c r="C851" s="323" t="s">
        <v>184</v>
      </c>
      <c r="D851" s="323">
        <v>0</v>
      </c>
      <c r="E851" s="192">
        <f t="shared" si="13"/>
        <v>0</v>
      </c>
    </row>
    <row r="852" ht="36" customHeight="1" spans="1:5">
      <c r="A852" s="407">
        <v>2120399</v>
      </c>
      <c r="B852" s="293" t="s">
        <v>811</v>
      </c>
      <c r="C852" s="323">
        <v>3538</v>
      </c>
      <c r="D852" s="323">
        <v>2153</v>
      </c>
      <c r="E852" s="192">
        <f t="shared" si="13"/>
        <v>-0.391</v>
      </c>
    </row>
    <row r="853" ht="36" customHeight="1" spans="1:5">
      <c r="A853" s="406">
        <v>21205</v>
      </c>
      <c r="B853" s="290" t="s">
        <v>812</v>
      </c>
      <c r="C853" s="323">
        <v>16986</v>
      </c>
      <c r="D853" s="323">
        <v>14114</v>
      </c>
      <c r="E853" s="192">
        <f t="shared" si="13"/>
        <v>-0.169</v>
      </c>
    </row>
    <row r="854" ht="36" customHeight="1" spans="1:5">
      <c r="A854" s="410">
        <v>2120501</v>
      </c>
      <c r="B854" s="417" t="s">
        <v>813</v>
      </c>
      <c r="C854" s="323">
        <v>16986</v>
      </c>
      <c r="D854" s="323">
        <v>14114</v>
      </c>
      <c r="E854" s="192">
        <f t="shared" si="13"/>
        <v>-0.169</v>
      </c>
    </row>
    <row r="855" ht="36" customHeight="1" spans="1:5">
      <c r="A855" s="406">
        <v>21206</v>
      </c>
      <c r="B855" s="290" t="s">
        <v>814</v>
      </c>
      <c r="C855" s="323">
        <v>4</v>
      </c>
      <c r="D855" s="323">
        <v>5</v>
      </c>
      <c r="E855" s="192">
        <f t="shared" si="13"/>
        <v>0.25</v>
      </c>
    </row>
    <row r="856" ht="36" customHeight="1" spans="1:5">
      <c r="A856" s="410">
        <v>2120601</v>
      </c>
      <c r="B856" s="417" t="s">
        <v>815</v>
      </c>
      <c r="C856" s="323">
        <v>4</v>
      </c>
      <c r="D856" s="323">
        <v>5</v>
      </c>
      <c r="E856" s="192">
        <f t="shared" si="13"/>
        <v>0.25</v>
      </c>
    </row>
    <row r="857" ht="36" customHeight="1" spans="1:5">
      <c r="A857" s="406">
        <v>21299</v>
      </c>
      <c r="B857" s="290" t="s">
        <v>816</v>
      </c>
      <c r="C857" s="323">
        <v>298</v>
      </c>
      <c r="D857" s="323">
        <v>604</v>
      </c>
      <c r="E857" s="192">
        <f t="shared" si="13"/>
        <v>1.027</v>
      </c>
    </row>
    <row r="858" ht="36" customHeight="1" spans="1:5">
      <c r="A858" s="410">
        <v>2129999</v>
      </c>
      <c r="B858" s="417" t="s">
        <v>817</v>
      </c>
      <c r="C858" s="323">
        <v>298</v>
      </c>
      <c r="D858" s="323">
        <v>604</v>
      </c>
      <c r="E858" s="192">
        <f t="shared" si="13"/>
        <v>1.027</v>
      </c>
    </row>
    <row r="859" ht="36" customHeight="1" spans="1:5">
      <c r="A859" s="48" t="s">
        <v>818</v>
      </c>
      <c r="B859" s="411" t="s">
        <v>329</v>
      </c>
      <c r="C859" s="323">
        <v>0</v>
      </c>
      <c r="D859" s="323">
        <v>0</v>
      </c>
      <c r="E859" s="192" t="str">
        <f t="shared" si="13"/>
        <v/>
      </c>
    </row>
    <row r="860" ht="36" customHeight="1" spans="1:5">
      <c r="A860" s="405">
        <v>213</v>
      </c>
      <c r="B860" s="290" t="s">
        <v>137</v>
      </c>
      <c r="C860" s="323">
        <v>18785</v>
      </c>
      <c r="D860" s="323">
        <v>25883</v>
      </c>
      <c r="E860" s="192">
        <f t="shared" si="13"/>
        <v>0.378</v>
      </c>
    </row>
    <row r="861" ht="36" customHeight="1" spans="1:5">
      <c r="A861" s="406">
        <v>21301</v>
      </c>
      <c r="B861" s="290" t="s">
        <v>819</v>
      </c>
      <c r="C861" s="323">
        <v>6269</v>
      </c>
      <c r="D861" s="323">
        <v>5865</v>
      </c>
      <c r="E861" s="192">
        <f t="shared" si="13"/>
        <v>-0.064</v>
      </c>
    </row>
    <row r="862" ht="36" customHeight="1" spans="1:5">
      <c r="A862" s="407">
        <v>2130101</v>
      </c>
      <c r="B862" s="293" t="s">
        <v>180</v>
      </c>
      <c r="C862" s="323">
        <v>2670</v>
      </c>
      <c r="D862" s="323">
        <v>2673</v>
      </c>
      <c r="E862" s="192">
        <f t="shared" si="13"/>
        <v>0.001</v>
      </c>
    </row>
    <row r="863" ht="36" customHeight="1" spans="1:5">
      <c r="A863" s="407">
        <v>2130102</v>
      </c>
      <c r="B863" s="293" t="s">
        <v>181</v>
      </c>
      <c r="C863" s="323" t="s">
        <v>184</v>
      </c>
      <c r="D863" s="323">
        <v>0</v>
      </c>
      <c r="E863" s="192">
        <f t="shared" si="13"/>
        <v>0</v>
      </c>
    </row>
    <row r="864" ht="36" customHeight="1" spans="1:5">
      <c r="A864" s="407">
        <v>2130103</v>
      </c>
      <c r="B864" s="293" t="s">
        <v>182</v>
      </c>
      <c r="C864" s="323" t="s">
        <v>184</v>
      </c>
      <c r="D864" s="323">
        <v>0</v>
      </c>
      <c r="E864" s="192">
        <f t="shared" si="13"/>
        <v>0</v>
      </c>
    </row>
    <row r="865" ht="36" customHeight="1" spans="1:5">
      <c r="A865" s="407">
        <v>2130104</v>
      </c>
      <c r="B865" s="293" t="s">
        <v>190</v>
      </c>
      <c r="C865" s="323">
        <v>1631</v>
      </c>
      <c r="D865" s="323">
        <v>1602</v>
      </c>
      <c r="E865" s="192">
        <f t="shared" si="13"/>
        <v>-0.018</v>
      </c>
    </row>
    <row r="866" ht="36" customHeight="1" spans="1:5">
      <c r="A866" s="407">
        <v>2130105</v>
      </c>
      <c r="B866" s="293" t="s">
        <v>820</v>
      </c>
      <c r="C866" s="323" t="s">
        <v>184</v>
      </c>
      <c r="D866" s="323">
        <v>0</v>
      </c>
      <c r="E866" s="192">
        <f t="shared" si="13"/>
        <v>0</v>
      </c>
    </row>
    <row r="867" ht="36" customHeight="1" spans="1:5">
      <c r="A867" s="407">
        <v>2130106</v>
      </c>
      <c r="B867" s="293" t="s">
        <v>821</v>
      </c>
      <c r="C867" s="323">
        <v>74</v>
      </c>
      <c r="D867" s="323">
        <v>293</v>
      </c>
      <c r="E867" s="192">
        <f t="shared" si="13"/>
        <v>2.959</v>
      </c>
    </row>
    <row r="868" ht="36" customHeight="1" spans="1:5">
      <c r="A868" s="407">
        <v>2130108</v>
      </c>
      <c r="B868" s="293" t="s">
        <v>822</v>
      </c>
      <c r="C868" s="323">
        <v>97</v>
      </c>
      <c r="D868" s="323">
        <v>0</v>
      </c>
      <c r="E868" s="192">
        <f t="shared" si="13"/>
        <v>-1</v>
      </c>
    </row>
    <row r="869" ht="36" customHeight="1" spans="1:5">
      <c r="A869" s="407">
        <v>2130109</v>
      </c>
      <c r="B869" s="293" t="s">
        <v>823</v>
      </c>
      <c r="C869" s="323">
        <v>93</v>
      </c>
      <c r="D869" s="323">
        <v>112</v>
      </c>
      <c r="E869" s="192">
        <f t="shared" si="13"/>
        <v>0.204</v>
      </c>
    </row>
    <row r="870" ht="36" customHeight="1" spans="1:5">
      <c r="A870" s="407">
        <v>2130110</v>
      </c>
      <c r="B870" s="293" t="s">
        <v>824</v>
      </c>
      <c r="C870" s="323">
        <v>0</v>
      </c>
      <c r="D870" s="323">
        <v>0</v>
      </c>
      <c r="E870" s="192" t="str">
        <f t="shared" si="13"/>
        <v/>
      </c>
    </row>
    <row r="871" ht="36" customHeight="1" spans="1:5">
      <c r="A871" s="407">
        <v>2130111</v>
      </c>
      <c r="B871" s="293" t="s">
        <v>825</v>
      </c>
      <c r="C871" s="323">
        <v>6</v>
      </c>
      <c r="D871" s="323">
        <v>0</v>
      </c>
      <c r="E871" s="192">
        <f t="shared" si="13"/>
        <v>-1</v>
      </c>
    </row>
    <row r="872" ht="36" customHeight="1" spans="1:5">
      <c r="A872" s="407">
        <v>2130112</v>
      </c>
      <c r="B872" s="293" t="s">
        <v>826</v>
      </c>
      <c r="C872" s="323" t="s">
        <v>184</v>
      </c>
      <c r="D872" s="323">
        <v>0</v>
      </c>
      <c r="E872" s="192">
        <f t="shared" si="13"/>
        <v>0</v>
      </c>
    </row>
    <row r="873" ht="36" customHeight="1" spans="1:5">
      <c r="A873" s="407">
        <v>2130114</v>
      </c>
      <c r="B873" s="293" t="s">
        <v>827</v>
      </c>
      <c r="C873" s="323" t="s">
        <v>184</v>
      </c>
      <c r="D873" s="323">
        <v>0</v>
      </c>
      <c r="E873" s="192">
        <f t="shared" si="13"/>
        <v>0</v>
      </c>
    </row>
    <row r="874" ht="36" customHeight="1" spans="1:5">
      <c r="A874" s="407">
        <v>2130119</v>
      </c>
      <c r="B874" s="293" t="s">
        <v>828</v>
      </c>
      <c r="C874" s="323" t="s">
        <v>184</v>
      </c>
      <c r="D874" s="323">
        <v>0</v>
      </c>
      <c r="E874" s="192">
        <f t="shared" si="13"/>
        <v>0</v>
      </c>
    </row>
    <row r="875" ht="36" customHeight="1" spans="1:5">
      <c r="A875" s="407">
        <v>2130120</v>
      </c>
      <c r="B875" s="293" t="s">
        <v>829</v>
      </c>
      <c r="C875" s="323">
        <v>795</v>
      </c>
      <c r="D875" s="323">
        <v>204</v>
      </c>
      <c r="E875" s="192">
        <f t="shared" si="13"/>
        <v>-0.743</v>
      </c>
    </row>
    <row r="876" ht="36" customHeight="1" spans="1:5">
      <c r="A876" s="407">
        <v>2130121</v>
      </c>
      <c r="B876" s="293" t="s">
        <v>830</v>
      </c>
      <c r="C876" s="323" t="s">
        <v>184</v>
      </c>
      <c r="D876" s="323">
        <v>0</v>
      </c>
      <c r="E876" s="192">
        <f t="shared" si="13"/>
        <v>0</v>
      </c>
    </row>
    <row r="877" ht="36" customHeight="1" spans="1:5">
      <c r="A877" s="407">
        <v>2130122</v>
      </c>
      <c r="B877" s="293" t="s">
        <v>831</v>
      </c>
      <c r="C877" s="323">
        <v>523</v>
      </c>
      <c r="D877" s="323">
        <v>185</v>
      </c>
      <c r="E877" s="192">
        <f t="shared" si="13"/>
        <v>-0.646</v>
      </c>
    </row>
    <row r="878" ht="36" customHeight="1" spans="1:5">
      <c r="A878" s="407">
        <v>2130124</v>
      </c>
      <c r="B878" s="293" t="s">
        <v>832</v>
      </c>
      <c r="C878" s="323" t="s">
        <v>184</v>
      </c>
      <c r="D878" s="323">
        <v>1</v>
      </c>
      <c r="E878" s="192">
        <f t="shared" si="13"/>
        <v>0</v>
      </c>
    </row>
    <row r="879" ht="36" customHeight="1" spans="1:5">
      <c r="A879" s="407">
        <v>2130125</v>
      </c>
      <c r="B879" s="293" t="s">
        <v>833</v>
      </c>
      <c r="C879" s="323">
        <v>0</v>
      </c>
      <c r="D879" s="323">
        <v>22</v>
      </c>
      <c r="E879" s="192" t="str">
        <f t="shared" si="13"/>
        <v/>
      </c>
    </row>
    <row r="880" ht="36" customHeight="1" spans="1:5">
      <c r="A880" s="407">
        <v>2130126</v>
      </c>
      <c r="B880" s="293" t="s">
        <v>834</v>
      </c>
      <c r="C880" s="323" t="s">
        <v>184</v>
      </c>
      <c r="D880" s="323">
        <v>123</v>
      </c>
      <c r="E880" s="192">
        <f t="shared" si="13"/>
        <v>0</v>
      </c>
    </row>
    <row r="881" ht="36" customHeight="1" spans="1:5">
      <c r="A881" s="407">
        <v>2130135</v>
      </c>
      <c r="B881" s="293" t="s">
        <v>835</v>
      </c>
      <c r="C881" s="323">
        <v>0</v>
      </c>
      <c r="D881" s="323">
        <v>230</v>
      </c>
      <c r="E881" s="192" t="str">
        <f t="shared" si="13"/>
        <v/>
      </c>
    </row>
    <row r="882" ht="36" customHeight="1" spans="1:5">
      <c r="A882" s="407">
        <v>2130142</v>
      </c>
      <c r="B882" s="293" t="s">
        <v>836</v>
      </c>
      <c r="C882" s="323">
        <v>10</v>
      </c>
      <c r="D882" s="323">
        <v>0</v>
      </c>
      <c r="E882" s="192">
        <f t="shared" si="13"/>
        <v>-1</v>
      </c>
    </row>
    <row r="883" ht="36" customHeight="1" spans="1:5">
      <c r="A883" s="407">
        <v>2130148</v>
      </c>
      <c r="B883" s="293" t="s">
        <v>837</v>
      </c>
      <c r="C883" s="323">
        <v>0</v>
      </c>
      <c r="D883" s="323">
        <v>58</v>
      </c>
      <c r="E883" s="192" t="str">
        <f t="shared" si="13"/>
        <v/>
      </c>
    </row>
    <row r="884" ht="36" customHeight="1" spans="1:5">
      <c r="A884" s="407">
        <v>2130152</v>
      </c>
      <c r="B884" s="293" t="s">
        <v>838</v>
      </c>
      <c r="C884" s="323" t="s">
        <v>184</v>
      </c>
      <c r="D884" s="323">
        <v>0</v>
      </c>
      <c r="E884" s="192">
        <f t="shared" si="13"/>
        <v>0</v>
      </c>
    </row>
    <row r="885" ht="36" customHeight="1" spans="1:5">
      <c r="A885" s="407">
        <v>2130153</v>
      </c>
      <c r="B885" s="293" t="s">
        <v>839</v>
      </c>
      <c r="C885" s="323">
        <v>1</v>
      </c>
      <c r="D885" s="323">
        <v>62</v>
      </c>
      <c r="E885" s="192">
        <f t="shared" si="13"/>
        <v>61</v>
      </c>
    </row>
    <row r="886" ht="36" customHeight="1" spans="1:5">
      <c r="A886" s="407">
        <v>2130199</v>
      </c>
      <c r="B886" s="293" t="s">
        <v>840</v>
      </c>
      <c r="C886" s="323">
        <v>369</v>
      </c>
      <c r="D886" s="323">
        <v>300</v>
      </c>
      <c r="E886" s="192">
        <f t="shared" si="13"/>
        <v>-0.187</v>
      </c>
    </row>
    <row r="887" ht="36" customHeight="1" spans="1:5">
      <c r="A887" s="406">
        <v>21302</v>
      </c>
      <c r="B887" s="290" t="s">
        <v>841</v>
      </c>
      <c r="C887" s="323">
        <v>1683</v>
      </c>
      <c r="D887" s="323">
        <v>2487</v>
      </c>
      <c r="E887" s="192">
        <f t="shared" si="13"/>
        <v>0.478</v>
      </c>
    </row>
    <row r="888" ht="36" customHeight="1" spans="1:5">
      <c r="A888" s="407">
        <v>2130201</v>
      </c>
      <c r="B888" s="293" t="s">
        <v>180</v>
      </c>
      <c r="C888" s="323" t="s">
        <v>184</v>
      </c>
      <c r="D888" s="323">
        <v>0</v>
      </c>
      <c r="E888" s="192">
        <f t="shared" si="13"/>
        <v>0</v>
      </c>
    </row>
    <row r="889" ht="36" customHeight="1" spans="1:5">
      <c r="A889" s="407">
        <v>2130202</v>
      </c>
      <c r="B889" s="293" t="s">
        <v>181</v>
      </c>
      <c r="C889" s="323" t="s">
        <v>184</v>
      </c>
      <c r="D889" s="323">
        <v>0</v>
      </c>
      <c r="E889" s="192">
        <f t="shared" si="13"/>
        <v>0</v>
      </c>
    </row>
    <row r="890" ht="36" customHeight="1" spans="1:5">
      <c r="A890" s="407">
        <v>2130203</v>
      </c>
      <c r="B890" s="293" t="s">
        <v>182</v>
      </c>
      <c r="C890" s="323" t="s">
        <v>184</v>
      </c>
      <c r="D890" s="323">
        <v>0</v>
      </c>
      <c r="E890" s="192">
        <f t="shared" si="13"/>
        <v>0</v>
      </c>
    </row>
    <row r="891" ht="36" customHeight="1" spans="1:5">
      <c r="A891" s="407">
        <v>2130204</v>
      </c>
      <c r="B891" s="293" t="s">
        <v>842</v>
      </c>
      <c r="C891" s="323" t="s">
        <v>184</v>
      </c>
      <c r="D891" s="323">
        <v>0</v>
      </c>
      <c r="E891" s="192">
        <f t="shared" si="13"/>
        <v>0</v>
      </c>
    </row>
    <row r="892" ht="36" customHeight="1" spans="1:5">
      <c r="A892" s="407">
        <v>2130205</v>
      </c>
      <c r="B892" s="293" t="s">
        <v>843</v>
      </c>
      <c r="C892" s="323" t="s">
        <v>184</v>
      </c>
      <c r="D892" s="323">
        <v>0</v>
      </c>
      <c r="E892" s="192">
        <f t="shared" si="13"/>
        <v>0</v>
      </c>
    </row>
    <row r="893" ht="36" customHeight="1" spans="1:5">
      <c r="A893" s="407">
        <v>2130206</v>
      </c>
      <c r="B893" s="293" t="s">
        <v>844</v>
      </c>
      <c r="C893" s="323" t="s">
        <v>184</v>
      </c>
      <c r="D893" s="323">
        <v>0</v>
      </c>
      <c r="E893" s="192">
        <f t="shared" si="13"/>
        <v>0</v>
      </c>
    </row>
    <row r="894" ht="36" customHeight="1" spans="1:5">
      <c r="A894" s="407">
        <v>2130207</v>
      </c>
      <c r="B894" s="293" t="s">
        <v>845</v>
      </c>
      <c r="C894" s="323" t="s">
        <v>184</v>
      </c>
      <c r="D894" s="323">
        <v>5</v>
      </c>
      <c r="E894" s="192">
        <f t="shared" si="13"/>
        <v>0</v>
      </c>
    </row>
    <row r="895" ht="36" customHeight="1" spans="1:5">
      <c r="A895" s="407">
        <v>2130209</v>
      </c>
      <c r="B895" s="293" t="s">
        <v>846</v>
      </c>
      <c r="C895" s="323">
        <v>618</v>
      </c>
      <c r="D895" s="323">
        <v>1097</v>
      </c>
      <c r="E895" s="192">
        <f t="shared" si="13"/>
        <v>0.775</v>
      </c>
    </row>
    <row r="896" ht="36" customHeight="1" spans="1:5">
      <c r="A896" s="407">
        <v>2130210</v>
      </c>
      <c r="B896" s="293" t="s">
        <v>847</v>
      </c>
      <c r="C896" s="323">
        <v>0</v>
      </c>
      <c r="D896" s="323">
        <v>0</v>
      </c>
      <c r="E896" s="192" t="str">
        <f t="shared" si="13"/>
        <v/>
      </c>
    </row>
    <row r="897" ht="36" customHeight="1" spans="1:5">
      <c r="A897" s="407">
        <v>2130211</v>
      </c>
      <c r="B897" s="293" t="s">
        <v>848</v>
      </c>
      <c r="C897" s="323">
        <v>5</v>
      </c>
      <c r="D897" s="323">
        <v>15</v>
      </c>
      <c r="E897" s="192">
        <f t="shared" si="13"/>
        <v>2</v>
      </c>
    </row>
    <row r="898" ht="36" customHeight="1" spans="1:5">
      <c r="A898" s="407">
        <v>2130212</v>
      </c>
      <c r="B898" s="293" t="s">
        <v>849</v>
      </c>
      <c r="C898" s="323" t="s">
        <v>184</v>
      </c>
      <c r="D898" s="323">
        <v>0</v>
      </c>
      <c r="E898" s="192">
        <f t="shared" si="13"/>
        <v>0</v>
      </c>
    </row>
    <row r="899" ht="36" customHeight="1" spans="1:5">
      <c r="A899" s="407">
        <v>2130213</v>
      </c>
      <c r="B899" s="293" t="s">
        <v>850</v>
      </c>
      <c r="C899" s="323">
        <v>994</v>
      </c>
      <c r="D899" s="323">
        <v>1326</v>
      </c>
      <c r="E899" s="192">
        <f t="shared" si="13"/>
        <v>0.334</v>
      </c>
    </row>
    <row r="900" ht="36" customHeight="1" spans="1:5">
      <c r="A900" s="407">
        <v>2130217</v>
      </c>
      <c r="B900" s="293" t="s">
        <v>851</v>
      </c>
      <c r="C900" s="323" t="s">
        <v>184</v>
      </c>
      <c r="D900" s="323">
        <v>0</v>
      </c>
      <c r="E900" s="192">
        <f t="shared" ref="E900:E963" si="14">IFERROR(IF(C900&gt;0,D900/C900-1,IF(C900&lt;0,-(D900/C900-1),"")),0)</f>
        <v>0</v>
      </c>
    </row>
    <row r="901" ht="36" customHeight="1" spans="1:5">
      <c r="A901" s="407">
        <v>2130220</v>
      </c>
      <c r="B901" s="293" t="s">
        <v>852</v>
      </c>
      <c r="C901" s="323" t="s">
        <v>184</v>
      </c>
      <c r="D901" s="323">
        <v>0</v>
      </c>
      <c r="E901" s="192">
        <f t="shared" si="14"/>
        <v>0</v>
      </c>
    </row>
    <row r="902" ht="36" customHeight="1" spans="1:5">
      <c r="A902" s="407">
        <v>2130221</v>
      </c>
      <c r="B902" s="293" t="s">
        <v>853</v>
      </c>
      <c r="C902" s="323" t="s">
        <v>184</v>
      </c>
      <c r="D902" s="323">
        <v>0</v>
      </c>
      <c r="E902" s="192">
        <f t="shared" si="14"/>
        <v>0</v>
      </c>
    </row>
    <row r="903" ht="36" customHeight="1" spans="1:5">
      <c r="A903" s="407">
        <v>2130223</v>
      </c>
      <c r="B903" s="293" t="s">
        <v>854</v>
      </c>
      <c r="C903" s="323" t="s">
        <v>184</v>
      </c>
      <c r="D903" s="323">
        <v>0</v>
      </c>
      <c r="E903" s="192">
        <f t="shared" si="14"/>
        <v>0</v>
      </c>
    </row>
    <row r="904" ht="36" customHeight="1" spans="1:5">
      <c r="A904" s="407">
        <v>2130226</v>
      </c>
      <c r="B904" s="293" t="s">
        <v>855</v>
      </c>
      <c r="C904" s="323" t="s">
        <v>184</v>
      </c>
      <c r="D904" s="323">
        <v>0</v>
      </c>
      <c r="E904" s="192">
        <f t="shared" si="14"/>
        <v>0</v>
      </c>
    </row>
    <row r="905" ht="36" customHeight="1" spans="1:5">
      <c r="A905" s="407">
        <v>2130227</v>
      </c>
      <c r="B905" s="293" t="s">
        <v>856</v>
      </c>
      <c r="C905" s="323" t="s">
        <v>184</v>
      </c>
      <c r="D905" s="323">
        <v>0</v>
      </c>
      <c r="E905" s="192">
        <f t="shared" si="14"/>
        <v>0</v>
      </c>
    </row>
    <row r="906" ht="36" customHeight="1" spans="1:5">
      <c r="A906" s="407">
        <v>2130232</v>
      </c>
      <c r="B906" s="293" t="s">
        <v>857</v>
      </c>
      <c r="C906" s="323">
        <v>0</v>
      </c>
      <c r="D906" s="323">
        <v>0</v>
      </c>
      <c r="E906" s="192" t="str">
        <f t="shared" si="14"/>
        <v/>
      </c>
    </row>
    <row r="907" ht="36" customHeight="1" spans="1:5">
      <c r="A907" s="407">
        <v>2130234</v>
      </c>
      <c r="B907" s="293" t="s">
        <v>858</v>
      </c>
      <c r="C907" s="323">
        <v>42</v>
      </c>
      <c r="D907" s="323">
        <v>44</v>
      </c>
      <c r="E907" s="192">
        <f t="shared" si="14"/>
        <v>0.048</v>
      </c>
    </row>
    <row r="908" ht="36" customHeight="1" spans="1:5">
      <c r="A908" s="407">
        <v>2130235</v>
      </c>
      <c r="B908" s="293" t="s">
        <v>859</v>
      </c>
      <c r="C908" s="323">
        <v>0</v>
      </c>
      <c r="D908" s="323">
        <v>0</v>
      </c>
      <c r="E908" s="192" t="str">
        <f t="shared" si="14"/>
        <v/>
      </c>
    </row>
    <row r="909" ht="36" customHeight="1" spans="1:5">
      <c r="A909" s="407">
        <v>2130236</v>
      </c>
      <c r="B909" s="293" t="s">
        <v>860</v>
      </c>
      <c r="C909" s="323" t="s">
        <v>184</v>
      </c>
      <c r="D909" s="323">
        <v>0</v>
      </c>
      <c r="E909" s="192">
        <f t="shared" si="14"/>
        <v>0</v>
      </c>
    </row>
    <row r="910" ht="36" customHeight="1" spans="1:5">
      <c r="A910" s="407">
        <v>2130237</v>
      </c>
      <c r="B910" s="293" t="s">
        <v>826</v>
      </c>
      <c r="C910" s="323" t="s">
        <v>184</v>
      </c>
      <c r="D910" s="323">
        <v>0</v>
      </c>
      <c r="E910" s="192">
        <f t="shared" si="14"/>
        <v>0</v>
      </c>
    </row>
    <row r="911" ht="36" customHeight="1" spans="1:5">
      <c r="A911" s="407">
        <v>2130299</v>
      </c>
      <c r="B911" s="293" t="s">
        <v>861</v>
      </c>
      <c r="C911" s="323">
        <v>24</v>
      </c>
      <c r="D911" s="323">
        <v>0</v>
      </c>
      <c r="E911" s="192">
        <f t="shared" si="14"/>
        <v>-1</v>
      </c>
    </row>
    <row r="912" ht="36" customHeight="1" spans="1:5">
      <c r="A912" s="406">
        <v>21303</v>
      </c>
      <c r="B912" s="290" t="s">
        <v>862</v>
      </c>
      <c r="C912" s="323">
        <v>8004</v>
      </c>
      <c r="D912" s="323">
        <v>12008</v>
      </c>
      <c r="E912" s="192">
        <f t="shared" si="14"/>
        <v>0.5</v>
      </c>
    </row>
    <row r="913" ht="36" customHeight="1" spans="1:5">
      <c r="A913" s="407">
        <v>2130301</v>
      </c>
      <c r="B913" s="293" t="s">
        <v>180</v>
      </c>
      <c r="C913" s="323">
        <v>741</v>
      </c>
      <c r="D913" s="323">
        <v>748</v>
      </c>
      <c r="E913" s="192">
        <f t="shared" si="14"/>
        <v>0.009</v>
      </c>
    </row>
    <row r="914" ht="36" customHeight="1" spans="1:5">
      <c r="A914" s="407">
        <v>2130302</v>
      </c>
      <c r="B914" s="293" t="s">
        <v>181</v>
      </c>
      <c r="C914" s="323">
        <v>91</v>
      </c>
      <c r="D914" s="323">
        <v>104</v>
      </c>
      <c r="E914" s="192">
        <f t="shared" si="14"/>
        <v>0.143</v>
      </c>
    </row>
    <row r="915" ht="36" customHeight="1" spans="1:5">
      <c r="A915" s="407">
        <v>2130303</v>
      </c>
      <c r="B915" s="293" t="s">
        <v>182</v>
      </c>
      <c r="C915" s="323" t="s">
        <v>184</v>
      </c>
      <c r="D915" s="323">
        <v>0</v>
      </c>
      <c r="E915" s="192">
        <f t="shared" si="14"/>
        <v>0</v>
      </c>
    </row>
    <row r="916" ht="36" customHeight="1" spans="1:5">
      <c r="A916" s="407">
        <v>2130304</v>
      </c>
      <c r="B916" s="293" t="s">
        <v>863</v>
      </c>
      <c r="C916" s="323" t="s">
        <v>184</v>
      </c>
      <c r="D916" s="323">
        <v>0</v>
      </c>
      <c r="E916" s="192">
        <f t="shared" si="14"/>
        <v>0</v>
      </c>
    </row>
    <row r="917" ht="36" customHeight="1" spans="1:5">
      <c r="A917" s="407">
        <v>2130305</v>
      </c>
      <c r="B917" s="293" t="s">
        <v>864</v>
      </c>
      <c r="C917" s="323">
        <v>1393</v>
      </c>
      <c r="D917" s="323">
        <v>3233</v>
      </c>
      <c r="E917" s="192">
        <f t="shared" si="14"/>
        <v>1.321</v>
      </c>
    </row>
    <row r="918" ht="36" customHeight="1" spans="1:5">
      <c r="A918" s="407">
        <v>2130306</v>
      </c>
      <c r="B918" s="293" t="s">
        <v>865</v>
      </c>
      <c r="C918" s="323">
        <v>365</v>
      </c>
      <c r="D918" s="323">
        <v>2482</v>
      </c>
      <c r="E918" s="192">
        <f t="shared" si="14"/>
        <v>5.8</v>
      </c>
    </row>
    <row r="919" ht="36" customHeight="1" spans="1:5">
      <c r="A919" s="407">
        <v>2130307</v>
      </c>
      <c r="B919" s="293" t="s">
        <v>866</v>
      </c>
      <c r="C919" s="323" t="s">
        <v>184</v>
      </c>
      <c r="D919" s="323">
        <v>0</v>
      </c>
      <c r="E919" s="192">
        <f t="shared" si="14"/>
        <v>0</v>
      </c>
    </row>
    <row r="920" ht="36" customHeight="1" spans="1:5">
      <c r="A920" s="407">
        <v>2130308</v>
      </c>
      <c r="B920" s="293" t="s">
        <v>867</v>
      </c>
      <c r="C920" s="323" t="s">
        <v>184</v>
      </c>
      <c r="D920" s="323">
        <v>0</v>
      </c>
      <c r="E920" s="192">
        <f t="shared" si="14"/>
        <v>0</v>
      </c>
    </row>
    <row r="921" ht="36" customHeight="1" spans="1:5">
      <c r="A921" s="407">
        <v>2130309</v>
      </c>
      <c r="B921" s="293" t="s">
        <v>868</v>
      </c>
      <c r="C921" s="323" t="s">
        <v>184</v>
      </c>
      <c r="D921" s="323">
        <v>0</v>
      </c>
      <c r="E921" s="192">
        <f t="shared" si="14"/>
        <v>0</v>
      </c>
    </row>
    <row r="922" ht="36" customHeight="1" spans="1:5">
      <c r="A922" s="407">
        <v>2130310</v>
      </c>
      <c r="B922" s="293" t="s">
        <v>869</v>
      </c>
      <c r="C922" s="323" t="s">
        <v>184</v>
      </c>
      <c r="D922" s="323">
        <v>0</v>
      </c>
      <c r="E922" s="192">
        <f t="shared" si="14"/>
        <v>0</v>
      </c>
    </row>
    <row r="923" ht="36" customHeight="1" spans="1:5">
      <c r="A923" s="407">
        <v>2130311</v>
      </c>
      <c r="B923" s="293" t="s">
        <v>870</v>
      </c>
      <c r="C923" s="323">
        <v>205</v>
      </c>
      <c r="D923" s="323">
        <v>501</v>
      </c>
      <c r="E923" s="192">
        <f t="shared" si="14"/>
        <v>1.444</v>
      </c>
    </row>
    <row r="924" ht="36" customHeight="1" spans="1:5">
      <c r="A924" s="407">
        <v>2130312</v>
      </c>
      <c r="B924" s="293" t="s">
        <v>871</v>
      </c>
      <c r="C924" s="323" t="s">
        <v>184</v>
      </c>
      <c r="D924" s="323">
        <v>3</v>
      </c>
      <c r="E924" s="192">
        <f t="shared" si="14"/>
        <v>0</v>
      </c>
    </row>
    <row r="925" ht="36" customHeight="1" spans="1:5">
      <c r="A925" s="407">
        <v>2130313</v>
      </c>
      <c r="B925" s="293" t="s">
        <v>872</v>
      </c>
      <c r="C925" s="323" t="s">
        <v>184</v>
      </c>
      <c r="D925" s="323">
        <v>0</v>
      </c>
      <c r="E925" s="192">
        <f t="shared" si="14"/>
        <v>0</v>
      </c>
    </row>
    <row r="926" ht="36" customHeight="1" spans="1:5">
      <c r="A926" s="407">
        <v>2130314</v>
      </c>
      <c r="B926" s="293" t="s">
        <v>873</v>
      </c>
      <c r="C926" s="323">
        <v>143</v>
      </c>
      <c r="D926" s="323">
        <v>353</v>
      </c>
      <c r="E926" s="192">
        <f t="shared" si="14"/>
        <v>1.469</v>
      </c>
    </row>
    <row r="927" ht="36" customHeight="1" spans="1:5">
      <c r="A927" s="407">
        <v>2130315</v>
      </c>
      <c r="B927" s="293" t="s">
        <v>874</v>
      </c>
      <c r="C927" s="323">
        <v>13</v>
      </c>
      <c r="D927" s="323">
        <v>0</v>
      </c>
      <c r="E927" s="192">
        <f t="shared" si="14"/>
        <v>-1</v>
      </c>
    </row>
    <row r="928" ht="36" customHeight="1" spans="1:5">
      <c r="A928" s="407">
        <v>2130316</v>
      </c>
      <c r="B928" s="293" t="s">
        <v>875</v>
      </c>
      <c r="C928" s="323">
        <v>0</v>
      </c>
      <c r="D928" s="323">
        <v>13</v>
      </c>
      <c r="E928" s="192" t="str">
        <f t="shared" si="14"/>
        <v/>
      </c>
    </row>
    <row r="929" ht="36" customHeight="1" spans="1:5">
      <c r="A929" s="407">
        <v>2130317</v>
      </c>
      <c r="B929" s="293" t="s">
        <v>876</v>
      </c>
      <c r="C929" s="323" t="s">
        <v>184</v>
      </c>
      <c r="D929" s="323">
        <v>0</v>
      </c>
      <c r="E929" s="192">
        <f t="shared" si="14"/>
        <v>0</v>
      </c>
    </row>
    <row r="930" ht="36" customHeight="1" spans="1:5">
      <c r="A930" s="407">
        <v>2130318</v>
      </c>
      <c r="B930" s="293" t="s">
        <v>877</v>
      </c>
      <c r="C930" s="323" t="s">
        <v>184</v>
      </c>
      <c r="D930" s="323">
        <v>0</v>
      </c>
      <c r="E930" s="192">
        <f t="shared" si="14"/>
        <v>0</v>
      </c>
    </row>
    <row r="931" ht="36" customHeight="1" spans="1:5">
      <c r="A931" s="407">
        <v>2130319</v>
      </c>
      <c r="B931" s="293" t="s">
        <v>878</v>
      </c>
      <c r="C931" s="323" t="s">
        <v>184</v>
      </c>
      <c r="D931" s="323">
        <v>0</v>
      </c>
      <c r="E931" s="192">
        <f t="shared" si="14"/>
        <v>0</v>
      </c>
    </row>
    <row r="932" ht="36" customHeight="1" spans="1:5">
      <c r="A932" s="407">
        <v>2130321</v>
      </c>
      <c r="B932" s="293" t="s">
        <v>879</v>
      </c>
      <c r="C932" s="323" t="s">
        <v>184</v>
      </c>
      <c r="D932" s="323">
        <v>0</v>
      </c>
      <c r="E932" s="192">
        <f t="shared" si="14"/>
        <v>0</v>
      </c>
    </row>
    <row r="933" ht="36" customHeight="1" spans="1:5">
      <c r="A933" s="407">
        <v>2130322</v>
      </c>
      <c r="B933" s="293" t="s">
        <v>880</v>
      </c>
      <c r="C933" s="323" t="s">
        <v>184</v>
      </c>
      <c r="D933" s="323">
        <v>0</v>
      </c>
      <c r="E933" s="192">
        <f t="shared" si="14"/>
        <v>0</v>
      </c>
    </row>
    <row r="934" ht="36" customHeight="1" spans="1:5">
      <c r="A934" s="407">
        <v>2130333</v>
      </c>
      <c r="B934" s="293" t="s">
        <v>854</v>
      </c>
      <c r="C934" s="323" t="s">
        <v>184</v>
      </c>
      <c r="D934" s="323">
        <v>0</v>
      </c>
      <c r="E934" s="192">
        <f t="shared" si="14"/>
        <v>0</v>
      </c>
    </row>
    <row r="935" ht="36" customHeight="1" spans="1:5">
      <c r="A935" s="407">
        <v>2130334</v>
      </c>
      <c r="B935" s="293" t="s">
        <v>881</v>
      </c>
      <c r="C935" s="323">
        <v>4404</v>
      </c>
      <c r="D935" s="323">
        <v>4571</v>
      </c>
      <c r="E935" s="192">
        <f t="shared" si="14"/>
        <v>0.038</v>
      </c>
    </row>
    <row r="936" ht="36" customHeight="1" spans="1:5">
      <c r="A936" s="407">
        <v>2130335</v>
      </c>
      <c r="B936" s="293" t="s">
        <v>882</v>
      </c>
      <c r="C936" s="323">
        <v>0</v>
      </c>
      <c r="D936" s="323">
        <v>0</v>
      </c>
      <c r="E936" s="192" t="str">
        <f t="shared" si="14"/>
        <v/>
      </c>
    </row>
    <row r="937" ht="36" customHeight="1" spans="1:5">
      <c r="A937" s="407">
        <v>2130336</v>
      </c>
      <c r="B937" s="293" t="s">
        <v>883</v>
      </c>
      <c r="C937" s="323" t="s">
        <v>184</v>
      </c>
      <c r="D937" s="323">
        <v>0</v>
      </c>
      <c r="E937" s="192">
        <f t="shared" si="14"/>
        <v>0</v>
      </c>
    </row>
    <row r="938" ht="36" customHeight="1" spans="1:5">
      <c r="A938" s="407">
        <v>2130337</v>
      </c>
      <c r="B938" s="293" t="s">
        <v>884</v>
      </c>
      <c r="C938" s="323" t="s">
        <v>184</v>
      </c>
      <c r="D938" s="323">
        <v>0</v>
      </c>
      <c r="E938" s="192">
        <f t="shared" si="14"/>
        <v>0</v>
      </c>
    </row>
    <row r="939" ht="36" customHeight="1" spans="1:5">
      <c r="A939" s="407">
        <v>2130399</v>
      </c>
      <c r="B939" s="293" t="s">
        <v>885</v>
      </c>
      <c r="C939" s="323">
        <v>649</v>
      </c>
      <c r="D939" s="323">
        <v>0</v>
      </c>
      <c r="E939" s="192">
        <f t="shared" si="14"/>
        <v>-1</v>
      </c>
    </row>
    <row r="940" ht="36" customHeight="1" spans="1:5">
      <c r="A940" s="406">
        <v>21305</v>
      </c>
      <c r="B940" s="290" t="s">
        <v>886</v>
      </c>
      <c r="C940" s="323">
        <v>2180</v>
      </c>
      <c r="D940" s="323">
        <v>2476</v>
      </c>
      <c r="E940" s="192">
        <f t="shared" si="14"/>
        <v>0.136</v>
      </c>
    </row>
    <row r="941" ht="36" customHeight="1" spans="1:5">
      <c r="A941" s="407">
        <v>2130501</v>
      </c>
      <c r="B941" s="293" t="s">
        <v>180</v>
      </c>
      <c r="C941" s="323">
        <v>0</v>
      </c>
      <c r="D941" s="323">
        <v>0</v>
      </c>
      <c r="E941" s="192" t="str">
        <f t="shared" si="14"/>
        <v/>
      </c>
    </row>
    <row r="942" ht="36" customHeight="1" spans="1:5">
      <c r="A942" s="407">
        <v>2130502</v>
      </c>
      <c r="B942" s="293" t="s">
        <v>181</v>
      </c>
      <c r="C942" s="323">
        <v>0</v>
      </c>
      <c r="D942" s="323">
        <v>0</v>
      </c>
      <c r="E942" s="192" t="str">
        <f t="shared" si="14"/>
        <v/>
      </c>
    </row>
    <row r="943" ht="36" customHeight="1" spans="1:5">
      <c r="A943" s="407">
        <v>2130503</v>
      </c>
      <c r="B943" s="293" t="s">
        <v>182</v>
      </c>
      <c r="C943" s="323">
        <v>0</v>
      </c>
      <c r="D943" s="323">
        <v>0</v>
      </c>
      <c r="E943" s="192" t="str">
        <f t="shared" si="14"/>
        <v/>
      </c>
    </row>
    <row r="944" ht="36" customHeight="1" spans="1:5">
      <c r="A944" s="407">
        <v>2130504</v>
      </c>
      <c r="B944" s="293" t="s">
        <v>887</v>
      </c>
      <c r="C944" s="323">
        <v>692</v>
      </c>
      <c r="D944" s="323">
        <v>170</v>
      </c>
      <c r="E944" s="192">
        <f t="shared" si="14"/>
        <v>-0.754</v>
      </c>
    </row>
    <row r="945" ht="36" customHeight="1" spans="1:5">
      <c r="A945" s="407">
        <v>2130505</v>
      </c>
      <c r="B945" s="293" t="s">
        <v>888</v>
      </c>
      <c r="C945" s="323">
        <v>28</v>
      </c>
      <c r="D945" s="323">
        <v>30</v>
      </c>
      <c r="E945" s="192">
        <f t="shared" si="14"/>
        <v>0.071</v>
      </c>
    </row>
    <row r="946" ht="36" customHeight="1" spans="1:5">
      <c r="A946" s="407">
        <v>2130506</v>
      </c>
      <c r="B946" s="293" t="s">
        <v>889</v>
      </c>
      <c r="C946" s="323" t="s">
        <v>184</v>
      </c>
      <c r="D946" s="323">
        <v>0</v>
      </c>
      <c r="E946" s="192">
        <f t="shared" si="14"/>
        <v>0</v>
      </c>
    </row>
    <row r="947" ht="36" customHeight="1" spans="1:5">
      <c r="A947" s="407">
        <v>2130507</v>
      </c>
      <c r="B947" s="293" t="s">
        <v>890</v>
      </c>
      <c r="C947" s="323">
        <v>31</v>
      </c>
      <c r="D947" s="323">
        <v>20</v>
      </c>
      <c r="E947" s="192">
        <f t="shared" si="14"/>
        <v>-0.355</v>
      </c>
    </row>
    <row r="948" ht="36" customHeight="1" spans="1:5">
      <c r="A948" s="407">
        <v>2130508</v>
      </c>
      <c r="B948" s="293" t="s">
        <v>891</v>
      </c>
      <c r="C948" s="323" t="s">
        <v>184</v>
      </c>
      <c r="D948" s="323">
        <v>0</v>
      </c>
      <c r="E948" s="192">
        <f t="shared" si="14"/>
        <v>0</v>
      </c>
    </row>
    <row r="949" ht="36" customHeight="1" spans="1:5">
      <c r="A949" s="407">
        <v>2130550</v>
      </c>
      <c r="B949" s="293" t="s">
        <v>892</v>
      </c>
      <c r="C949" s="323">
        <v>0</v>
      </c>
      <c r="D949" s="323">
        <v>0</v>
      </c>
      <c r="E949" s="192" t="str">
        <f t="shared" si="14"/>
        <v/>
      </c>
    </row>
    <row r="950" ht="36" customHeight="1" spans="1:5">
      <c r="A950" s="407">
        <v>2130599</v>
      </c>
      <c r="B950" s="293" t="s">
        <v>893</v>
      </c>
      <c r="C950" s="323">
        <v>1429</v>
      </c>
      <c r="D950" s="323">
        <v>2256</v>
      </c>
      <c r="E950" s="192">
        <f t="shared" si="14"/>
        <v>0.579</v>
      </c>
    </row>
    <row r="951" ht="36" customHeight="1" spans="1:5">
      <c r="A951" s="406">
        <v>21307</v>
      </c>
      <c r="B951" s="290" t="s">
        <v>894</v>
      </c>
      <c r="C951" s="323">
        <v>205</v>
      </c>
      <c r="D951" s="323">
        <v>2659</v>
      </c>
      <c r="E951" s="192">
        <f t="shared" si="14"/>
        <v>11.971</v>
      </c>
    </row>
    <row r="952" ht="36" customHeight="1" spans="1:5">
      <c r="A952" s="407">
        <v>2130701</v>
      </c>
      <c r="B952" s="293" t="s">
        <v>895</v>
      </c>
      <c r="C952" s="323">
        <v>205</v>
      </c>
      <c r="D952" s="323">
        <v>290</v>
      </c>
      <c r="E952" s="192">
        <f t="shared" si="14"/>
        <v>0.415</v>
      </c>
    </row>
    <row r="953" ht="36" customHeight="1" spans="1:5">
      <c r="A953" s="407">
        <v>2130704</v>
      </c>
      <c r="B953" s="293" t="s">
        <v>896</v>
      </c>
      <c r="C953" s="323">
        <v>0</v>
      </c>
      <c r="D953" s="323">
        <v>0</v>
      </c>
      <c r="E953" s="192" t="str">
        <f t="shared" si="14"/>
        <v/>
      </c>
    </row>
    <row r="954" ht="36" customHeight="1" spans="1:5">
      <c r="A954" s="407">
        <v>2130705</v>
      </c>
      <c r="B954" s="293" t="s">
        <v>897</v>
      </c>
      <c r="C954" s="323" t="s">
        <v>184</v>
      </c>
      <c r="D954" s="323">
        <v>2367</v>
      </c>
      <c r="E954" s="192">
        <f t="shared" si="14"/>
        <v>0</v>
      </c>
    </row>
    <row r="955" ht="36" customHeight="1" spans="1:5">
      <c r="A955" s="407">
        <v>2130706</v>
      </c>
      <c r="B955" s="293" t="s">
        <v>898</v>
      </c>
      <c r="C955" s="323" t="s">
        <v>184</v>
      </c>
      <c r="D955" s="323">
        <v>0</v>
      </c>
      <c r="E955" s="192">
        <f t="shared" si="14"/>
        <v>0</v>
      </c>
    </row>
    <row r="956" ht="36" customHeight="1" spans="1:5">
      <c r="A956" s="407">
        <v>2130707</v>
      </c>
      <c r="B956" s="293" t="s">
        <v>899</v>
      </c>
      <c r="C956" s="323" t="s">
        <v>184</v>
      </c>
      <c r="D956" s="323">
        <v>0</v>
      </c>
      <c r="E956" s="192">
        <f t="shared" si="14"/>
        <v>0</v>
      </c>
    </row>
    <row r="957" ht="36" customHeight="1" spans="1:5">
      <c r="A957" s="407">
        <v>2130799</v>
      </c>
      <c r="B957" s="293" t="s">
        <v>900</v>
      </c>
      <c r="C957" s="323" t="s">
        <v>184</v>
      </c>
      <c r="D957" s="323">
        <v>2</v>
      </c>
      <c r="E957" s="192">
        <f t="shared" si="14"/>
        <v>0</v>
      </c>
    </row>
    <row r="958" ht="36" customHeight="1" spans="1:5">
      <c r="A958" s="406">
        <v>21308</v>
      </c>
      <c r="B958" s="290" t="s">
        <v>901</v>
      </c>
      <c r="C958" s="323">
        <v>370</v>
      </c>
      <c r="D958" s="323">
        <v>309</v>
      </c>
      <c r="E958" s="192">
        <f t="shared" si="14"/>
        <v>-0.165</v>
      </c>
    </row>
    <row r="959" ht="36" customHeight="1" spans="1:5">
      <c r="A959" s="407">
        <v>2130801</v>
      </c>
      <c r="B959" s="293" t="s">
        <v>902</v>
      </c>
      <c r="C959" s="323" t="s">
        <v>184</v>
      </c>
      <c r="D959" s="323">
        <v>0</v>
      </c>
      <c r="E959" s="192">
        <f t="shared" si="14"/>
        <v>0</v>
      </c>
    </row>
    <row r="960" ht="36" customHeight="1" spans="1:5">
      <c r="A960" s="407">
        <v>2130802</v>
      </c>
      <c r="B960" s="293" t="s">
        <v>903</v>
      </c>
      <c r="C960" s="323">
        <v>0</v>
      </c>
      <c r="D960" s="323">
        <v>0</v>
      </c>
      <c r="E960" s="192" t="str">
        <f t="shared" si="14"/>
        <v/>
      </c>
    </row>
    <row r="961" ht="36" customHeight="1" spans="1:5">
      <c r="A961" s="407">
        <v>2130803</v>
      </c>
      <c r="B961" s="293" t="s">
        <v>904</v>
      </c>
      <c r="C961" s="323">
        <v>185</v>
      </c>
      <c r="D961" s="323">
        <v>161</v>
      </c>
      <c r="E961" s="192">
        <f t="shared" si="14"/>
        <v>-0.13</v>
      </c>
    </row>
    <row r="962" ht="36" customHeight="1" spans="1:5">
      <c r="A962" s="407">
        <v>2130804</v>
      </c>
      <c r="B962" s="293" t="s">
        <v>905</v>
      </c>
      <c r="C962" s="323">
        <v>185</v>
      </c>
      <c r="D962" s="323">
        <v>148</v>
      </c>
      <c r="E962" s="192">
        <f t="shared" si="14"/>
        <v>-0.2</v>
      </c>
    </row>
    <row r="963" ht="36" customHeight="1" spans="1:5">
      <c r="A963" s="407">
        <v>2130805</v>
      </c>
      <c r="B963" s="293" t="s">
        <v>906</v>
      </c>
      <c r="C963" s="323" t="s">
        <v>184</v>
      </c>
      <c r="D963" s="323">
        <v>0</v>
      </c>
      <c r="E963" s="192">
        <f t="shared" si="14"/>
        <v>0</v>
      </c>
    </row>
    <row r="964" ht="36" customHeight="1" spans="1:5">
      <c r="A964" s="407">
        <v>2130899</v>
      </c>
      <c r="B964" s="293" t="s">
        <v>907</v>
      </c>
      <c r="C964" s="323" t="s">
        <v>184</v>
      </c>
      <c r="D964" s="323">
        <v>0</v>
      </c>
      <c r="E964" s="192">
        <f t="shared" ref="E964:E1027" si="15">IFERROR(IF(C964&gt;0,D964/C964-1,IF(C964&lt;0,-(D964/C964-1),"")),0)</f>
        <v>0</v>
      </c>
    </row>
    <row r="965" ht="36" customHeight="1" spans="1:5">
      <c r="A965" s="406">
        <v>21309</v>
      </c>
      <c r="B965" s="290" t="s">
        <v>908</v>
      </c>
      <c r="C965" s="323">
        <v>0</v>
      </c>
      <c r="D965" s="323">
        <v>0</v>
      </c>
      <c r="E965" s="192" t="str">
        <f t="shared" si="15"/>
        <v/>
      </c>
    </row>
    <row r="966" ht="36" customHeight="1" spans="1:5">
      <c r="A966" s="407">
        <v>2130901</v>
      </c>
      <c r="B966" s="293" t="s">
        <v>909</v>
      </c>
      <c r="C966" s="323" t="s">
        <v>184</v>
      </c>
      <c r="D966" s="323">
        <v>0</v>
      </c>
      <c r="E966" s="192">
        <f t="shared" si="15"/>
        <v>0</v>
      </c>
    </row>
    <row r="967" ht="36" customHeight="1" spans="1:5">
      <c r="A967" s="407">
        <v>2130999</v>
      </c>
      <c r="B967" s="293" t="s">
        <v>910</v>
      </c>
      <c r="C967" s="323" t="s">
        <v>184</v>
      </c>
      <c r="D967" s="323">
        <v>0</v>
      </c>
      <c r="E967" s="192">
        <f t="shared" si="15"/>
        <v>0</v>
      </c>
    </row>
    <row r="968" ht="36" customHeight="1" spans="1:5">
      <c r="A968" s="406">
        <v>21399</v>
      </c>
      <c r="B968" s="290" t="s">
        <v>911</v>
      </c>
      <c r="C968" s="323">
        <v>74</v>
      </c>
      <c r="D968" s="323">
        <v>79</v>
      </c>
      <c r="E968" s="192">
        <f t="shared" si="15"/>
        <v>0.068</v>
      </c>
    </row>
    <row r="969" ht="36" customHeight="1" spans="1:5">
      <c r="A969" s="407">
        <v>2139901</v>
      </c>
      <c r="B969" s="293" t="s">
        <v>912</v>
      </c>
      <c r="C969" s="323" t="s">
        <v>184</v>
      </c>
      <c r="D969" s="323">
        <v>0</v>
      </c>
      <c r="E969" s="192">
        <f t="shared" si="15"/>
        <v>0</v>
      </c>
    </row>
    <row r="970" ht="36" customHeight="1" spans="1:5">
      <c r="A970" s="407">
        <v>2139999</v>
      </c>
      <c r="B970" s="293" t="s">
        <v>913</v>
      </c>
      <c r="C970" s="323">
        <v>74</v>
      </c>
      <c r="D970" s="323">
        <v>79</v>
      </c>
      <c r="E970" s="192">
        <f t="shared" si="15"/>
        <v>0.068</v>
      </c>
    </row>
    <row r="971" ht="36" customHeight="1" spans="1:5">
      <c r="A971" s="419" t="s">
        <v>914</v>
      </c>
      <c r="B971" s="411" t="s">
        <v>329</v>
      </c>
      <c r="C971" s="323">
        <v>0</v>
      </c>
      <c r="D971" s="323">
        <v>0</v>
      </c>
      <c r="E971" s="192" t="str">
        <f t="shared" si="15"/>
        <v/>
      </c>
    </row>
    <row r="972" ht="36" customHeight="1" spans="1:5">
      <c r="A972" s="419" t="s">
        <v>915</v>
      </c>
      <c r="B972" s="411" t="s">
        <v>916</v>
      </c>
      <c r="C972" s="323">
        <v>0</v>
      </c>
      <c r="D972" s="323">
        <v>0</v>
      </c>
      <c r="E972" s="192" t="str">
        <f t="shared" si="15"/>
        <v/>
      </c>
    </row>
    <row r="973" ht="36" customHeight="1" spans="1:5">
      <c r="A973" s="405">
        <v>214</v>
      </c>
      <c r="B973" s="290" t="s">
        <v>139</v>
      </c>
      <c r="C973" s="323">
        <v>2143</v>
      </c>
      <c r="D973" s="323">
        <v>2286</v>
      </c>
      <c r="E973" s="192">
        <f t="shared" si="15"/>
        <v>0.067</v>
      </c>
    </row>
    <row r="974" ht="36" customHeight="1" spans="1:5">
      <c r="A974" s="406">
        <v>21401</v>
      </c>
      <c r="B974" s="290" t="s">
        <v>917</v>
      </c>
      <c r="C974" s="323">
        <v>2143</v>
      </c>
      <c r="D974" s="323">
        <v>1936</v>
      </c>
      <c r="E974" s="192">
        <f t="shared" si="15"/>
        <v>-0.097</v>
      </c>
    </row>
    <row r="975" ht="36" customHeight="1" spans="1:5">
      <c r="A975" s="407">
        <v>2140101</v>
      </c>
      <c r="B975" s="293" t="s">
        <v>180</v>
      </c>
      <c r="C975" s="323">
        <v>450</v>
      </c>
      <c r="D975" s="323">
        <v>480</v>
      </c>
      <c r="E975" s="192">
        <f t="shared" si="15"/>
        <v>0.067</v>
      </c>
    </row>
    <row r="976" ht="36" customHeight="1" spans="1:5">
      <c r="A976" s="407">
        <v>2140102</v>
      </c>
      <c r="B976" s="293" t="s">
        <v>181</v>
      </c>
      <c r="C976" s="323">
        <v>13</v>
      </c>
      <c r="D976" s="323">
        <v>15</v>
      </c>
      <c r="E976" s="192">
        <f t="shared" si="15"/>
        <v>0.154</v>
      </c>
    </row>
    <row r="977" ht="36" customHeight="1" spans="1:5">
      <c r="A977" s="407">
        <v>2140103</v>
      </c>
      <c r="B977" s="293" t="s">
        <v>182</v>
      </c>
      <c r="C977" s="323" t="s">
        <v>184</v>
      </c>
      <c r="D977" s="323">
        <v>0</v>
      </c>
      <c r="E977" s="192">
        <f t="shared" si="15"/>
        <v>0</v>
      </c>
    </row>
    <row r="978" ht="36" customHeight="1" spans="1:5">
      <c r="A978" s="407">
        <v>2140104</v>
      </c>
      <c r="B978" s="293" t="s">
        <v>918</v>
      </c>
      <c r="C978" s="323">
        <v>396</v>
      </c>
      <c r="D978" s="323">
        <v>600</v>
      </c>
      <c r="E978" s="192">
        <f t="shared" si="15"/>
        <v>0.515</v>
      </c>
    </row>
    <row r="979" ht="36" customHeight="1" spans="1:5">
      <c r="A979" s="407">
        <v>2140106</v>
      </c>
      <c r="B979" s="293" t="s">
        <v>919</v>
      </c>
      <c r="C979" s="323">
        <v>1134</v>
      </c>
      <c r="D979" s="323">
        <v>714</v>
      </c>
      <c r="E979" s="192">
        <f t="shared" si="15"/>
        <v>-0.37</v>
      </c>
    </row>
    <row r="980" ht="36" customHeight="1" spans="1:5">
      <c r="A980" s="407">
        <v>2140109</v>
      </c>
      <c r="B980" s="293" t="s">
        <v>920</v>
      </c>
      <c r="C980" s="323" t="s">
        <v>184</v>
      </c>
      <c r="D980" s="323">
        <v>0</v>
      </c>
      <c r="E980" s="192">
        <f t="shared" si="15"/>
        <v>0</v>
      </c>
    </row>
    <row r="981" ht="36" customHeight="1" spans="1:5">
      <c r="A981" s="407">
        <v>2140110</v>
      </c>
      <c r="B981" s="293" t="s">
        <v>921</v>
      </c>
      <c r="C981" s="323">
        <v>149</v>
      </c>
      <c r="D981" s="323">
        <v>127</v>
      </c>
      <c r="E981" s="192">
        <f t="shared" si="15"/>
        <v>-0.148</v>
      </c>
    </row>
    <row r="982" ht="36" customHeight="1" spans="1:5">
      <c r="A982" s="407">
        <v>2140111</v>
      </c>
      <c r="B982" s="293" t="s">
        <v>922</v>
      </c>
      <c r="C982" s="323" t="s">
        <v>184</v>
      </c>
      <c r="D982" s="323">
        <v>0</v>
      </c>
      <c r="E982" s="192">
        <f t="shared" si="15"/>
        <v>0</v>
      </c>
    </row>
    <row r="983" ht="36" customHeight="1" spans="1:5">
      <c r="A983" s="407">
        <v>2140112</v>
      </c>
      <c r="B983" s="293" t="s">
        <v>923</v>
      </c>
      <c r="C983" s="323" t="s">
        <v>184</v>
      </c>
      <c r="D983" s="323">
        <v>0</v>
      </c>
      <c r="E983" s="192">
        <f t="shared" si="15"/>
        <v>0</v>
      </c>
    </row>
    <row r="984" ht="36" customHeight="1" spans="1:5">
      <c r="A984" s="407">
        <v>2140114</v>
      </c>
      <c r="B984" s="293" t="s">
        <v>924</v>
      </c>
      <c r="C984" s="323" t="s">
        <v>184</v>
      </c>
      <c r="D984" s="323">
        <v>0</v>
      </c>
      <c r="E984" s="192">
        <f t="shared" si="15"/>
        <v>0</v>
      </c>
    </row>
    <row r="985" ht="36" customHeight="1" spans="1:5">
      <c r="A985" s="407">
        <v>2140122</v>
      </c>
      <c r="B985" s="293" t="s">
        <v>925</v>
      </c>
      <c r="C985" s="323" t="s">
        <v>184</v>
      </c>
      <c r="D985" s="323">
        <v>0</v>
      </c>
      <c r="E985" s="192">
        <f t="shared" si="15"/>
        <v>0</v>
      </c>
    </row>
    <row r="986" ht="36" customHeight="1" spans="1:5">
      <c r="A986" s="407">
        <v>2140123</v>
      </c>
      <c r="B986" s="293" t="s">
        <v>926</v>
      </c>
      <c r="C986" s="323" t="s">
        <v>184</v>
      </c>
      <c r="D986" s="323">
        <v>0</v>
      </c>
      <c r="E986" s="192">
        <f t="shared" si="15"/>
        <v>0</v>
      </c>
    </row>
    <row r="987" ht="36" customHeight="1" spans="1:5">
      <c r="A987" s="407">
        <v>2140127</v>
      </c>
      <c r="B987" s="293" t="s">
        <v>927</v>
      </c>
      <c r="C987" s="323" t="s">
        <v>184</v>
      </c>
      <c r="D987" s="323">
        <v>0</v>
      </c>
      <c r="E987" s="192">
        <f t="shared" si="15"/>
        <v>0</v>
      </c>
    </row>
    <row r="988" ht="36" customHeight="1" spans="1:5">
      <c r="A988" s="407">
        <v>2140128</v>
      </c>
      <c r="B988" s="293" t="s">
        <v>928</v>
      </c>
      <c r="C988" s="323" t="s">
        <v>184</v>
      </c>
      <c r="D988" s="323">
        <v>0</v>
      </c>
      <c r="E988" s="192">
        <f t="shared" si="15"/>
        <v>0</v>
      </c>
    </row>
    <row r="989" ht="36" customHeight="1" spans="1:5">
      <c r="A989" s="407">
        <v>2140129</v>
      </c>
      <c r="B989" s="293" t="s">
        <v>929</v>
      </c>
      <c r="C989" s="323" t="s">
        <v>184</v>
      </c>
      <c r="D989" s="323">
        <v>0</v>
      </c>
      <c r="E989" s="192">
        <f t="shared" si="15"/>
        <v>0</v>
      </c>
    </row>
    <row r="990" ht="36" customHeight="1" spans="1:5">
      <c r="A990" s="407">
        <v>2140130</v>
      </c>
      <c r="B990" s="293" t="s">
        <v>930</v>
      </c>
      <c r="C990" s="323" t="s">
        <v>184</v>
      </c>
      <c r="D990" s="323">
        <v>0</v>
      </c>
      <c r="E990" s="192">
        <f t="shared" si="15"/>
        <v>0</v>
      </c>
    </row>
    <row r="991" ht="36" customHeight="1" spans="1:5">
      <c r="A991" s="407">
        <v>2140131</v>
      </c>
      <c r="B991" s="293" t="s">
        <v>931</v>
      </c>
      <c r="C991" s="323" t="s">
        <v>184</v>
      </c>
      <c r="D991" s="323">
        <v>0</v>
      </c>
      <c r="E991" s="192">
        <f t="shared" si="15"/>
        <v>0</v>
      </c>
    </row>
    <row r="992" ht="36" customHeight="1" spans="1:5">
      <c r="A992" s="407">
        <v>2140133</v>
      </c>
      <c r="B992" s="293" t="s">
        <v>932</v>
      </c>
      <c r="C992" s="323" t="s">
        <v>184</v>
      </c>
      <c r="D992" s="323">
        <v>0</v>
      </c>
      <c r="E992" s="192">
        <f t="shared" si="15"/>
        <v>0</v>
      </c>
    </row>
    <row r="993" ht="36" customHeight="1" spans="1:5">
      <c r="A993" s="407">
        <v>2140136</v>
      </c>
      <c r="B993" s="293" t="s">
        <v>933</v>
      </c>
      <c r="C993" s="323" t="s">
        <v>184</v>
      </c>
      <c r="D993" s="323">
        <v>0</v>
      </c>
      <c r="E993" s="192">
        <f t="shared" si="15"/>
        <v>0</v>
      </c>
    </row>
    <row r="994" ht="36" customHeight="1" spans="1:5">
      <c r="A994" s="407">
        <v>2140138</v>
      </c>
      <c r="B994" s="293" t="s">
        <v>934</v>
      </c>
      <c r="C994" s="323" t="s">
        <v>184</v>
      </c>
      <c r="D994" s="323">
        <v>0</v>
      </c>
      <c r="E994" s="192">
        <f t="shared" si="15"/>
        <v>0</v>
      </c>
    </row>
    <row r="995" ht="36" customHeight="1" spans="1:5">
      <c r="A995" s="407">
        <v>2140139</v>
      </c>
      <c r="B995" s="293" t="s">
        <v>935</v>
      </c>
      <c r="C995" s="323">
        <v>0</v>
      </c>
      <c r="D995" s="323">
        <v>0</v>
      </c>
      <c r="E995" s="192" t="str">
        <f t="shared" si="15"/>
        <v/>
      </c>
    </row>
    <row r="996" ht="36" customHeight="1" spans="1:5">
      <c r="A996" s="407">
        <v>2140199</v>
      </c>
      <c r="B996" s="293" t="s">
        <v>936</v>
      </c>
      <c r="C996" s="323">
        <v>1</v>
      </c>
      <c r="D996" s="323">
        <v>0</v>
      </c>
      <c r="E996" s="192">
        <f t="shared" si="15"/>
        <v>-1</v>
      </c>
    </row>
    <row r="997" ht="36" customHeight="1" spans="1:5">
      <c r="A997" s="406">
        <v>21402</v>
      </c>
      <c r="B997" s="290" t="s">
        <v>937</v>
      </c>
      <c r="C997" s="323">
        <v>0</v>
      </c>
      <c r="D997" s="323">
        <v>0</v>
      </c>
      <c r="E997" s="192" t="str">
        <f t="shared" si="15"/>
        <v/>
      </c>
    </row>
    <row r="998" ht="36" customHeight="1" spans="1:5">
      <c r="A998" s="407">
        <v>2140201</v>
      </c>
      <c r="B998" s="293" t="s">
        <v>180</v>
      </c>
      <c r="C998" s="323" t="s">
        <v>184</v>
      </c>
      <c r="D998" s="323">
        <v>0</v>
      </c>
      <c r="E998" s="192">
        <f t="shared" si="15"/>
        <v>0</v>
      </c>
    </row>
    <row r="999" ht="36" customHeight="1" spans="1:5">
      <c r="A999" s="407">
        <v>2140202</v>
      </c>
      <c r="B999" s="293" t="s">
        <v>181</v>
      </c>
      <c r="C999" s="323" t="s">
        <v>184</v>
      </c>
      <c r="D999" s="323">
        <v>0</v>
      </c>
      <c r="E999" s="192">
        <f t="shared" si="15"/>
        <v>0</v>
      </c>
    </row>
    <row r="1000" ht="36" customHeight="1" spans="1:5">
      <c r="A1000" s="407">
        <v>2140203</v>
      </c>
      <c r="B1000" s="293" t="s">
        <v>182</v>
      </c>
      <c r="C1000" s="323" t="s">
        <v>184</v>
      </c>
      <c r="D1000" s="323">
        <v>0</v>
      </c>
      <c r="E1000" s="192">
        <f t="shared" si="15"/>
        <v>0</v>
      </c>
    </row>
    <row r="1001" ht="36" customHeight="1" spans="1:5">
      <c r="A1001" s="407">
        <v>2140204</v>
      </c>
      <c r="B1001" s="293" t="s">
        <v>938</v>
      </c>
      <c r="C1001" s="323" t="s">
        <v>184</v>
      </c>
      <c r="D1001" s="323">
        <v>0</v>
      </c>
      <c r="E1001" s="192">
        <f t="shared" si="15"/>
        <v>0</v>
      </c>
    </row>
    <row r="1002" ht="36" customHeight="1" spans="1:5">
      <c r="A1002" s="407">
        <v>2140205</v>
      </c>
      <c r="B1002" s="293" t="s">
        <v>939</v>
      </c>
      <c r="C1002" s="323" t="s">
        <v>184</v>
      </c>
      <c r="D1002" s="323">
        <v>0</v>
      </c>
      <c r="E1002" s="192">
        <f t="shared" si="15"/>
        <v>0</v>
      </c>
    </row>
    <row r="1003" ht="36" customHeight="1" spans="1:5">
      <c r="A1003" s="407">
        <v>2140206</v>
      </c>
      <c r="B1003" s="293" t="s">
        <v>940</v>
      </c>
      <c r="C1003" s="323" t="s">
        <v>184</v>
      </c>
      <c r="D1003" s="323">
        <v>0</v>
      </c>
      <c r="E1003" s="192">
        <f t="shared" si="15"/>
        <v>0</v>
      </c>
    </row>
    <row r="1004" ht="36" customHeight="1" spans="1:5">
      <c r="A1004" s="407">
        <v>2140207</v>
      </c>
      <c r="B1004" s="293" t="s">
        <v>941</v>
      </c>
      <c r="C1004" s="323" t="s">
        <v>184</v>
      </c>
      <c r="D1004" s="323">
        <v>0</v>
      </c>
      <c r="E1004" s="192">
        <f t="shared" si="15"/>
        <v>0</v>
      </c>
    </row>
    <row r="1005" ht="36" customHeight="1" spans="1:5">
      <c r="A1005" s="407">
        <v>2140208</v>
      </c>
      <c r="B1005" s="293" t="s">
        <v>942</v>
      </c>
      <c r="C1005" s="323" t="s">
        <v>184</v>
      </c>
      <c r="D1005" s="323">
        <v>0</v>
      </c>
      <c r="E1005" s="192">
        <f t="shared" si="15"/>
        <v>0</v>
      </c>
    </row>
    <row r="1006" ht="36" customHeight="1" spans="1:5">
      <c r="A1006" s="407">
        <v>2140299</v>
      </c>
      <c r="B1006" s="293" t="s">
        <v>943</v>
      </c>
      <c r="C1006" s="323" t="s">
        <v>184</v>
      </c>
      <c r="D1006" s="323">
        <v>0</v>
      </c>
      <c r="E1006" s="192">
        <f t="shared" si="15"/>
        <v>0</v>
      </c>
    </row>
    <row r="1007" ht="36" customHeight="1" spans="1:5">
      <c r="A1007" s="406">
        <v>21403</v>
      </c>
      <c r="B1007" s="290" t="s">
        <v>944</v>
      </c>
      <c r="C1007" s="323">
        <v>0</v>
      </c>
      <c r="D1007" s="323">
        <v>0</v>
      </c>
      <c r="E1007" s="192" t="str">
        <f t="shared" si="15"/>
        <v/>
      </c>
    </row>
    <row r="1008" ht="36" customHeight="1" spans="1:5">
      <c r="A1008" s="407">
        <v>2140301</v>
      </c>
      <c r="B1008" s="293" t="s">
        <v>180</v>
      </c>
      <c r="C1008" s="323" t="s">
        <v>184</v>
      </c>
      <c r="D1008" s="323">
        <v>0</v>
      </c>
      <c r="E1008" s="192">
        <f t="shared" si="15"/>
        <v>0</v>
      </c>
    </row>
    <row r="1009" ht="36" customHeight="1" spans="1:5">
      <c r="A1009" s="407">
        <v>2140302</v>
      </c>
      <c r="B1009" s="293" t="s">
        <v>181</v>
      </c>
      <c r="C1009" s="323" t="s">
        <v>184</v>
      </c>
      <c r="D1009" s="323">
        <v>0</v>
      </c>
      <c r="E1009" s="192">
        <f t="shared" si="15"/>
        <v>0</v>
      </c>
    </row>
    <row r="1010" ht="36" customHeight="1" spans="1:5">
      <c r="A1010" s="407">
        <v>2140303</v>
      </c>
      <c r="B1010" s="293" t="s">
        <v>182</v>
      </c>
      <c r="C1010" s="323" t="s">
        <v>184</v>
      </c>
      <c r="D1010" s="323">
        <v>0</v>
      </c>
      <c r="E1010" s="192">
        <f t="shared" si="15"/>
        <v>0</v>
      </c>
    </row>
    <row r="1011" ht="36" customHeight="1" spans="1:5">
      <c r="A1011" s="407">
        <v>2140304</v>
      </c>
      <c r="B1011" s="293" t="s">
        <v>945</v>
      </c>
      <c r="C1011" s="323" t="s">
        <v>184</v>
      </c>
      <c r="D1011" s="323">
        <v>0</v>
      </c>
      <c r="E1011" s="192">
        <f t="shared" si="15"/>
        <v>0</v>
      </c>
    </row>
    <row r="1012" ht="36" customHeight="1" spans="1:5">
      <c r="A1012" s="407">
        <v>2140305</v>
      </c>
      <c r="B1012" s="293" t="s">
        <v>946</v>
      </c>
      <c r="C1012" s="323" t="s">
        <v>184</v>
      </c>
      <c r="D1012" s="323">
        <v>0</v>
      </c>
      <c r="E1012" s="192">
        <f t="shared" si="15"/>
        <v>0</v>
      </c>
    </row>
    <row r="1013" ht="36" customHeight="1" spans="1:5">
      <c r="A1013" s="407">
        <v>2140306</v>
      </c>
      <c r="B1013" s="293" t="s">
        <v>947</v>
      </c>
      <c r="C1013" s="323" t="s">
        <v>184</v>
      </c>
      <c r="D1013" s="323">
        <v>0</v>
      </c>
      <c r="E1013" s="192">
        <f t="shared" si="15"/>
        <v>0</v>
      </c>
    </row>
    <row r="1014" ht="36" customHeight="1" spans="1:5">
      <c r="A1014" s="407">
        <v>2140307</v>
      </c>
      <c r="B1014" s="293" t="s">
        <v>948</v>
      </c>
      <c r="C1014" s="323" t="s">
        <v>184</v>
      </c>
      <c r="D1014" s="323">
        <v>0</v>
      </c>
      <c r="E1014" s="192">
        <f t="shared" si="15"/>
        <v>0</v>
      </c>
    </row>
    <row r="1015" ht="36" customHeight="1" spans="1:5">
      <c r="A1015" s="407">
        <v>2140308</v>
      </c>
      <c r="B1015" s="293" t="s">
        <v>949</v>
      </c>
      <c r="C1015" s="323" t="s">
        <v>184</v>
      </c>
      <c r="D1015" s="323">
        <v>0</v>
      </c>
      <c r="E1015" s="192">
        <f t="shared" si="15"/>
        <v>0</v>
      </c>
    </row>
    <row r="1016" ht="36" customHeight="1" spans="1:5">
      <c r="A1016" s="407">
        <v>2140399</v>
      </c>
      <c r="B1016" s="293" t="s">
        <v>950</v>
      </c>
      <c r="C1016" s="323" t="s">
        <v>184</v>
      </c>
      <c r="D1016" s="323">
        <v>0</v>
      </c>
      <c r="E1016" s="192">
        <f t="shared" si="15"/>
        <v>0</v>
      </c>
    </row>
    <row r="1017" ht="36" customHeight="1" spans="1:5">
      <c r="A1017" s="406">
        <v>21404</v>
      </c>
      <c r="B1017" s="290" t="s">
        <v>951</v>
      </c>
      <c r="C1017" s="323">
        <v>0</v>
      </c>
      <c r="D1017" s="323">
        <v>0</v>
      </c>
      <c r="E1017" s="192" t="str">
        <f t="shared" si="15"/>
        <v/>
      </c>
    </row>
    <row r="1018" ht="36" customHeight="1" spans="1:5">
      <c r="A1018" s="407">
        <v>2140401</v>
      </c>
      <c r="B1018" s="293" t="s">
        <v>952</v>
      </c>
      <c r="C1018" s="323">
        <v>0</v>
      </c>
      <c r="D1018" s="323">
        <v>0</v>
      </c>
      <c r="E1018" s="192" t="str">
        <f t="shared" si="15"/>
        <v/>
      </c>
    </row>
    <row r="1019" ht="36" customHeight="1" spans="1:5">
      <c r="A1019" s="407">
        <v>2140402</v>
      </c>
      <c r="B1019" s="293" t="s">
        <v>953</v>
      </c>
      <c r="C1019" s="323">
        <v>0</v>
      </c>
      <c r="D1019" s="323">
        <v>0</v>
      </c>
      <c r="E1019" s="192" t="str">
        <f t="shared" si="15"/>
        <v/>
      </c>
    </row>
    <row r="1020" ht="36" customHeight="1" spans="1:5">
      <c r="A1020" s="407">
        <v>2140403</v>
      </c>
      <c r="B1020" s="293" t="s">
        <v>954</v>
      </c>
      <c r="C1020" s="323">
        <v>0</v>
      </c>
      <c r="D1020" s="323">
        <v>0</v>
      </c>
      <c r="E1020" s="192" t="str">
        <f t="shared" si="15"/>
        <v/>
      </c>
    </row>
    <row r="1021" ht="36" customHeight="1" spans="1:5">
      <c r="A1021" s="407">
        <v>2140499</v>
      </c>
      <c r="B1021" s="293" t="s">
        <v>955</v>
      </c>
      <c r="C1021" s="323">
        <v>0</v>
      </c>
      <c r="D1021" s="323">
        <v>0</v>
      </c>
      <c r="E1021" s="192" t="str">
        <f t="shared" si="15"/>
        <v/>
      </c>
    </row>
    <row r="1022" ht="36" customHeight="1" spans="1:5">
      <c r="A1022" s="406">
        <v>21405</v>
      </c>
      <c r="B1022" s="290" t="s">
        <v>956</v>
      </c>
      <c r="C1022" s="323">
        <v>0</v>
      </c>
      <c r="D1022" s="323">
        <v>0</v>
      </c>
      <c r="E1022" s="192" t="str">
        <f t="shared" si="15"/>
        <v/>
      </c>
    </row>
    <row r="1023" ht="36" customHeight="1" spans="1:5">
      <c r="A1023" s="407">
        <v>2140501</v>
      </c>
      <c r="B1023" s="293" t="s">
        <v>180</v>
      </c>
      <c r="C1023" s="323" t="s">
        <v>184</v>
      </c>
      <c r="D1023" s="323">
        <v>0</v>
      </c>
      <c r="E1023" s="192">
        <f t="shared" si="15"/>
        <v>0</v>
      </c>
    </row>
    <row r="1024" ht="36" customHeight="1" spans="1:5">
      <c r="A1024" s="407">
        <v>2140502</v>
      </c>
      <c r="B1024" s="293" t="s">
        <v>181</v>
      </c>
      <c r="C1024" s="323" t="s">
        <v>184</v>
      </c>
      <c r="D1024" s="323">
        <v>0</v>
      </c>
      <c r="E1024" s="192">
        <f t="shared" si="15"/>
        <v>0</v>
      </c>
    </row>
    <row r="1025" ht="36" customHeight="1" spans="1:5">
      <c r="A1025" s="407">
        <v>2140503</v>
      </c>
      <c r="B1025" s="293" t="s">
        <v>182</v>
      </c>
      <c r="C1025" s="323" t="s">
        <v>184</v>
      </c>
      <c r="D1025" s="323">
        <v>0</v>
      </c>
      <c r="E1025" s="192">
        <f t="shared" si="15"/>
        <v>0</v>
      </c>
    </row>
    <row r="1026" ht="36" customHeight="1" spans="1:5">
      <c r="A1026" s="407">
        <v>2140504</v>
      </c>
      <c r="B1026" s="293" t="s">
        <v>942</v>
      </c>
      <c r="C1026" s="323" t="s">
        <v>184</v>
      </c>
      <c r="D1026" s="323">
        <v>0</v>
      </c>
      <c r="E1026" s="192">
        <f t="shared" si="15"/>
        <v>0</v>
      </c>
    </row>
    <row r="1027" ht="36" customHeight="1" spans="1:5">
      <c r="A1027" s="407">
        <v>2140505</v>
      </c>
      <c r="B1027" s="293" t="s">
        <v>957</v>
      </c>
      <c r="C1027" s="323" t="s">
        <v>184</v>
      </c>
      <c r="D1027" s="323">
        <v>0</v>
      </c>
      <c r="E1027" s="192">
        <f t="shared" si="15"/>
        <v>0</v>
      </c>
    </row>
    <row r="1028" ht="36" customHeight="1" spans="1:5">
      <c r="A1028" s="407">
        <v>2140599</v>
      </c>
      <c r="B1028" s="293" t="s">
        <v>958</v>
      </c>
      <c r="C1028" s="323" t="s">
        <v>184</v>
      </c>
      <c r="D1028" s="323">
        <v>0</v>
      </c>
      <c r="E1028" s="192">
        <f t="shared" ref="E1028:E1091" si="16">IFERROR(IF(C1028&gt;0,D1028/C1028-1,IF(C1028&lt;0,-(D1028/C1028-1),"")),0)</f>
        <v>0</v>
      </c>
    </row>
    <row r="1029" ht="36" customHeight="1" spans="1:5">
      <c r="A1029" s="406">
        <v>21406</v>
      </c>
      <c r="B1029" s="290" t="s">
        <v>959</v>
      </c>
      <c r="C1029" s="323">
        <v>0</v>
      </c>
      <c r="D1029" s="323">
        <v>0</v>
      </c>
      <c r="E1029" s="192" t="str">
        <f t="shared" si="16"/>
        <v/>
      </c>
    </row>
    <row r="1030" ht="36" customHeight="1" spans="1:5">
      <c r="A1030" s="407">
        <v>2140601</v>
      </c>
      <c r="B1030" s="293" t="s">
        <v>960</v>
      </c>
      <c r="C1030" s="323" t="s">
        <v>184</v>
      </c>
      <c r="D1030" s="323">
        <v>0</v>
      </c>
      <c r="E1030" s="192">
        <f t="shared" si="16"/>
        <v>0</v>
      </c>
    </row>
    <row r="1031" ht="36" customHeight="1" spans="1:5">
      <c r="A1031" s="407">
        <v>2140602</v>
      </c>
      <c r="B1031" s="293" t="s">
        <v>961</v>
      </c>
      <c r="C1031" s="323" t="s">
        <v>184</v>
      </c>
      <c r="D1031" s="323">
        <v>0</v>
      </c>
      <c r="E1031" s="192">
        <f t="shared" si="16"/>
        <v>0</v>
      </c>
    </row>
    <row r="1032" ht="36" customHeight="1" spans="1:5">
      <c r="A1032" s="407">
        <v>2140603</v>
      </c>
      <c r="B1032" s="293" t="s">
        <v>962</v>
      </c>
      <c r="C1032" s="323" t="s">
        <v>184</v>
      </c>
      <c r="D1032" s="323">
        <v>0</v>
      </c>
      <c r="E1032" s="192">
        <f t="shared" si="16"/>
        <v>0</v>
      </c>
    </row>
    <row r="1033" ht="36" customHeight="1" spans="1:5">
      <c r="A1033" s="407">
        <v>2140699</v>
      </c>
      <c r="B1033" s="293" t="s">
        <v>963</v>
      </c>
      <c r="C1033" s="323" t="s">
        <v>184</v>
      </c>
      <c r="D1033" s="323">
        <v>0</v>
      </c>
      <c r="E1033" s="192">
        <f t="shared" si="16"/>
        <v>0</v>
      </c>
    </row>
    <row r="1034" ht="36" customHeight="1" spans="1:5">
      <c r="A1034" s="406">
        <v>21499</v>
      </c>
      <c r="B1034" s="290" t="s">
        <v>964</v>
      </c>
      <c r="C1034" s="323">
        <v>0</v>
      </c>
      <c r="D1034" s="323">
        <v>350</v>
      </c>
      <c r="E1034" s="192" t="str">
        <f t="shared" si="16"/>
        <v/>
      </c>
    </row>
    <row r="1035" ht="36" customHeight="1" spans="1:5">
      <c r="A1035" s="407">
        <v>2149901</v>
      </c>
      <c r="B1035" s="293" t="s">
        <v>965</v>
      </c>
      <c r="C1035" s="323" t="s">
        <v>184</v>
      </c>
      <c r="D1035" s="323">
        <v>0</v>
      </c>
      <c r="E1035" s="192">
        <f t="shared" si="16"/>
        <v>0</v>
      </c>
    </row>
    <row r="1036" ht="36" customHeight="1" spans="1:5">
      <c r="A1036" s="407">
        <v>2149999</v>
      </c>
      <c r="B1036" s="293" t="s">
        <v>966</v>
      </c>
      <c r="C1036" s="323">
        <v>0</v>
      </c>
      <c r="D1036" s="323">
        <v>350</v>
      </c>
      <c r="E1036" s="192" t="str">
        <f t="shared" si="16"/>
        <v/>
      </c>
    </row>
    <row r="1037" ht="36" customHeight="1" spans="1:5">
      <c r="A1037" s="48" t="s">
        <v>967</v>
      </c>
      <c r="B1037" s="411" t="s">
        <v>329</v>
      </c>
      <c r="C1037" s="323">
        <v>0</v>
      </c>
      <c r="D1037" s="323">
        <v>0</v>
      </c>
      <c r="E1037" s="192" t="str">
        <f t="shared" si="16"/>
        <v/>
      </c>
    </row>
    <row r="1038" ht="36" customHeight="1" spans="1:5">
      <c r="A1038" s="405">
        <v>215</v>
      </c>
      <c r="B1038" s="290" t="s">
        <v>141</v>
      </c>
      <c r="C1038" s="323">
        <v>850</v>
      </c>
      <c r="D1038" s="323">
        <v>6095</v>
      </c>
      <c r="E1038" s="192">
        <f t="shared" si="16"/>
        <v>6.171</v>
      </c>
    </row>
    <row r="1039" ht="36" customHeight="1" spans="1:5">
      <c r="A1039" s="406">
        <v>21501</v>
      </c>
      <c r="B1039" s="290" t="s">
        <v>968</v>
      </c>
      <c r="C1039" s="323">
        <v>0</v>
      </c>
      <c r="D1039" s="323">
        <v>0</v>
      </c>
      <c r="E1039" s="192" t="str">
        <f t="shared" si="16"/>
        <v/>
      </c>
    </row>
    <row r="1040" ht="36" customHeight="1" spans="1:5">
      <c r="A1040" s="407">
        <v>2150101</v>
      </c>
      <c r="B1040" s="293" t="s">
        <v>180</v>
      </c>
      <c r="C1040" s="323" t="s">
        <v>184</v>
      </c>
      <c r="D1040" s="323">
        <v>0</v>
      </c>
      <c r="E1040" s="192">
        <f t="shared" si="16"/>
        <v>0</v>
      </c>
    </row>
    <row r="1041" ht="36" customHeight="1" spans="1:5">
      <c r="A1041" s="407">
        <v>2150102</v>
      </c>
      <c r="B1041" s="293" t="s">
        <v>181</v>
      </c>
      <c r="C1041" s="323" t="s">
        <v>184</v>
      </c>
      <c r="D1041" s="323">
        <v>0</v>
      </c>
      <c r="E1041" s="192">
        <f t="shared" si="16"/>
        <v>0</v>
      </c>
    </row>
    <row r="1042" ht="36" customHeight="1" spans="1:5">
      <c r="A1042" s="407">
        <v>2150103</v>
      </c>
      <c r="B1042" s="293" t="s">
        <v>182</v>
      </c>
      <c r="C1042" s="323" t="s">
        <v>184</v>
      </c>
      <c r="D1042" s="323">
        <v>0</v>
      </c>
      <c r="E1042" s="192">
        <f t="shared" si="16"/>
        <v>0</v>
      </c>
    </row>
    <row r="1043" ht="36" customHeight="1" spans="1:5">
      <c r="A1043" s="407">
        <v>2150104</v>
      </c>
      <c r="B1043" s="293" t="s">
        <v>969</v>
      </c>
      <c r="C1043" s="323" t="s">
        <v>184</v>
      </c>
      <c r="D1043" s="323">
        <v>0</v>
      </c>
      <c r="E1043" s="192">
        <f t="shared" si="16"/>
        <v>0</v>
      </c>
    </row>
    <row r="1044" ht="36" customHeight="1" spans="1:5">
      <c r="A1044" s="407">
        <v>2150105</v>
      </c>
      <c r="B1044" s="293" t="s">
        <v>970</v>
      </c>
      <c r="C1044" s="323" t="s">
        <v>184</v>
      </c>
      <c r="D1044" s="323">
        <v>0</v>
      </c>
      <c r="E1044" s="192">
        <f t="shared" si="16"/>
        <v>0</v>
      </c>
    </row>
    <row r="1045" ht="36" customHeight="1" spans="1:5">
      <c r="A1045" s="407">
        <v>2150106</v>
      </c>
      <c r="B1045" s="293" t="s">
        <v>971</v>
      </c>
      <c r="C1045" s="323" t="s">
        <v>184</v>
      </c>
      <c r="D1045" s="323">
        <v>0</v>
      </c>
      <c r="E1045" s="192">
        <f t="shared" si="16"/>
        <v>0</v>
      </c>
    </row>
    <row r="1046" ht="36" customHeight="1" spans="1:5">
      <c r="A1046" s="407">
        <v>2150107</v>
      </c>
      <c r="B1046" s="293" t="s">
        <v>972</v>
      </c>
      <c r="C1046" s="323" t="s">
        <v>184</v>
      </c>
      <c r="D1046" s="323">
        <v>0</v>
      </c>
      <c r="E1046" s="192">
        <f t="shared" si="16"/>
        <v>0</v>
      </c>
    </row>
    <row r="1047" ht="36" customHeight="1" spans="1:5">
      <c r="A1047" s="407">
        <v>2150108</v>
      </c>
      <c r="B1047" s="293" t="s">
        <v>973</v>
      </c>
      <c r="C1047" s="323" t="s">
        <v>184</v>
      </c>
      <c r="D1047" s="323">
        <v>0</v>
      </c>
      <c r="E1047" s="192">
        <f t="shared" si="16"/>
        <v>0</v>
      </c>
    </row>
    <row r="1048" ht="36" customHeight="1" spans="1:5">
      <c r="A1048" s="407">
        <v>2150199</v>
      </c>
      <c r="B1048" s="293" t="s">
        <v>974</v>
      </c>
      <c r="C1048" s="323" t="s">
        <v>184</v>
      </c>
      <c r="D1048" s="323">
        <v>0</v>
      </c>
      <c r="E1048" s="192">
        <f t="shared" si="16"/>
        <v>0</v>
      </c>
    </row>
    <row r="1049" ht="36" customHeight="1" spans="1:5">
      <c r="A1049" s="406">
        <v>21502</v>
      </c>
      <c r="B1049" s="290" t="s">
        <v>975</v>
      </c>
      <c r="C1049" s="323">
        <v>0</v>
      </c>
      <c r="D1049" s="323">
        <v>0</v>
      </c>
      <c r="E1049" s="192" t="str">
        <f t="shared" si="16"/>
        <v/>
      </c>
    </row>
    <row r="1050" ht="36" customHeight="1" spans="1:5">
      <c r="A1050" s="407">
        <v>2150201</v>
      </c>
      <c r="B1050" s="293" t="s">
        <v>180</v>
      </c>
      <c r="C1050" s="323" t="s">
        <v>184</v>
      </c>
      <c r="D1050" s="323">
        <v>0</v>
      </c>
      <c r="E1050" s="192">
        <f t="shared" si="16"/>
        <v>0</v>
      </c>
    </row>
    <row r="1051" ht="36" customHeight="1" spans="1:5">
      <c r="A1051" s="407">
        <v>2150202</v>
      </c>
      <c r="B1051" s="293" t="s">
        <v>181</v>
      </c>
      <c r="C1051" s="323" t="s">
        <v>184</v>
      </c>
      <c r="D1051" s="323">
        <v>0</v>
      </c>
      <c r="E1051" s="192">
        <f t="shared" si="16"/>
        <v>0</v>
      </c>
    </row>
    <row r="1052" ht="36" customHeight="1" spans="1:5">
      <c r="A1052" s="407">
        <v>2150203</v>
      </c>
      <c r="B1052" s="293" t="s">
        <v>182</v>
      </c>
      <c r="C1052" s="323" t="s">
        <v>184</v>
      </c>
      <c r="D1052" s="323">
        <v>0</v>
      </c>
      <c r="E1052" s="192">
        <f t="shared" si="16"/>
        <v>0</v>
      </c>
    </row>
    <row r="1053" ht="36" customHeight="1" spans="1:5">
      <c r="A1053" s="407">
        <v>2150204</v>
      </c>
      <c r="B1053" s="293" t="s">
        <v>976</v>
      </c>
      <c r="C1053" s="323" t="s">
        <v>184</v>
      </c>
      <c r="D1053" s="323">
        <v>0</v>
      </c>
      <c r="E1053" s="192">
        <f t="shared" si="16"/>
        <v>0</v>
      </c>
    </row>
    <row r="1054" ht="36" customHeight="1" spans="1:5">
      <c r="A1054" s="407">
        <v>2150205</v>
      </c>
      <c r="B1054" s="293" t="s">
        <v>977</v>
      </c>
      <c r="C1054" s="323" t="s">
        <v>184</v>
      </c>
      <c r="D1054" s="323">
        <v>0</v>
      </c>
      <c r="E1054" s="192">
        <f t="shared" si="16"/>
        <v>0</v>
      </c>
    </row>
    <row r="1055" ht="36" customHeight="1" spans="1:5">
      <c r="A1055" s="407">
        <v>2150206</v>
      </c>
      <c r="B1055" s="293" t="s">
        <v>978</v>
      </c>
      <c r="C1055" s="323" t="s">
        <v>184</v>
      </c>
      <c r="D1055" s="323">
        <v>0</v>
      </c>
      <c r="E1055" s="192">
        <f t="shared" si="16"/>
        <v>0</v>
      </c>
    </row>
    <row r="1056" ht="36" customHeight="1" spans="1:5">
      <c r="A1056" s="407">
        <v>2150207</v>
      </c>
      <c r="B1056" s="293" t="s">
        <v>979</v>
      </c>
      <c r="C1056" s="323" t="s">
        <v>184</v>
      </c>
      <c r="D1056" s="323">
        <v>0</v>
      </c>
      <c r="E1056" s="192">
        <f t="shared" si="16"/>
        <v>0</v>
      </c>
    </row>
    <row r="1057" ht="36" customHeight="1" spans="1:5">
      <c r="A1057" s="407">
        <v>2150208</v>
      </c>
      <c r="B1057" s="293" t="s">
        <v>980</v>
      </c>
      <c r="C1057" s="323" t="s">
        <v>184</v>
      </c>
      <c r="D1057" s="323">
        <v>0</v>
      </c>
      <c r="E1057" s="192">
        <f t="shared" si="16"/>
        <v>0</v>
      </c>
    </row>
    <row r="1058" ht="36" customHeight="1" spans="1:5">
      <c r="A1058" s="407">
        <v>2150209</v>
      </c>
      <c r="B1058" s="293" t="s">
        <v>981</v>
      </c>
      <c r="C1058" s="323" t="s">
        <v>184</v>
      </c>
      <c r="D1058" s="323">
        <v>0</v>
      </c>
      <c r="E1058" s="192">
        <f t="shared" si="16"/>
        <v>0</v>
      </c>
    </row>
    <row r="1059" ht="36" customHeight="1" spans="1:5">
      <c r="A1059" s="407">
        <v>2150210</v>
      </c>
      <c r="B1059" s="293" t="s">
        <v>982</v>
      </c>
      <c r="C1059" s="323" t="s">
        <v>184</v>
      </c>
      <c r="D1059" s="323">
        <v>0</v>
      </c>
      <c r="E1059" s="192">
        <f t="shared" si="16"/>
        <v>0</v>
      </c>
    </row>
    <row r="1060" ht="36" customHeight="1" spans="1:5">
      <c r="A1060" s="407">
        <v>2150212</v>
      </c>
      <c r="B1060" s="293" t="s">
        <v>983</v>
      </c>
      <c r="C1060" s="323" t="s">
        <v>184</v>
      </c>
      <c r="D1060" s="323">
        <v>0</v>
      </c>
      <c r="E1060" s="192">
        <f t="shared" si="16"/>
        <v>0</v>
      </c>
    </row>
    <row r="1061" ht="36" customHeight="1" spans="1:5">
      <c r="A1061" s="407">
        <v>2150213</v>
      </c>
      <c r="B1061" s="293" t="s">
        <v>984</v>
      </c>
      <c r="C1061" s="323" t="s">
        <v>184</v>
      </c>
      <c r="D1061" s="323">
        <v>0</v>
      </c>
      <c r="E1061" s="192">
        <f t="shared" si="16"/>
        <v>0</v>
      </c>
    </row>
    <row r="1062" ht="36" customHeight="1" spans="1:5">
      <c r="A1062" s="407">
        <v>2150214</v>
      </c>
      <c r="B1062" s="293" t="s">
        <v>985</v>
      </c>
      <c r="C1062" s="323" t="s">
        <v>184</v>
      </c>
      <c r="D1062" s="323">
        <v>0</v>
      </c>
      <c r="E1062" s="192">
        <f t="shared" si="16"/>
        <v>0</v>
      </c>
    </row>
    <row r="1063" ht="36" customHeight="1" spans="1:5">
      <c r="A1063" s="407">
        <v>2150215</v>
      </c>
      <c r="B1063" s="293" t="s">
        <v>986</v>
      </c>
      <c r="C1063" s="323" t="s">
        <v>184</v>
      </c>
      <c r="D1063" s="323">
        <v>0</v>
      </c>
      <c r="E1063" s="192">
        <f t="shared" si="16"/>
        <v>0</v>
      </c>
    </row>
    <row r="1064" ht="36" customHeight="1" spans="1:5">
      <c r="A1064" s="407">
        <v>2150299</v>
      </c>
      <c r="B1064" s="293" t="s">
        <v>987</v>
      </c>
      <c r="C1064" s="323" t="s">
        <v>184</v>
      </c>
      <c r="D1064" s="323">
        <v>0</v>
      </c>
      <c r="E1064" s="192">
        <f t="shared" si="16"/>
        <v>0</v>
      </c>
    </row>
    <row r="1065" ht="36" customHeight="1" spans="1:5">
      <c r="A1065" s="406">
        <v>21503</v>
      </c>
      <c r="B1065" s="290" t="s">
        <v>988</v>
      </c>
      <c r="C1065" s="323">
        <v>0</v>
      </c>
      <c r="D1065" s="323">
        <v>0</v>
      </c>
      <c r="E1065" s="192" t="str">
        <f t="shared" si="16"/>
        <v/>
      </c>
    </row>
    <row r="1066" ht="36" customHeight="1" spans="1:5">
      <c r="A1066" s="407">
        <v>2150301</v>
      </c>
      <c r="B1066" s="293" t="s">
        <v>180</v>
      </c>
      <c r="C1066" s="323" t="s">
        <v>184</v>
      </c>
      <c r="D1066" s="323">
        <v>0</v>
      </c>
      <c r="E1066" s="192">
        <f t="shared" si="16"/>
        <v>0</v>
      </c>
    </row>
    <row r="1067" ht="36" customHeight="1" spans="1:5">
      <c r="A1067" s="407">
        <v>2150302</v>
      </c>
      <c r="B1067" s="293" t="s">
        <v>181</v>
      </c>
      <c r="C1067" s="323" t="s">
        <v>184</v>
      </c>
      <c r="D1067" s="323">
        <v>0</v>
      </c>
      <c r="E1067" s="192">
        <f t="shared" si="16"/>
        <v>0</v>
      </c>
    </row>
    <row r="1068" ht="36" customHeight="1" spans="1:5">
      <c r="A1068" s="407">
        <v>2150303</v>
      </c>
      <c r="B1068" s="293" t="s">
        <v>182</v>
      </c>
      <c r="C1068" s="323" t="s">
        <v>184</v>
      </c>
      <c r="D1068" s="323">
        <v>0</v>
      </c>
      <c r="E1068" s="192">
        <f t="shared" si="16"/>
        <v>0</v>
      </c>
    </row>
    <row r="1069" ht="36" customHeight="1" spans="1:5">
      <c r="A1069" s="407">
        <v>2150399</v>
      </c>
      <c r="B1069" s="293" t="s">
        <v>989</v>
      </c>
      <c r="C1069" s="323" t="s">
        <v>184</v>
      </c>
      <c r="D1069" s="323">
        <v>0</v>
      </c>
      <c r="E1069" s="192">
        <f t="shared" si="16"/>
        <v>0</v>
      </c>
    </row>
    <row r="1070" ht="36" customHeight="1" spans="1:5">
      <c r="A1070" s="406">
        <v>21505</v>
      </c>
      <c r="B1070" s="290" t="s">
        <v>990</v>
      </c>
      <c r="C1070" s="323">
        <v>50</v>
      </c>
      <c r="D1070" s="323">
        <v>50</v>
      </c>
      <c r="E1070" s="192">
        <f t="shared" si="16"/>
        <v>0</v>
      </c>
    </row>
    <row r="1071" ht="36" customHeight="1" spans="1:5">
      <c r="A1071" s="407">
        <v>2150501</v>
      </c>
      <c r="B1071" s="293" t="s">
        <v>180</v>
      </c>
      <c r="C1071" s="323" t="s">
        <v>184</v>
      </c>
      <c r="D1071" s="323">
        <v>0</v>
      </c>
      <c r="E1071" s="192">
        <f t="shared" si="16"/>
        <v>0</v>
      </c>
    </row>
    <row r="1072" ht="36" customHeight="1" spans="1:5">
      <c r="A1072" s="407">
        <v>2150502</v>
      </c>
      <c r="B1072" s="293" t="s">
        <v>181</v>
      </c>
      <c r="C1072" s="323" t="s">
        <v>184</v>
      </c>
      <c r="D1072" s="323">
        <v>0</v>
      </c>
      <c r="E1072" s="192">
        <f t="shared" si="16"/>
        <v>0</v>
      </c>
    </row>
    <row r="1073" ht="36" customHeight="1" spans="1:5">
      <c r="A1073" s="407">
        <v>2150503</v>
      </c>
      <c r="B1073" s="293" t="s">
        <v>182</v>
      </c>
      <c r="C1073" s="323" t="s">
        <v>184</v>
      </c>
      <c r="D1073" s="323">
        <v>0</v>
      </c>
      <c r="E1073" s="192">
        <f t="shared" si="16"/>
        <v>0</v>
      </c>
    </row>
    <row r="1074" ht="36" customHeight="1" spans="1:5">
      <c r="A1074" s="407">
        <v>2150505</v>
      </c>
      <c r="B1074" s="293" t="s">
        <v>991</v>
      </c>
      <c r="C1074" s="323" t="s">
        <v>184</v>
      </c>
      <c r="D1074" s="323">
        <v>0</v>
      </c>
      <c r="E1074" s="192">
        <f t="shared" si="16"/>
        <v>0</v>
      </c>
    </row>
    <row r="1075" ht="36" customHeight="1" spans="1:5">
      <c r="A1075" s="407">
        <v>2150506</v>
      </c>
      <c r="B1075" s="293" t="s">
        <v>992</v>
      </c>
      <c r="C1075" s="323">
        <v>0</v>
      </c>
      <c r="D1075" s="323">
        <v>0</v>
      </c>
      <c r="E1075" s="192" t="str">
        <f t="shared" si="16"/>
        <v/>
      </c>
    </row>
    <row r="1076" ht="36" customHeight="1" spans="1:5">
      <c r="A1076" s="407">
        <v>2150507</v>
      </c>
      <c r="B1076" s="293" t="s">
        <v>993</v>
      </c>
      <c r="C1076" s="323" t="s">
        <v>184</v>
      </c>
      <c r="D1076" s="323">
        <v>0</v>
      </c>
      <c r="E1076" s="192">
        <f t="shared" si="16"/>
        <v>0</v>
      </c>
    </row>
    <row r="1077" ht="36" customHeight="1" spans="1:5">
      <c r="A1077" s="407">
        <v>2150508</v>
      </c>
      <c r="B1077" s="293" t="s">
        <v>994</v>
      </c>
      <c r="C1077" s="323" t="s">
        <v>184</v>
      </c>
      <c r="D1077" s="323">
        <v>0</v>
      </c>
      <c r="E1077" s="192">
        <f t="shared" si="16"/>
        <v>0</v>
      </c>
    </row>
    <row r="1078" ht="36" customHeight="1" spans="1:5">
      <c r="A1078" s="407">
        <v>2150509</v>
      </c>
      <c r="B1078" s="293" t="s">
        <v>995</v>
      </c>
      <c r="C1078" s="323">
        <v>0</v>
      </c>
      <c r="D1078" s="323">
        <v>0</v>
      </c>
      <c r="E1078" s="192" t="str">
        <f t="shared" si="16"/>
        <v/>
      </c>
    </row>
    <row r="1079" ht="36" customHeight="1" spans="1:5">
      <c r="A1079" s="407">
        <v>2150510</v>
      </c>
      <c r="B1079" s="293" t="s">
        <v>996</v>
      </c>
      <c r="C1079" s="323">
        <v>0</v>
      </c>
      <c r="D1079" s="323">
        <v>0</v>
      </c>
      <c r="E1079" s="192" t="str">
        <f t="shared" si="16"/>
        <v/>
      </c>
    </row>
    <row r="1080" ht="36" customHeight="1" spans="1:5">
      <c r="A1080" s="407">
        <v>2150511</v>
      </c>
      <c r="B1080" s="293" t="s">
        <v>997</v>
      </c>
      <c r="C1080" s="323">
        <v>0</v>
      </c>
      <c r="D1080" s="323">
        <v>0</v>
      </c>
      <c r="E1080" s="192" t="str">
        <f t="shared" si="16"/>
        <v/>
      </c>
    </row>
    <row r="1081" ht="36" customHeight="1" spans="1:5">
      <c r="A1081" s="407">
        <v>2150513</v>
      </c>
      <c r="B1081" s="293" t="s">
        <v>942</v>
      </c>
      <c r="C1081" s="323">
        <v>0</v>
      </c>
      <c r="D1081" s="323">
        <v>0</v>
      </c>
      <c r="E1081" s="192" t="str">
        <f t="shared" si="16"/>
        <v/>
      </c>
    </row>
    <row r="1082" ht="36" customHeight="1" spans="1:5">
      <c r="A1082" s="407">
        <v>2150515</v>
      </c>
      <c r="B1082" s="293" t="s">
        <v>998</v>
      </c>
      <c r="C1082" s="323">
        <v>0</v>
      </c>
      <c r="D1082" s="323">
        <v>0</v>
      </c>
      <c r="E1082" s="192" t="str">
        <f t="shared" si="16"/>
        <v/>
      </c>
    </row>
    <row r="1083" ht="36" customHeight="1" spans="1:5">
      <c r="A1083" s="409">
        <v>2150516</v>
      </c>
      <c r="B1083" s="423" t="s">
        <v>999</v>
      </c>
      <c r="C1083" s="323" t="s">
        <v>184</v>
      </c>
      <c r="D1083" s="323">
        <v>0</v>
      </c>
      <c r="E1083" s="192">
        <f t="shared" si="16"/>
        <v>0</v>
      </c>
    </row>
    <row r="1084" ht="36" customHeight="1" spans="1:5">
      <c r="A1084" s="409">
        <v>2150517</v>
      </c>
      <c r="B1084" s="423" t="s">
        <v>1000</v>
      </c>
      <c r="C1084" s="323">
        <v>50</v>
      </c>
      <c r="D1084" s="323">
        <v>50</v>
      </c>
      <c r="E1084" s="192">
        <f t="shared" si="16"/>
        <v>0</v>
      </c>
    </row>
    <row r="1085" ht="36" customHeight="1" spans="1:5">
      <c r="A1085" s="409">
        <v>2150550</v>
      </c>
      <c r="B1085" s="423" t="s">
        <v>190</v>
      </c>
      <c r="C1085" s="323" t="s">
        <v>184</v>
      </c>
      <c r="D1085" s="323">
        <v>0</v>
      </c>
      <c r="E1085" s="192">
        <f t="shared" si="16"/>
        <v>0</v>
      </c>
    </row>
    <row r="1086" ht="36" customHeight="1" spans="1:5">
      <c r="A1086" s="407">
        <v>2150599</v>
      </c>
      <c r="B1086" s="293" t="s">
        <v>1001</v>
      </c>
      <c r="C1086" s="323" t="s">
        <v>184</v>
      </c>
      <c r="D1086" s="323">
        <v>0</v>
      </c>
      <c r="E1086" s="192">
        <f t="shared" si="16"/>
        <v>0</v>
      </c>
    </row>
    <row r="1087" ht="36" customHeight="1" spans="1:5">
      <c r="A1087" s="406">
        <v>21507</v>
      </c>
      <c r="B1087" s="290" t="s">
        <v>1002</v>
      </c>
      <c r="C1087" s="323">
        <v>100</v>
      </c>
      <c r="D1087" s="323">
        <v>3000</v>
      </c>
      <c r="E1087" s="192">
        <f t="shared" si="16"/>
        <v>29</v>
      </c>
    </row>
    <row r="1088" ht="36" customHeight="1" spans="1:5">
      <c r="A1088" s="407">
        <v>2150701</v>
      </c>
      <c r="B1088" s="293" t="s">
        <v>180</v>
      </c>
      <c r="C1088" s="323" t="s">
        <v>184</v>
      </c>
      <c r="D1088" s="323">
        <v>0</v>
      </c>
      <c r="E1088" s="192">
        <f t="shared" si="16"/>
        <v>0</v>
      </c>
    </row>
    <row r="1089" ht="36" customHeight="1" spans="1:5">
      <c r="A1089" s="407">
        <v>2150702</v>
      </c>
      <c r="B1089" s="293" t="s">
        <v>181</v>
      </c>
      <c r="C1089" s="323">
        <v>100</v>
      </c>
      <c r="D1089" s="323">
        <v>3000</v>
      </c>
      <c r="E1089" s="192">
        <f t="shared" si="16"/>
        <v>29</v>
      </c>
    </row>
    <row r="1090" ht="36" customHeight="1" spans="1:5">
      <c r="A1090" s="407">
        <v>2150703</v>
      </c>
      <c r="B1090" s="293" t="s">
        <v>182</v>
      </c>
      <c r="C1090" s="323" t="s">
        <v>184</v>
      </c>
      <c r="D1090" s="323">
        <v>0</v>
      </c>
      <c r="E1090" s="192">
        <f t="shared" si="16"/>
        <v>0</v>
      </c>
    </row>
    <row r="1091" ht="36" customHeight="1" spans="1:5">
      <c r="A1091" s="407">
        <v>2150704</v>
      </c>
      <c r="B1091" s="293" t="s">
        <v>1003</v>
      </c>
      <c r="C1091" s="323" t="s">
        <v>184</v>
      </c>
      <c r="D1091" s="323">
        <v>0</v>
      </c>
      <c r="E1091" s="192">
        <f t="shared" si="16"/>
        <v>0</v>
      </c>
    </row>
    <row r="1092" ht="36" customHeight="1" spans="1:5">
      <c r="A1092" s="407">
        <v>2150705</v>
      </c>
      <c r="B1092" s="293" t="s">
        <v>1004</v>
      </c>
      <c r="C1092" s="323" t="s">
        <v>184</v>
      </c>
      <c r="D1092" s="323">
        <v>0</v>
      </c>
      <c r="E1092" s="192">
        <f t="shared" ref="E1092:E1155" si="17">IFERROR(IF(C1092&gt;0,D1092/C1092-1,IF(C1092&lt;0,-(D1092/C1092-1),"")),0)</f>
        <v>0</v>
      </c>
    </row>
    <row r="1093" ht="36" customHeight="1" spans="1:5">
      <c r="A1093" s="407">
        <v>2150799</v>
      </c>
      <c r="B1093" s="293" t="s">
        <v>1005</v>
      </c>
      <c r="C1093" s="323" t="s">
        <v>184</v>
      </c>
      <c r="D1093" s="323">
        <v>0</v>
      </c>
      <c r="E1093" s="192">
        <f t="shared" si="17"/>
        <v>0</v>
      </c>
    </row>
    <row r="1094" ht="36" customHeight="1" spans="1:5">
      <c r="A1094" s="406">
        <v>21508</v>
      </c>
      <c r="B1094" s="290" t="s">
        <v>1006</v>
      </c>
      <c r="C1094" s="323">
        <v>700</v>
      </c>
      <c r="D1094" s="323">
        <v>3035</v>
      </c>
      <c r="E1094" s="192">
        <f t="shared" si="17"/>
        <v>3.336</v>
      </c>
    </row>
    <row r="1095" ht="36" customHeight="1" spans="1:5">
      <c r="A1095" s="407">
        <v>2150801</v>
      </c>
      <c r="B1095" s="293" t="s">
        <v>180</v>
      </c>
      <c r="C1095" s="323" t="s">
        <v>184</v>
      </c>
      <c r="D1095" s="323">
        <v>0</v>
      </c>
      <c r="E1095" s="192">
        <f t="shared" si="17"/>
        <v>0</v>
      </c>
    </row>
    <row r="1096" ht="36" customHeight="1" spans="1:5">
      <c r="A1096" s="407">
        <v>2150802</v>
      </c>
      <c r="B1096" s="293" t="s">
        <v>181</v>
      </c>
      <c r="C1096" s="323" t="s">
        <v>184</v>
      </c>
      <c r="D1096" s="323">
        <v>0</v>
      </c>
      <c r="E1096" s="192">
        <f t="shared" si="17"/>
        <v>0</v>
      </c>
    </row>
    <row r="1097" ht="36" customHeight="1" spans="1:5">
      <c r="A1097" s="407">
        <v>2150803</v>
      </c>
      <c r="B1097" s="293" t="s">
        <v>182</v>
      </c>
      <c r="C1097" s="323" t="s">
        <v>184</v>
      </c>
      <c r="D1097" s="323">
        <v>0</v>
      </c>
      <c r="E1097" s="192">
        <f t="shared" si="17"/>
        <v>0</v>
      </c>
    </row>
    <row r="1098" ht="36" customHeight="1" spans="1:5">
      <c r="A1098" s="407">
        <v>2150804</v>
      </c>
      <c r="B1098" s="293" t="s">
        <v>1007</v>
      </c>
      <c r="C1098" s="323" t="s">
        <v>184</v>
      </c>
      <c r="D1098" s="323">
        <v>0</v>
      </c>
      <c r="E1098" s="192">
        <f t="shared" si="17"/>
        <v>0</v>
      </c>
    </row>
    <row r="1099" ht="36" customHeight="1" spans="1:5">
      <c r="A1099" s="407">
        <v>2150805</v>
      </c>
      <c r="B1099" s="293" t="s">
        <v>1008</v>
      </c>
      <c r="C1099" s="323">
        <v>700</v>
      </c>
      <c r="D1099" s="323">
        <v>3030</v>
      </c>
      <c r="E1099" s="192">
        <f t="shared" si="17"/>
        <v>3.329</v>
      </c>
    </row>
    <row r="1100" ht="36" customHeight="1" spans="1:5">
      <c r="A1100" s="409">
        <v>2150806</v>
      </c>
      <c r="B1100" s="417" t="s">
        <v>1009</v>
      </c>
      <c r="C1100" s="323" t="s">
        <v>184</v>
      </c>
      <c r="D1100" s="323">
        <v>0</v>
      </c>
      <c r="E1100" s="192">
        <f t="shared" si="17"/>
        <v>0</v>
      </c>
    </row>
    <row r="1101" ht="36" customHeight="1" spans="1:5">
      <c r="A1101" s="407">
        <v>2150899</v>
      </c>
      <c r="B1101" s="293" t="s">
        <v>1010</v>
      </c>
      <c r="C1101" s="323" t="s">
        <v>184</v>
      </c>
      <c r="D1101" s="323">
        <v>5</v>
      </c>
      <c r="E1101" s="192">
        <f t="shared" si="17"/>
        <v>0</v>
      </c>
    </row>
    <row r="1102" ht="36" customHeight="1" spans="1:5">
      <c r="A1102" s="406">
        <v>21599</v>
      </c>
      <c r="B1102" s="290" t="s">
        <v>1011</v>
      </c>
      <c r="C1102" s="323">
        <v>0</v>
      </c>
      <c r="D1102" s="323">
        <v>10</v>
      </c>
      <c r="E1102" s="192" t="str">
        <f t="shared" si="17"/>
        <v/>
      </c>
    </row>
    <row r="1103" ht="36" customHeight="1" spans="1:5">
      <c r="A1103" s="407">
        <v>2159901</v>
      </c>
      <c r="B1103" s="293" t="s">
        <v>1012</v>
      </c>
      <c r="C1103" s="323" t="s">
        <v>184</v>
      </c>
      <c r="D1103" s="323">
        <v>0</v>
      </c>
      <c r="E1103" s="192">
        <f t="shared" si="17"/>
        <v>0</v>
      </c>
    </row>
    <row r="1104" ht="36" customHeight="1" spans="1:5">
      <c r="A1104" s="407">
        <v>2159904</v>
      </c>
      <c r="B1104" s="293" t="s">
        <v>1013</v>
      </c>
      <c r="C1104" s="323" t="s">
        <v>184</v>
      </c>
      <c r="D1104" s="323">
        <v>0</v>
      </c>
      <c r="E1104" s="192">
        <f t="shared" si="17"/>
        <v>0</v>
      </c>
    </row>
    <row r="1105" ht="36" customHeight="1" spans="1:5">
      <c r="A1105" s="407">
        <v>2159905</v>
      </c>
      <c r="B1105" s="293" t="s">
        <v>1014</v>
      </c>
      <c r="C1105" s="323" t="s">
        <v>184</v>
      </c>
      <c r="D1105" s="323">
        <v>0</v>
      </c>
      <c r="E1105" s="192">
        <f t="shared" si="17"/>
        <v>0</v>
      </c>
    </row>
    <row r="1106" ht="36" customHeight="1" spans="1:5">
      <c r="A1106" s="407">
        <v>2159906</v>
      </c>
      <c r="B1106" s="293" t="s">
        <v>1015</v>
      </c>
      <c r="C1106" s="323" t="s">
        <v>184</v>
      </c>
      <c r="D1106" s="323">
        <v>0</v>
      </c>
      <c r="E1106" s="192">
        <f t="shared" si="17"/>
        <v>0</v>
      </c>
    </row>
    <row r="1107" ht="36" customHeight="1" spans="1:5">
      <c r="A1107" s="407">
        <v>2159999</v>
      </c>
      <c r="B1107" s="293" t="s">
        <v>1016</v>
      </c>
      <c r="C1107" s="323" t="s">
        <v>184</v>
      </c>
      <c r="D1107" s="323">
        <v>10</v>
      </c>
      <c r="E1107" s="192">
        <f t="shared" si="17"/>
        <v>0</v>
      </c>
    </row>
    <row r="1108" ht="36" customHeight="1" spans="1:5">
      <c r="A1108" s="419" t="s">
        <v>1017</v>
      </c>
      <c r="B1108" s="411" t="s">
        <v>329</v>
      </c>
      <c r="C1108" s="323">
        <v>0</v>
      </c>
      <c r="D1108" s="323">
        <v>0</v>
      </c>
      <c r="E1108" s="192" t="str">
        <f t="shared" si="17"/>
        <v/>
      </c>
    </row>
    <row r="1109" ht="36" customHeight="1" spans="1:5">
      <c r="A1109" s="405">
        <v>216</v>
      </c>
      <c r="B1109" s="290" t="s">
        <v>143</v>
      </c>
      <c r="C1109" s="323">
        <v>760</v>
      </c>
      <c r="D1109" s="323">
        <v>612</v>
      </c>
      <c r="E1109" s="192">
        <f t="shared" si="17"/>
        <v>-0.195</v>
      </c>
    </row>
    <row r="1110" ht="36" customHeight="1" spans="1:5">
      <c r="A1110" s="406">
        <v>21602</v>
      </c>
      <c r="B1110" s="290" t="s">
        <v>1018</v>
      </c>
      <c r="C1110" s="323">
        <v>129</v>
      </c>
      <c r="D1110" s="323">
        <v>40</v>
      </c>
      <c r="E1110" s="192">
        <f t="shared" si="17"/>
        <v>-0.69</v>
      </c>
    </row>
    <row r="1111" ht="36" customHeight="1" spans="1:5">
      <c r="A1111" s="407">
        <v>2160201</v>
      </c>
      <c r="B1111" s="293" t="s">
        <v>180</v>
      </c>
      <c r="C1111" s="323" t="s">
        <v>184</v>
      </c>
      <c r="D1111" s="323">
        <v>0</v>
      </c>
      <c r="E1111" s="192">
        <f t="shared" si="17"/>
        <v>0</v>
      </c>
    </row>
    <row r="1112" ht="36" customHeight="1" spans="1:5">
      <c r="A1112" s="407">
        <v>2160202</v>
      </c>
      <c r="B1112" s="293" t="s">
        <v>181</v>
      </c>
      <c r="C1112" s="323" t="s">
        <v>184</v>
      </c>
      <c r="D1112" s="323">
        <v>0</v>
      </c>
      <c r="E1112" s="192">
        <f t="shared" si="17"/>
        <v>0</v>
      </c>
    </row>
    <row r="1113" ht="36" customHeight="1" spans="1:5">
      <c r="A1113" s="407">
        <v>2160203</v>
      </c>
      <c r="B1113" s="293" t="s">
        <v>182</v>
      </c>
      <c r="C1113" s="323" t="s">
        <v>184</v>
      </c>
      <c r="D1113" s="323">
        <v>0</v>
      </c>
      <c r="E1113" s="192">
        <f t="shared" si="17"/>
        <v>0</v>
      </c>
    </row>
    <row r="1114" ht="36" customHeight="1" spans="1:5">
      <c r="A1114" s="407">
        <v>2160216</v>
      </c>
      <c r="B1114" s="293" t="s">
        <v>1019</v>
      </c>
      <c r="C1114" s="323" t="s">
        <v>184</v>
      </c>
      <c r="D1114" s="323">
        <v>0</v>
      </c>
      <c r="E1114" s="192">
        <f t="shared" si="17"/>
        <v>0</v>
      </c>
    </row>
    <row r="1115" ht="36" customHeight="1" spans="1:5">
      <c r="A1115" s="407">
        <v>2160217</v>
      </c>
      <c r="B1115" s="293" t="s">
        <v>1020</v>
      </c>
      <c r="C1115" s="323" t="s">
        <v>184</v>
      </c>
      <c r="D1115" s="323">
        <v>0</v>
      </c>
      <c r="E1115" s="192">
        <f t="shared" si="17"/>
        <v>0</v>
      </c>
    </row>
    <row r="1116" ht="36" customHeight="1" spans="1:5">
      <c r="A1116" s="407">
        <v>2160218</v>
      </c>
      <c r="B1116" s="293" t="s">
        <v>1021</v>
      </c>
      <c r="C1116" s="323" t="s">
        <v>184</v>
      </c>
      <c r="D1116" s="323">
        <v>0</v>
      </c>
      <c r="E1116" s="192">
        <f t="shared" si="17"/>
        <v>0</v>
      </c>
    </row>
    <row r="1117" ht="36" customHeight="1" spans="1:5">
      <c r="A1117" s="407">
        <v>2160219</v>
      </c>
      <c r="B1117" s="293" t="s">
        <v>1022</v>
      </c>
      <c r="C1117" s="323" t="s">
        <v>184</v>
      </c>
      <c r="D1117" s="323">
        <v>0</v>
      </c>
      <c r="E1117" s="192">
        <f t="shared" si="17"/>
        <v>0</v>
      </c>
    </row>
    <row r="1118" ht="36" customHeight="1" spans="1:5">
      <c r="A1118" s="407">
        <v>2160250</v>
      </c>
      <c r="B1118" s="293" t="s">
        <v>190</v>
      </c>
      <c r="C1118" s="323" t="s">
        <v>184</v>
      </c>
      <c r="D1118" s="323">
        <v>0</v>
      </c>
      <c r="E1118" s="192">
        <f t="shared" si="17"/>
        <v>0</v>
      </c>
    </row>
    <row r="1119" ht="36" customHeight="1" spans="1:5">
      <c r="A1119" s="407">
        <v>2160299</v>
      </c>
      <c r="B1119" s="293" t="s">
        <v>1023</v>
      </c>
      <c r="C1119" s="323">
        <v>129</v>
      </c>
      <c r="D1119" s="323">
        <v>40</v>
      </c>
      <c r="E1119" s="192">
        <f t="shared" si="17"/>
        <v>-0.69</v>
      </c>
    </row>
    <row r="1120" ht="36" customHeight="1" spans="1:5">
      <c r="A1120" s="406">
        <v>21606</v>
      </c>
      <c r="B1120" s="290" t="s">
        <v>1024</v>
      </c>
      <c r="C1120" s="323">
        <v>270</v>
      </c>
      <c r="D1120" s="323">
        <v>252</v>
      </c>
      <c r="E1120" s="192">
        <f t="shared" si="17"/>
        <v>-0.067</v>
      </c>
    </row>
    <row r="1121" ht="36" customHeight="1" spans="1:5">
      <c r="A1121" s="407">
        <v>2160601</v>
      </c>
      <c r="B1121" s="293" t="s">
        <v>180</v>
      </c>
      <c r="C1121" s="323" t="s">
        <v>184</v>
      </c>
      <c r="D1121" s="323">
        <v>0</v>
      </c>
      <c r="E1121" s="192">
        <f t="shared" si="17"/>
        <v>0</v>
      </c>
    </row>
    <row r="1122" ht="36" customHeight="1" spans="1:5">
      <c r="A1122" s="407">
        <v>2160602</v>
      </c>
      <c r="B1122" s="293" t="s">
        <v>181</v>
      </c>
      <c r="C1122" s="323" t="s">
        <v>184</v>
      </c>
      <c r="D1122" s="323">
        <v>0</v>
      </c>
      <c r="E1122" s="192">
        <f t="shared" si="17"/>
        <v>0</v>
      </c>
    </row>
    <row r="1123" ht="36" customHeight="1" spans="1:5">
      <c r="A1123" s="407">
        <v>2160603</v>
      </c>
      <c r="B1123" s="293" t="s">
        <v>182</v>
      </c>
      <c r="C1123" s="323" t="s">
        <v>184</v>
      </c>
      <c r="D1123" s="323">
        <v>0</v>
      </c>
      <c r="E1123" s="192">
        <f t="shared" si="17"/>
        <v>0</v>
      </c>
    </row>
    <row r="1124" ht="36" customHeight="1" spans="1:5">
      <c r="A1124" s="407">
        <v>2160607</v>
      </c>
      <c r="B1124" s="293" t="s">
        <v>1025</v>
      </c>
      <c r="C1124" s="323" t="s">
        <v>184</v>
      </c>
      <c r="D1124" s="323">
        <v>0</v>
      </c>
      <c r="E1124" s="192">
        <f t="shared" si="17"/>
        <v>0</v>
      </c>
    </row>
    <row r="1125" ht="36" customHeight="1" spans="1:5">
      <c r="A1125" s="407">
        <v>2160699</v>
      </c>
      <c r="B1125" s="293" t="s">
        <v>1026</v>
      </c>
      <c r="C1125" s="323">
        <v>270</v>
      </c>
      <c r="D1125" s="323">
        <v>252</v>
      </c>
      <c r="E1125" s="192">
        <f t="shared" si="17"/>
        <v>-0.067</v>
      </c>
    </row>
    <row r="1126" ht="36" customHeight="1" spans="1:5">
      <c r="A1126" s="406">
        <v>21699</v>
      </c>
      <c r="B1126" s="290" t="s">
        <v>1027</v>
      </c>
      <c r="C1126" s="323">
        <v>361</v>
      </c>
      <c r="D1126" s="323">
        <v>320</v>
      </c>
      <c r="E1126" s="192">
        <f t="shared" si="17"/>
        <v>-0.114</v>
      </c>
    </row>
    <row r="1127" ht="36" customHeight="1" spans="1:5">
      <c r="A1127" s="407">
        <v>2169901</v>
      </c>
      <c r="B1127" s="293" t="s">
        <v>1028</v>
      </c>
      <c r="C1127" s="323" t="s">
        <v>184</v>
      </c>
      <c r="D1127" s="323">
        <v>0</v>
      </c>
      <c r="E1127" s="192">
        <f t="shared" si="17"/>
        <v>0</v>
      </c>
    </row>
    <row r="1128" ht="36" customHeight="1" spans="1:5">
      <c r="A1128" s="407">
        <v>2169999</v>
      </c>
      <c r="B1128" s="293" t="s">
        <v>1029</v>
      </c>
      <c r="C1128" s="323">
        <v>361</v>
      </c>
      <c r="D1128" s="323">
        <v>320</v>
      </c>
      <c r="E1128" s="192">
        <f t="shared" si="17"/>
        <v>-0.114</v>
      </c>
    </row>
    <row r="1129" ht="36" customHeight="1" spans="1:5">
      <c r="A1129" s="48" t="s">
        <v>1030</v>
      </c>
      <c r="B1129" s="411" t="s">
        <v>329</v>
      </c>
      <c r="C1129" s="323">
        <v>0</v>
      </c>
      <c r="D1129" s="323">
        <v>0</v>
      </c>
      <c r="E1129" s="192" t="str">
        <f t="shared" si="17"/>
        <v/>
      </c>
    </row>
    <row r="1130" ht="36" customHeight="1" spans="1:5">
      <c r="A1130" s="405">
        <v>217</v>
      </c>
      <c r="B1130" s="290" t="s">
        <v>145</v>
      </c>
      <c r="C1130" s="323">
        <v>0</v>
      </c>
      <c r="D1130" s="323">
        <v>0</v>
      </c>
      <c r="E1130" s="192" t="str">
        <f t="shared" si="17"/>
        <v/>
      </c>
    </row>
    <row r="1131" ht="36" customHeight="1" spans="1:5">
      <c r="A1131" s="406">
        <v>21701</v>
      </c>
      <c r="B1131" s="290" t="s">
        <v>1031</v>
      </c>
      <c r="C1131" s="323">
        <v>0</v>
      </c>
      <c r="D1131" s="323">
        <v>0</v>
      </c>
      <c r="E1131" s="192" t="str">
        <f t="shared" si="17"/>
        <v/>
      </c>
    </row>
    <row r="1132" ht="36" customHeight="1" spans="1:5">
      <c r="A1132" s="407">
        <v>2170101</v>
      </c>
      <c r="B1132" s="293" t="s">
        <v>180</v>
      </c>
      <c r="C1132" s="323" t="s">
        <v>184</v>
      </c>
      <c r="D1132" s="323">
        <v>0</v>
      </c>
      <c r="E1132" s="192">
        <f t="shared" si="17"/>
        <v>0</v>
      </c>
    </row>
    <row r="1133" ht="36" customHeight="1" spans="1:5">
      <c r="A1133" s="407">
        <v>2170102</v>
      </c>
      <c r="B1133" s="293" t="s">
        <v>181</v>
      </c>
      <c r="C1133" s="323" t="s">
        <v>184</v>
      </c>
      <c r="D1133" s="323">
        <v>0</v>
      </c>
      <c r="E1133" s="192">
        <f t="shared" si="17"/>
        <v>0</v>
      </c>
    </row>
    <row r="1134" ht="36" customHeight="1" spans="1:5">
      <c r="A1134" s="407">
        <v>2170103</v>
      </c>
      <c r="B1134" s="293" t="s">
        <v>182</v>
      </c>
      <c r="C1134" s="323" t="s">
        <v>184</v>
      </c>
      <c r="D1134" s="323">
        <v>0</v>
      </c>
      <c r="E1134" s="192">
        <f t="shared" si="17"/>
        <v>0</v>
      </c>
    </row>
    <row r="1135" ht="36" customHeight="1" spans="1:5">
      <c r="A1135" s="407">
        <v>2170104</v>
      </c>
      <c r="B1135" s="293" t="s">
        <v>1032</v>
      </c>
      <c r="C1135" s="323" t="s">
        <v>184</v>
      </c>
      <c r="D1135" s="323">
        <v>0</v>
      </c>
      <c r="E1135" s="192">
        <f t="shared" si="17"/>
        <v>0</v>
      </c>
    </row>
    <row r="1136" ht="36" customHeight="1" spans="1:5">
      <c r="A1136" s="407">
        <v>2170150</v>
      </c>
      <c r="B1136" s="293" t="s">
        <v>190</v>
      </c>
      <c r="C1136" s="323" t="s">
        <v>184</v>
      </c>
      <c r="D1136" s="323">
        <v>0</v>
      </c>
      <c r="E1136" s="192">
        <f t="shared" si="17"/>
        <v>0</v>
      </c>
    </row>
    <row r="1137" ht="36" customHeight="1" spans="1:5">
      <c r="A1137" s="407">
        <v>2170199</v>
      </c>
      <c r="B1137" s="293" t="s">
        <v>1033</v>
      </c>
      <c r="C1137" s="323" t="s">
        <v>184</v>
      </c>
      <c r="D1137" s="323">
        <v>0</v>
      </c>
      <c r="E1137" s="192">
        <f t="shared" si="17"/>
        <v>0</v>
      </c>
    </row>
    <row r="1138" ht="36" customHeight="1" spans="1:5">
      <c r="A1138" s="421">
        <v>21702</v>
      </c>
      <c r="B1138" s="424" t="s">
        <v>1034</v>
      </c>
      <c r="C1138" s="323">
        <v>0</v>
      </c>
      <c r="D1138" s="323">
        <v>0</v>
      </c>
      <c r="E1138" s="192" t="str">
        <f t="shared" si="17"/>
        <v/>
      </c>
    </row>
    <row r="1139" ht="36" customHeight="1" spans="1:5">
      <c r="A1139" s="425">
        <v>2170201</v>
      </c>
      <c r="B1139" s="426" t="s">
        <v>1035</v>
      </c>
      <c r="C1139" s="323" t="s">
        <v>184</v>
      </c>
      <c r="D1139" s="323">
        <v>0</v>
      </c>
      <c r="E1139" s="192">
        <f t="shared" si="17"/>
        <v>0</v>
      </c>
    </row>
    <row r="1140" ht="36" customHeight="1" spans="1:5">
      <c r="A1140" s="425">
        <v>2170202</v>
      </c>
      <c r="B1140" s="426" t="s">
        <v>1036</v>
      </c>
      <c r="C1140" s="323" t="s">
        <v>184</v>
      </c>
      <c r="D1140" s="323">
        <v>0</v>
      </c>
      <c r="E1140" s="192">
        <f t="shared" si="17"/>
        <v>0</v>
      </c>
    </row>
    <row r="1141" ht="36" customHeight="1" spans="1:5">
      <c r="A1141" s="425">
        <v>2170203</v>
      </c>
      <c r="B1141" s="426" t="s">
        <v>1037</v>
      </c>
      <c r="C1141" s="323" t="s">
        <v>184</v>
      </c>
      <c r="D1141" s="323">
        <v>0</v>
      </c>
      <c r="E1141" s="192">
        <f t="shared" si="17"/>
        <v>0</v>
      </c>
    </row>
    <row r="1142" ht="36" customHeight="1" spans="1:5">
      <c r="A1142" s="425">
        <v>2170204</v>
      </c>
      <c r="B1142" s="426" t="s">
        <v>1038</v>
      </c>
      <c r="C1142" s="323" t="s">
        <v>184</v>
      </c>
      <c r="D1142" s="323">
        <v>0</v>
      </c>
      <c r="E1142" s="192">
        <f t="shared" si="17"/>
        <v>0</v>
      </c>
    </row>
    <row r="1143" ht="36" customHeight="1" spans="1:5">
      <c r="A1143" s="425">
        <v>2170205</v>
      </c>
      <c r="B1143" s="426" t="s">
        <v>1039</v>
      </c>
      <c r="C1143" s="323" t="s">
        <v>184</v>
      </c>
      <c r="D1143" s="323">
        <v>0</v>
      </c>
      <c r="E1143" s="192">
        <f t="shared" si="17"/>
        <v>0</v>
      </c>
    </row>
    <row r="1144" ht="36" customHeight="1" spans="1:5">
      <c r="A1144" s="425">
        <v>2170206</v>
      </c>
      <c r="B1144" s="426" t="s">
        <v>1040</v>
      </c>
      <c r="C1144" s="323" t="s">
        <v>184</v>
      </c>
      <c r="D1144" s="323">
        <v>0</v>
      </c>
      <c r="E1144" s="192">
        <f t="shared" si="17"/>
        <v>0</v>
      </c>
    </row>
    <row r="1145" ht="36" customHeight="1" spans="1:5">
      <c r="A1145" s="425">
        <v>2170207</v>
      </c>
      <c r="B1145" s="426" t="s">
        <v>1041</v>
      </c>
      <c r="C1145" s="323" t="s">
        <v>184</v>
      </c>
      <c r="D1145" s="323">
        <v>0</v>
      </c>
      <c r="E1145" s="192">
        <f t="shared" si="17"/>
        <v>0</v>
      </c>
    </row>
    <row r="1146" ht="36" customHeight="1" spans="1:5">
      <c r="A1146" s="425">
        <v>2170208</v>
      </c>
      <c r="B1146" s="426" t="s">
        <v>1042</v>
      </c>
      <c r="C1146" s="323" t="s">
        <v>184</v>
      </c>
      <c r="D1146" s="323">
        <v>0</v>
      </c>
      <c r="E1146" s="192">
        <f t="shared" si="17"/>
        <v>0</v>
      </c>
    </row>
    <row r="1147" ht="36" customHeight="1" spans="1:5">
      <c r="A1147" s="425">
        <v>2170299</v>
      </c>
      <c r="B1147" s="426" t="s">
        <v>1043</v>
      </c>
      <c r="C1147" s="323" t="s">
        <v>184</v>
      </c>
      <c r="D1147" s="323">
        <v>0</v>
      </c>
      <c r="E1147" s="192">
        <f t="shared" si="17"/>
        <v>0</v>
      </c>
    </row>
    <row r="1148" ht="36" customHeight="1" spans="1:5">
      <c r="A1148" s="406">
        <v>21703</v>
      </c>
      <c r="B1148" s="290" t="s">
        <v>1044</v>
      </c>
      <c r="C1148" s="323">
        <v>0</v>
      </c>
      <c r="D1148" s="323">
        <v>0</v>
      </c>
      <c r="E1148" s="192" t="str">
        <f t="shared" si="17"/>
        <v/>
      </c>
    </row>
    <row r="1149" ht="36" customHeight="1" spans="1:5">
      <c r="A1149" s="407">
        <v>2170301</v>
      </c>
      <c r="B1149" s="293" t="s">
        <v>1045</v>
      </c>
      <c r="C1149" s="323" t="s">
        <v>184</v>
      </c>
      <c r="D1149" s="323">
        <v>0</v>
      </c>
      <c r="E1149" s="192">
        <f t="shared" si="17"/>
        <v>0</v>
      </c>
    </row>
    <row r="1150" ht="36" customHeight="1" spans="1:5">
      <c r="A1150" s="407">
        <v>2170302</v>
      </c>
      <c r="B1150" s="293" t="s">
        <v>1046</v>
      </c>
      <c r="C1150" s="323" t="s">
        <v>184</v>
      </c>
      <c r="D1150" s="323">
        <v>0</v>
      </c>
      <c r="E1150" s="192">
        <f t="shared" si="17"/>
        <v>0</v>
      </c>
    </row>
    <row r="1151" ht="36" customHeight="1" spans="1:5">
      <c r="A1151" s="407">
        <v>2170303</v>
      </c>
      <c r="B1151" s="293" t="s">
        <v>1047</v>
      </c>
      <c r="C1151" s="323" t="s">
        <v>184</v>
      </c>
      <c r="D1151" s="323">
        <v>0</v>
      </c>
      <c r="E1151" s="192">
        <f t="shared" si="17"/>
        <v>0</v>
      </c>
    </row>
    <row r="1152" ht="36" customHeight="1" spans="1:5">
      <c r="A1152" s="407">
        <v>2170304</v>
      </c>
      <c r="B1152" s="293" t="s">
        <v>1048</v>
      </c>
      <c r="C1152" s="323" t="s">
        <v>184</v>
      </c>
      <c r="D1152" s="323">
        <v>0</v>
      </c>
      <c r="E1152" s="192">
        <f t="shared" si="17"/>
        <v>0</v>
      </c>
    </row>
    <row r="1153" ht="36" customHeight="1" spans="1:5">
      <c r="A1153" s="407">
        <v>2170399</v>
      </c>
      <c r="B1153" s="293" t="s">
        <v>1049</v>
      </c>
      <c r="C1153" s="323" t="s">
        <v>184</v>
      </c>
      <c r="D1153" s="323">
        <v>0</v>
      </c>
      <c r="E1153" s="192">
        <f t="shared" si="17"/>
        <v>0</v>
      </c>
    </row>
    <row r="1154" ht="36" customHeight="1" spans="1:5">
      <c r="A1154" s="406">
        <v>21799</v>
      </c>
      <c r="B1154" s="290" t="s">
        <v>1050</v>
      </c>
      <c r="C1154" s="323">
        <v>0</v>
      </c>
      <c r="D1154" s="323">
        <v>0</v>
      </c>
      <c r="E1154" s="192" t="str">
        <f t="shared" si="17"/>
        <v/>
      </c>
    </row>
    <row r="1155" ht="36" customHeight="1" spans="1:5">
      <c r="A1155" s="324">
        <v>2179902</v>
      </c>
      <c r="B1155" s="293" t="s">
        <v>1051</v>
      </c>
      <c r="C1155" s="323" t="s">
        <v>184</v>
      </c>
      <c r="D1155" s="323">
        <v>0</v>
      </c>
      <c r="E1155" s="192">
        <f t="shared" si="17"/>
        <v>0</v>
      </c>
    </row>
    <row r="1156" ht="36" customHeight="1" spans="1:5">
      <c r="A1156" s="324">
        <v>2179999</v>
      </c>
      <c r="B1156" s="293" t="s">
        <v>1049</v>
      </c>
      <c r="C1156" s="323" t="s">
        <v>184</v>
      </c>
      <c r="D1156" s="323">
        <v>0</v>
      </c>
      <c r="E1156" s="192">
        <f t="shared" ref="E1156:E1219" si="18">IFERROR(IF(C1156&gt;0,D1156/C1156-1,IF(C1156&lt;0,-(D1156/C1156-1),"")),0)</f>
        <v>0</v>
      </c>
    </row>
    <row r="1157" ht="36" customHeight="1" spans="1:5">
      <c r="A1157" s="421" t="s">
        <v>1052</v>
      </c>
      <c r="B1157" s="411" t="s">
        <v>329</v>
      </c>
      <c r="C1157" s="323">
        <v>0</v>
      </c>
      <c r="D1157" s="323">
        <v>0</v>
      </c>
      <c r="E1157" s="192" t="str">
        <f t="shared" si="18"/>
        <v/>
      </c>
    </row>
    <row r="1158" ht="36" customHeight="1" spans="1:5">
      <c r="A1158" s="405">
        <v>219</v>
      </c>
      <c r="B1158" s="290" t="s">
        <v>147</v>
      </c>
      <c r="C1158" s="323">
        <v>0</v>
      </c>
      <c r="D1158" s="323">
        <v>0</v>
      </c>
      <c r="E1158" s="192" t="str">
        <f t="shared" si="18"/>
        <v/>
      </c>
    </row>
    <row r="1159" ht="36" customHeight="1" spans="1:5">
      <c r="A1159" s="406">
        <v>21901</v>
      </c>
      <c r="B1159" s="290" t="s">
        <v>1053</v>
      </c>
      <c r="C1159" s="323" t="s">
        <v>184</v>
      </c>
      <c r="D1159" s="323">
        <v>0</v>
      </c>
      <c r="E1159" s="192">
        <f t="shared" si="18"/>
        <v>0</v>
      </c>
    </row>
    <row r="1160" ht="36" customHeight="1" spans="1:5">
      <c r="A1160" s="406">
        <v>21902</v>
      </c>
      <c r="B1160" s="290" t="s">
        <v>1054</v>
      </c>
      <c r="C1160" s="323" t="s">
        <v>184</v>
      </c>
      <c r="D1160" s="323">
        <v>0</v>
      </c>
      <c r="E1160" s="192">
        <f t="shared" si="18"/>
        <v>0</v>
      </c>
    </row>
    <row r="1161" ht="36" customHeight="1" spans="1:5">
      <c r="A1161" s="406">
        <v>21903</v>
      </c>
      <c r="B1161" s="290" t="s">
        <v>1055</v>
      </c>
      <c r="C1161" s="323" t="s">
        <v>184</v>
      </c>
      <c r="D1161" s="323">
        <v>0</v>
      </c>
      <c r="E1161" s="192">
        <f t="shared" si="18"/>
        <v>0</v>
      </c>
    </row>
    <row r="1162" ht="36" customHeight="1" spans="1:5">
      <c r="A1162" s="406">
        <v>21904</v>
      </c>
      <c r="B1162" s="290" t="s">
        <v>1056</v>
      </c>
      <c r="C1162" s="323" t="s">
        <v>184</v>
      </c>
      <c r="D1162" s="323">
        <v>0</v>
      </c>
      <c r="E1162" s="192">
        <f t="shared" si="18"/>
        <v>0</v>
      </c>
    </row>
    <row r="1163" ht="36" customHeight="1" spans="1:5">
      <c r="A1163" s="406">
        <v>21905</v>
      </c>
      <c r="B1163" s="290" t="s">
        <v>1057</v>
      </c>
      <c r="C1163" s="323" t="s">
        <v>184</v>
      </c>
      <c r="D1163" s="323">
        <v>0</v>
      </c>
      <c r="E1163" s="192">
        <f t="shared" si="18"/>
        <v>0</v>
      </c>
    </row>
    <row r="1164" ht="36" customHeight="1" spans="1:5">
      <c r="A1164" s="406">
        <v>21906</v>
      </c>
      <c r="B1164" s="290" t="s">
        <v>1058</v>
      </c>
      <c r="C1164" s="323" t="s">
        <v>184</v>
      </c>
      <c r="D1164" s="323">
        <v>0</v>
      </c>
      <c r="E1164" s="192">
        <f t="shared" si="18"/>
        <v>0</v>
      </c>
    </row>
    <row r="1165" ht="36" customHeight="1" spans="1:5">
      <c r="A1165" s="406">
        <v>21907</v>
      </c>
      <c r="B1165" s="290" t="s">
        <v>1059</v>
      </c>
      <c r="C1165" s="323" t="s">
        <v>184</v>
      </c>
      <c r="D1165" s="323">
        <v>0</v>
      </c>
      <c r="E1165" s="192">
        <f t="shared" si="18"/>
        <v>0</v>
      </c>
    </row>
    <row r="1166" ht="36" customHeight="1" spans="1:5">
      <c r="A1166" s="406">
        <v>21908</v>
      </c>
      <c r="B1166" s="290" t="s">
        <v>1060</v>
      </c>
      <c r="C1166" s="323" t="s">
        <v>184</v>
      </c>
      <c r="D1166" s="323">
        <v>0</v>
      </c>
      <c r="E1166" s="192">
        <f t="shared" si="18"/>
        <v>0</v>
      </c>
    </row>
    <row r="1167" ht="36" customHeight="1" spans="1:5">
      <c r="A1167" s="406">
        <v>21999</v>
      </c>
      <c r="B1167" s="290" t="s">
        <v>1061</v>
      </c>
      <c r="C1167" s="323" t="s">
        <v>184</v>
      </c>
      <c r="D1167" s="323">
        <v>0</v>
      </c>
      <c r="E1167" s="192">
        <f t="shared" si="18"/>
        <v>0</v>
      </c>
    </row>
    <row r="1168" ht="36" customHeight="1" spans="1:5">
      <c r="A1168" s="405">
        <v>220</v>
      </c>
      <c r="B1168" s="290" t="s">
        <v>149</v>
      </c>
      <c r="C1168" s="323">
        <v>1650</v>
      </c>
      <c r="D1168" s="323">
        <v>1968</v>
      </c>
      <c r="E1168" s="192">
        <f t="shared" si="18"/>
        <v>0.193</v>
      </c>
    </row>
    <row r="1169" ht="36" customHeight="1" spans="1:5">
      <c r="A1169" s="406">
        <v>22001</v>
      </c>
      <c r="B1169" s="290" t="s">
        <v>1062</v>
      </c>
      <c r="C1169" s="323">
        <v>1573</v>
      </c>
      <c r="D1169" s="323">
        <v>1900</v>
      </c>
      <c r="E1169" s="192">
        <f t="shared" si="18"/>
        <v>0.208</v>
      </c>
    </row>
    <row r="1170" ht="36" customHeight="1" spans="1:5">
      <c r="A1170" s="407">
        <v>2200101</v>
      </c>
      <c r="B1170" s="293" t="s">
        <v>180</v>
      </c>
      <c r="C1170" s="323">
        <v>1162</v>
      </c>
      <c r="D1170" s="323">
        <v>1130</v>
      </c>
      <c r="E1170" s="192">
        <f t="shared" si="18"/>
        <v>-0.028</v>
      </c>
    </row>
    <row r="1171" ht="36" customHeight="1" spans="1:5">
      <c r="A1171" s="407">
        <v>2200102</v>
      </c>
      <c r="B1171" s="293" t="s">
        <v>181</v>
      </c>
      <c r="C1171" s="323">
        <v>166</v>
      </c>
      <c r="D1171" s="323">
        <v>143</v>
      </c>
      <c r="E1171" s="192">
        <f t="shared" si="18"/>
        <v>-0.139</v>
      </c>
    </row>
    <row r="1172" ht="36" customHeight="1" spans="1:5">
      <c r="A1172" s="407">
        <v>2200103</v>
      </c>
      <c r="B1172" s="293" t="s">
        <v>182</v>
      </c>
      <c r="C1172" s="323" t="s">
        <v>184</v>
      </c>
      <c r="D1172" s="323">
        <v>0</v>
      </c>
      <c r="E1172" s="192">
        <f t="shared" si="18"/>
        <v>0</v>
      </c>
    </row>
    <row r="1173" ht="36" customHeight="1" spans="1:5">
      <c r="A1173" s="407">
        <v>2200104</v>
      </c>
      <c r="B1173" s="293" t="s">
        <v>1063</v>
      </c>
      <c r="C1173" s="323">
        <v>6</v>
      </c>
      <c r="D1173" s="323">
        <v>278</v>
      </c>
      <c r="E1173" s="192">
        <f t="shared" si="18"/>
        <v>45.333</v>
      </c>
    </row>
    <row r="1174" ht="36" customHeight="1" spans="1:5">
      <c r="A1174" s="407">
        <v>2200106</v>
      </c>
      <c r="B1174" s="293" t="s">
        <v>1064</v>
      </c>
      <c r="C1174" s="323">
        <v>171</v>
      </c>
      <c r="D1174" s="323">
        <v>160</v>
      </c>
      <c r="E1174" s="192">
        <f t="shared" si="18"/>
        <v>-0.064</v>
      </c>
    </row>
    <row r="1175" ht="36" customHeight="1" spans="1:5">
      <c r="A1175" s="407">
        <v>2200107</v>
      </c>
      <c r="B1175" s="293" t="s">
        <v>1065</v>
      </c>
      <c r="C1175" s="323" t="s">
        <v>184</v>
      </c>
      <c r="D1175" s="323">
        <v>0</v>
      </c>
      <c r="E1175" s="192">
        <f t="shared" si="18"/>
        <v>0</v>
      </c>
    </row>
    <row r="1176" ht="36" customHeight="1" spans="1:5">
      <c r="A1176" s="407">
        <v>2200108</v>
      </c>
      <c r="B1176" s="293" t="s">
        <v>1066</v>
      </c>
      <c r="C1176" s="323" t="s">
        <v>184</v>
      </c>
      <c r="D1176" s="323">
        <v>0</v>
      </c>
      <c r="E1176" s="192">
        <f t="shared" si="18"/>
        <v>0</v>
      </c>
    </row>
    <row r="1177" ht="36" customHeight="1" spans="1:5">
      <c r="A1177" s="407">
        <v>2200109</v>
      </c>
      <c r="B1177" s="293" t="s">
        <v>1067</v>
      </c>
      <c r="C1177" s="323">
        <v>10</v>
      </c>
      <c r="D1177" s="323">
        <v>125</v>
      </c>
      <c r="E1177" s="192">
        <f t="shared" si="18"/>
        <v>11.5</v>
      </c>
    </row>
    <row r="1178" ht="36" customHeight="1" spans="1:5">
      <c r="A1178" s="407">
        <v>2200112</v>
      </c>
      <c r="B1178" s="293" t="s">
        <v>1068</v>
      </c>
      <c r="C1178" s="323" t="s">
        <v>184</v>
      </c>
      <c r="D1178" s="323">
        <v>0</v>
      </c>
      <c r="E1178" s="192">
        <f t="shared" si="18"/>
        <v>0</v>
      </c>
    </row>
    <row r="1179" ht="36" customHeight="1" spans="1:5">
      <c r="A1179" s="407">
        <v>2200113</v>
      </c>
      <c r="B1179" s="293" t="s">
        <v>1069</v>
      </c>
      <c r="C1179" s="323" t="s">
        <v>184</v>
      </c>
      <c r="D1179" s="323">
        <v>0</v>
      </c>
      <c r="E1179" s="192">
        <f t="shared" si="18"/>
        <v>0</v>
      </c>
    </row>
    <row r="1180" ht="36" customHeight="1" spans="1:5">
      <c r="A1180" s="407">
        <v>2200114</v>
      </c>
      <c r="B1180" s="293" t="s">
        <v>1070</v>
      </c>
      <c r="C1180" s="323">
        <v>27</v>
      </c>
      <c r="D1180" s="323">
        <v>0</v>
      </c>
      <c r="E1180" s="192">
        <f t="shared" si="18"/>
        <v>-1</v>
      </c>
    </row>
    <row r="1181" ht="36" customHeight="1" spans="1:5">
      <c r="A1181" s="407">
        <v>2200115</v>
      </c>
      <c r="B1181" s="293" t="s">
        <v>1071</v>
      </c>
      <c r="C1181" s="323" t="s">
        <v>184</v>
      </c>
      <c r="D1181" s="323">
        <v>0</v>
      </c>
      <c r="E1181" s="192">
        <f t="shared" si="18"/>
        <v>0</v>
      </c>
    </row>
    <row r="1182" ht="36" customHeight="1" spans="1:5">
      <c r="A1182" s="407">
        <v>2200116</v>
      </c>
      <c r="B1182" s="293" t="s">
        <v>1072</v>
      </c>
      <c r="C1182" s="323" t="s">
        <v>184</v>
      </c>
      <c r="D1182" s="323">
        <v>0</v>
      </c>
      <c r="E1182" s="192">
        <f t="shared" si="18"/>
        <v>0</v>
      </c>
    </row>
    <row r="1183" ht="36" customHeight="1" spans="1:5">
      <c r="A1183" s="407">
        <v>2200119</v>
      </c>
      <c r="B1183" s="293" t="s">
        <v>1073</v>
      </c>
      <c r="C1183" s="323" t="s">
        <v>184</v>
      </c>
      <c r="D1183" s="323">
        <v>0</v>
      </c>
      <c r="E1183" s="192">
        <f t="shared" si="18"/>
        <v>0</v>
      </c>
    </row>
    <row r="1184" ht="36" customHeight="1" spans="1:5">
      <c r="A1184" s="407">
        <v>2200120</v>
      </c>
      <c r="B1184" s="293" t="s">
        <v>1074</v>
      </c>
      <c r="C1184" s="323" t="s">
        <v>184</v>
      </c>
      <c r="D1184" s="323">
        <v>0</v>
      </c>
      <c r="E1184" s="192">
        <f t="shared" si="18"/>
        <v>0</v>
      </c>
    </row>
    <row r="1185" ht="36" customHeight="1" spans="1:5">
      <c r="A1185" s="407">
        <v>2200121</v>
      </c>
      <c r="B1185" s="293" t="s">
        <v>1075</v>
      </c>
      <c r="C1185" s="323" t="s">
        <v>184</v>
      </c>
      <c r="D1185" s="323">
        <v>0</v>
      </c>
      <c r="E1185" s="192">
        <f t="shared" si="18"/>
        <v>0</v>
      </c>
    </row>
    <row r="1186" ht="36" customHeight="1" spans="1:5">
      <c r="A1186" s="407">
        <v>2200122</v>
      </c>
      <c r="B1186" s="293" t="s">
        <v>1076</v>
      </c>
      <c r="C1186" s="323" t="s">
        <v>184</v>
      </c>
      <c r="D1186" s="323">
        <v>0</v>
      </c>
      <c r="E1186" s="192">
        <f t="shared" si="18"/>
        <v>0</v>
      </c>
    </row>
    <row r="1187" ht="36" customHeight="1" spans="1:5">
      <c r="A1187" s="407">
        <v>2200123</v>
      </c>
      <c r="B1187" s="293" t="s">
        <v>1077</v>
      </c>
      <c r="C1187" s="323" t="s">
        <v>184</v>
      </c>
      <c r="D1187" s="323">
        <v>0</v>
      </c>
      <c r="E1187" s="192">
        <f t="shared" si="18"/>
        <v>0</v>
      </c>
    </row>
    <row r="1188" ht="36" customHeight="1" spans="1:5">
      <c r="A1188" s="407">
        <v>2200124</v>
      </c>
      <c r="B1188" s="293" t="s">
        <v>1078</v>
      </c>
      <c r="C1188" s="323" t="s">
        <v>184</v>
      </c>
      <c r="D1188" s="323">
        <v>0</v>
      </c>
      <c r="E1188" s="192">
        <f t="shared" si="18"/>
        <v>0</v>
      </c>
    </row>
    <row r="1189" ht="36" customHeight="1" spans="1:5">
      <c r="A1189" s="407">
        <v>2200125</v>
      </c>
      <c r="B1189" s="293" t="s">
        <v>1079</v>
      </c>
      <c r="C1189" s="323" t="s">
        <v>184</v>
      </c>
      <c r="D1189" s="323">
        <v>0</v>
      </c>
      <c r="E1189" s="192">
        <f t="shared" si="18"/>
        <v>0</v>
      </c>
    </row>
    <row r="1190" ht="36" customHeight="1" spans="1:5">
      <c r="A1190" s="407">
        <v>2200126</v>
      </c>
      <c r="B1190" s="293" t="s">
        <v>1080</v>
      </c>
      <c r="C1190" s="323" t="s">
        <v>184</v>
      </c>
      <c r="D1190" s="323">
        <v>0</v>
      </c>
      <c r="E1190" s="192">
        <f t="shared" si="18"/>
        <v>0</v>
      </c>
    </row>
    <row r="1191" ht="36" customHeight="1" spans="1:5">
      <c r="A1191" s="407">
        <v>2200127</v>
      </c>
      <c r="B1191" s="293" t="s">
        <v>1081</v>
      </c>
      <c r="C1191" s="323" t="s">
        <v>184</v>
      </c>
      <c r="D1191" s="323">
        <v>0</v>
      </c>
      <c r="E1191" s="192">
        <f t="shared" si="18"/>
        <v>0</v>
      </c>
    </row>
    <row r="1192" ht="36" customHeight="1" spans="1:5">
      <c r="A1192" s="407">
        <v>2200128</v>
      </c>
      <c r="B1192" s="293" t="s">
        <v>1082</v>
      </c>
      <c r="C1192" s="323" t="s">
        <v>184</v>
      </c>
      <c r="D1192" s="323">
        <v>0</v>
      </c>
      <c r="E1192" s="192">
        <f t="shared" si="18"/>
        <v>0</v>
      </c>
    </row>
    <row r="1193" ht="36" customHeight="1" spans="1:5">
      <c r="A1193" s="407">
        <v>2200129</v>
      </c>
      <c r="B1193" s="293" t="s">
        <v>1083</v>
      </c>
      <c r="C1193" s="323" t="s">
        <v>184</v>
      </c>
      <c r="D1193" s="323">
        <v>0</v>
      </c>
      <c r="E1193" s="192">
        <f t="shared" si="18"/>
        <v>0</v>
      </c>
    </row>
    <row r="1194" ht="36" customHeight="1" spans="1:5">
      <c r="A1194" s="407">
        <v>2200150</v>
      </c>
      <c r="B1194" s="293" t="s">
        <v>190</v>
      </c>
      <c r="C1194" s="323">
        <v>31</v>
      </c>
      <c r="D1194" s="323">
        <v>64</v>
      </c>
      <c r="E1194" s="192">
        <f t="shared" si="18"/>
        <v>1.065</v>
      </c>
    </row>
    <row r="1195" ht="36" customHeight="1" spans="1:5">
      <c r="A1195" s="407">
        <v>2200199</v>
      </c>
      <c r="B1195" s="293" t="s">
        <v>1084</v>
      </c>
      <c r="C1195" s="323" t="s">
        <v>184</v>
      </c>
      <c r="D1195" s="323">
        <v>0</v>
      </c>
      <c r="E1195" s="192">
        <f t="shared" si="18"/>
        <v>0</v>
      </c>
    </row>
    <row r="1196" ht="36" customHeight="1" spans="1:5">
      <c r="A1196" s="406">
        <v>22005</v>
      </c>
      <c r="B1196" s="290" t="s">
        <v>1085</v>
      </c>
      <c r="C1196" s="323">
        <v>77</v>
      </c>
      <c r="D1196" s="323">
        <v>68</v>
      </c>
      <c r="E1196" s="192">
        <f t="shared" si="18"/>
        <v>-0.117</v>
      </c>
    </row>
    <row r="1197" ht="36" customHeight="1" spans="1:5">
      <c r="A1197" s="407">
        <v>2200501</v>
      </c>
      <c r="B1197" s="293" t="s">
        <v>180</v>
      </c>
      <c r="C1197" s="323">
        <v>9</v>
      </c>
      <c r="D1197" s="323">
        <v>0</v>
      </c>
      <c r="E1197" s="192">
        <f t="shared" si="18"/>
        <v>-1</v>
      </c>
    </row>
    <row r="1198" ht="36" customHeight="1" spans="1:5">
      <c r="A1198" s="407">
        <v>2200502</v>
      </c>
      <c r="B1198" s="293" t="s">
        <v>181</v>
      </c>
      <c r="C1198" s="323" t="s">
        <v>184</v>
      </c>
      <c r="D1198" s="323">
        <v>0</v>
      </c>
      <c r="E1198" s="192">
        <f t="shared" si="18"/>
        <v>0</v>
      </c>
    </row>
    <row r="1199" ht="36" customHeight="1" spans="1:5">
      <c r="A1199" s="407">
        <v>2200503</v>
      </c>
      <c r="B1199" s="293" t="s">
        <v>182</v>
      </c>
      <c r="C1199" s="323" t="s">
        <v>184</v>
      </c>
      <c r="D1199" s="323">
        <v>0</v>
      </c>
      <c r="E1199" s="192">
        <f t="shared" si="18"/>
        <v>0</v>
      </c>
    </row>
    <row r="1200" ht="36" customHeight="1" spans="1:5">
      <c r="A1200" s="407">
        <v>2200504</v>
      </c>
      <c r="B1200" s="293" t="s">
        <v>1086</v>
      </c>
      <c r="C1200" s="323" t="s">
        <v>184</v>
      </c>
      <c r="D1200" s="323">
        <v>0</v>
      </c>
      <c r="E1200" s="192">
        <f t="shared" si="18"/>
        <v>0</v>
      </c>
    </row>
    <row r="1201" ht="36" customHeight="1" spans="1:5">
      <c r="A1201" s="407">
        <v>2200506</v>
      </c>
      <c r="B1201" s="293" t="s">
        <v>1087</v>
      </c>
      <c r="C1201" s="323" t="s">
        <v>184</v>
      </c>
      <c r="D1201" s="323">
        <v>0</v>
      </c>
      <c r="E1201" s="192">
        <f t="shared" si="18"/>
        <v>0</v>
      </c>
    </row>
    <row r="1202" ht="36" customHeight="1" spans="1:5">
      <c r="A1202" s="407">
        <v>2200507</v>
      </c>
      <c r="B1202" s="293" t="s">
        <v>1088</v>
      </c>
      <c r="C1202" s="323" t="s">
        <v>184</v>
      </c>
      <c r="D1202" s="323">
        <v>0</v>
      </c>
      <c r="E1202" s="192">
        <f t="shared" si="18"/>
        <v>0</v>
      </c>
    </row>
    <row r="1203" ht="36" customHeight="1" spans="1:5">
      <c r="A1203" s="407">
        <v>2200508</v>
      </c>
      <c r="B1203" s="293" t="s">
        <v>1089</v>
      </c>
      <c r="C1203" s="323" t="s">
        <v>184</v>
      </c>
      <c r="D1203" s="323">
        <v>0</v>
      </c>
      <c r="E1203" s="192">
        <f t="shared" si="18"/>
        <v>0</v>
      </c>
    </row>
    <row r="1204" ht="36" customHeight="1" spans="1:5">
      <c r="A1204" s="407">
        <v>2200509</v>
      </c>
      <c r="B1204" s="293" t="s">
        <v>1090</v>
      </c>
      <c r="C1204" s="323">
        <v>68</v>
      </c>
      <c r="D1204" s="323">
        <v>68</v>
      </c>
      <c r="E1204" s="192">
        <f t="shared" si="18"/>
        <v>0</v>
      </c>
    </row>
    <row r="1205" ht="36" customHeight="1" spans="1:5">
      <c r="A1205" s="407">
        <v>2200510</v>
      </c>
      <c r="B1205" s="293" t="s">
        <v>1091</v>
      </c>
      <c r="C1205" s="323" t="s">
        <v>184</v>
      </c>
      <c r="D1205" s="323">
        <v>0</v>
      </c>
      <c r="E1205" s="192">
        <f t="shared" si="18"/>
        <v>0</v>
      </c>
    </row>
    <row r="1206" ht="36" customHeight="1" spans="1:5">
      <c r="A1206" s="407">
        <v>2200511</v>
      </c>
      <c r="B1206" s="293" t="s">
        <v>1092</v>
      </c>
      <c r="C1206" s="323" t="s">
        <v>184</v>
      </c>
      <c r="D1206" s="323">
        <v>0</v>
      </c>
      <c r="E1206" s="192">
        <f t="shared" si="18"/>
        <v>0</v>
      </c>
    </row>
    <row r="1207" ht="36" customHeight="1" spans="1:5">
      <c r="A1207" s="407">
        <v>2200512</v>
      </c>
      <c r="B1207" s="293" t="s">
        <v>1093</v>
      </c>
      <c r="C1207" s="323" t="s">
        <v>184</v>
      </c>
      <c r="D1207" s="323">
        <v>0</v>
      </c>
      <c r="E1207" s="192">
        <f t="shared" si="18"/>
        <v>0</v>
      </c>
    </row>
    <row r="1208" ht="36" customHeight="1" spans="1:5">
      <c r="A1208" s="407">
        <v>2200513</v>
      </c>
      <c r="B1208" s="293" t="s">
        <v>1094</v>
      </c>
      <c r="C1208" s="323" t="s">
        <v>184</v>
      </c>
      <c r="D1208" s="323">
        <v>0</v>
      </c>
      <c r="E1208" s="192">
        <f t="shared" si="18"/>
        <v>0</v>
      </c>
    </row>
    <row r="1209" ht="36" customHeight="1" spans="1:5">
      <c r="A1209" s="407">
        <v>2200514</v>
      </c>
      <c r="B1209" s="293" t="s">
        <v>1095</v>
      </c>
      <c r="C1209" s="323" t="s">
        <v>184</v>
      </c>
      <c r="D1209" s="323">
        <v>0</v>
      </c>
      <c r="E1209" s="192">
        <f t="shared" si="18"/>
        <v>0</v>
      </c>
    </row>
    <row r="1210" ht="36" customHeight="1" spans="1:5">
      <c r="A1210" s="407">
        <v>2200599</v>
      </c>
      <c r="B1210" s="293" t="s">
        <v>1096</v>
      </c>
      <c r="C1210" s="323" t="s">
        <v>184</v>
      </c>
      <c r="D1210" s="323">
        <v>0</v>
      </c>
      <c r="E1210" s="192">
        <f t="shared" si="18"/>
        <v>0</v>
      </c>
    </row>
    <row r="1211" ht="36" customHeight="1" spans="1:5">
      <c r="A1211" s="406">
        <v>22099</v>
      </c>
      <c r="B1211" s="290" t="s">
        <v>1097</v>
      </c>
      <c r="C1211" s="323">
        <v>0</v>
      </c>
      <c r="D1211" s="323">
        <v>0</v>
      </c>
      <c r="E1211" s="192" t="str">
        <f t="shared" si="18"/>
        <v/>
      </c>
    </row>
    <row r="1212" ht="36" customHeight="1" spans="1:5">
      <c r="A1212" s="324">
        <v>2209999</v>
      </c>
      <c r="B1212" s="293" t="s">
        <v>1098</v>
      </c>
      <c r="C1212" s="323" t="s">
        <v>184</v>
      </c>
      <c r="D1212" s="323">
        <v>0</v>
      </c>
      <c r="E1212" s="192">
        <f t="shared" si="18"/>
        <v>0</v>
      </c>
    </row>
    <row r="1213" ht="36" customHeight="1" spans="1:5">
      <c r="A1213" s="421" t="s">
        <v>1099</v>
      </c>
      <c r="B1213" s="411" t="s">
        <v>329</v>
      </c>
      <c r="C1213" s="323">
        <v>0</v>
      </c>
      <c r="D1213" s="323">
        <v>0</v>
      </c>
      <c r="E1213" s="192" t="str">
        <f t="shared" si="18"/>
        <v/>
      </c>
    </row>
    <row r="1214" ht="36" customHeight="1" spans="1:5">
      <c r="A1214" s="405">
        <v>221</v>
      </c>
      <c r="B1214" s="290" t="s">
        <v>151</v>
      </c>
      <c r="C1214" s="323">
        <v>48206</v>
      </c>
      <c r="D1214" s="323">
        <v>80769</v>
      </c>
      <c r="E1214" s="192">
        <f t="shared" si="18"/>
        <v>0.675</v>
      </c>
    </row>
    <row r="1215" ht="36" customHeight="1" spans="1:5">
      <c r="A1215" s="406">
        <v>22101</v>
      </c>
      <c r="B1215" s="290" t="s">
        <v>1100</v>
      </c>
      <c r="C1215" s="323">
        <v>31590</v>
      </c>
      <c r="D1215" s="323">
        <v>63981</v>
      </c>
      <c r="E1215" s="192">
        <f t="shared" si="18"/>
        <v>1.025</v>
      </c>
    </row>
    <row r="1216" ht="36" customHeight="1" spans="1:5">
      <c r="A1216" s="407">
        <v>2210101</v>
      </c>
      <c r="B1216" s="293" t="s">
        <v>1101</v>
      </c>
      <c r="C1216" s="323">
        <v>0</v>
      </c>
      <c r="D1216" s="323">
        <v>0</v>
      </c>
      <c r="E1216" s="192" t="str">
        <f t="shared" si="18"/>
        <v/>
      </c>
    </row>
    <row r="1217" ht="36" customHeight="1" spans="1:5">
      <c r="A1217" s="407">
        <v>2210102</v>
      </c>
      <c r="B1217" s="293" t="s">
        <v>1102</v>
      </c>
      <c r="C1217" s="323" t="s">
        <v>184</v>
      </c>
      <c r="D1217" s="323">
        <v>0</v>
      </c>
      <c r="E1217" s="192">
        <f t="shared" si="18"/>
        <v>0</v>
      </c>
    </row>
    <row r="1218" ht="36" customHeight="1" spans="1:5">
      <c r="A1218" s="407">
        <v>2210103</v>
      </c>
      <c r="B1218" s="293" t="s">
        <v>1103</v>
      </c>
      <c r="C1218" s="323">
        <v>73</v>
      </c>
      <c r="D1218" s="323">
        <v>66</v>
      </c>
      <c r="E1218" s="192">
        <f t="shared" si="18"/>
        <v>-0.096</v>
      </c>
    </row>
    <row r="1219" ht="36" customHeight="1" spans="1:5">
      <c r="A1219" s="407">
        <v>2210104</v>
      </c>
      <c r="B1219" s="293" t="s">
        <v>1104</v>
      </c>
      <c r="C1219" s="323" t="s">
        <v>184</v>
      </c>
      <c r="D1219" s="323">
        <v>0</v>
      </c>
      <c r="E1219" s="192">
        <f t="shared" si="18"/>
        <v>0</v>
      </c>
    </row>
    <row r="1220" ht="36" customHeight="1" spans="1:5">
      <c r="A1220" s="407">
        <v>2210105</v>
      </c>
      <c r="B1220" s="293" t="s">
        <v>1105</v>
      </c>
      <c r="C1220" s="323">
        <v>164</v>
      </c>
      <c r="D1220" s="323">
        <v>461</v>
      </c>
      <c r="E1220" s="192">
        <f t="shared" ref="E1220:E1283" si="19">IFERROR(IF(C1220&gt;0,D1220/C1220-1,IF(C1220&lt;0,-(D1220/C1220-1),"")),0)</f>
        <v>1.811</v>
      </c>
    </row>
    <row r="1221" ht="36" customHeight="1" spans="1:5">
      <c r="A1221" s="407">
        <v>2210106</v>
      </c>
      <c r="B1221" s="293" t="s">
        <v>1106</v>
      </c>
      <c r="C1221" s="323">
        <v>0</v>
      </c>
      <c r="D1221" s="323">
        <v>0</v>
      </c>
      <c r="E1221" s="192" t="str">
        <f t="shared" si="19"/>
        <v/>
      </c>
    </row>
    <row r="1222" ht="36" customHeight="1" spans="1:5">
      <c r="A1222" s="407">
        <v>2210107</v>
      </c>
      <c r="B1222" s="293" t="s">
        <v>1107</v>
      </c>
      <c r="C1222" s="323">
        <v>0</v>
      </c>
      <c r="D1222" s="323">
        <v>0</v>
      </c>
      <c r="E1222" s="192" t="str">
        <f t="shared" si="19"/>
        <v/>
      </c>
    </row>
    <row r="1223" ht="36" customHeight="1" spans="1:5">
      <c r="A1223" s="407">
        <v>2210108</v>
      </c>
      <c r="B1223" s="293" t="s">
        <v>1108</v>
      </c>
      <c r="C1223" s="323">
        <v>17384</v>
      </c>
      <c r="D1223" s="323">
        <v>41061</v>
      </c>
      <c r="E1223" s="192">
        <f t="shared" si="19"/>
        <v>1.362</v>
      </c>
    </row>
    <row r="1224" ht="36" customHeight="1" spans="1:5">
      <c r="A1224" s="407">
        <v>2210109</v>
      </c>
      <c r="B1224" s="293" t="s">
        <v>1109</v>
      </c>
      <c r="C1224" s="323">
        <v>0</v>
      </c>
      <c r="D1224" s="323">
        <v>0</v>
      </c>
      <c r="E1224" s="192" t="str">
        <f t="shared" si="19"/>
        <v/>
      </c>
    </row>
    <row r="1225" ht="36" customHeight="1" spans="1:5">
      <c r="A1225" s="407">
        <v>2210111</v>
      </c>
      <c r="B1225" s="293" t="s">
        <v>1110</v>
      </c>
      <c r="C1225" s="323">
        <v>548</v>
      </c>
      <c r="D1225" s="323"/>
      <c r="E1225" s="192">
        <f t="shared" si="19"/>
        <v>-1</v>
      </c>
    </row>
    <row r="1226" ht="36" customHeight="1" spans="1:5">
      <c r="A1226" s="407">
        <v>2210199</v>
      </c>
      <c r="B1226" s="293" t="s">
        <v>1111</v>
      </c>
      <c r="C1226" s="323">
        <v>13421</v>
      </c>
      <c r="D1226" s="323">
        <v>21296</v>
      </c>
      <c r="E1226" s="192">
        <f t="shared" si="19"/>
        <v>0.587</v>
      </c>
    </row>
    <row r="1227" ht="36" customHeight="1" spans="1:5">
      <c r="A1227" s="406">
        <v>22102</v>
      </c>
      <c r="B1227" s="290" t="s">
        <v>1112</v>
      </c>
      <c r="C1227" s="323">
        <v>16616</v>
      </c>
      <c r="D1227" s="323">
        <v>16788</v>
      </c>
      <c r="E1227" s="192">
        <f t="shared" si="19"/>
        <v>0.01</v>
      </c>
    </row>
    <row r="1228" ht="36" customHeight="1" spans="1:5">
      <c r="A1228" s="407">
        <v>2210201</v>
      </c>
      <c r="B1228" s="293" t="s">
        <v>1113</v>
      </c>
      <c r="C1228" s="323">
        <v>16616</v>
      </c>
      <c r="D1228" s="323">
        <v>16788</v>
      </c>
      <c r="E1228" s="192">
        <f t="shared" si="19"/>
        <v>0.01</v>
      </c>
    </row>
    <row r="1229" ht="36" customHeight="1" spans="1:5">
      <c r="A1229" s="407">
        <v>2210202</v>
      </c>
      <c r="B1229" s="293" t="s">
        <v>1114</v>
      </c>
      <c r="C1229" s="323" t="s">
        <v>184</v>
      </c>
      <c r="D1229" s="323">
        <v>0</v>
      </c>
      <c r="E1229" s="192">
        <f t="shared" si="19"/>
        <v>0</v>
      </c>
    </row>
    <row r="1230" ht="36" customHeight="1" spans="1:5">
      <c r="A1230" s="407">
        <v>2210203</v>
      </c>
      <c r="B1230" s="293" t="s">
        <v>1115</v>
      </c>
      <c r="C1230" s="323" t="s">
        <v>184</v>
      </c>
      <c r="D1230" s="323">
        <v>0</v>
      </c>
      <c r="E1230" s="192">
        <f t="shared" si="19"/>
        <v>0</v>
      </c>
    </row>
    <row r="1231" ht="36" customHeight="1" spans="1:5">
      <c r="A1231" s="406">
        <v>22103</v>
      </c>
      <c r="B1231" s="290" t="s">
        <v>1116</v>
      </c>
      <c r="C1231" s="323">
        <v>0</v>
      </c>
      <c r="D1231" s="323">
        <v>0</v>
      </c>
      <c r="E1231" s="192" t="str">
        <f t="shared" si="19"/>
        <v/>
      </c>
    </row>
    <row r="1232" ht="36" customHeight="1" spans="1:5">
      <c r="A1232" s="407">
        <v>2210301</v>
      </c>
      <c r="B1232" s="293" t="s">
        <v>1117</v>
      </c>
      <c r="C1232" s="323" t="s">
        <v>184</v>
      </c>
      <c r="D1232" s="323">
        <v>0</v>
      </c>
      <c r="E1232" s="192">
        <f t="shared" si="19"/>
        <v>0</v>
      </c>
    </row>
    <row r="1233" ht="36" customHeight="1" spans="1:5">
      <c r="A1233" s="407">
        <v>2210302</v>
      </c>
      <c r="B1233" s="293" t="s">
        <v>1118</v>
      </c>
      <c r="C1233" s="323" t="s">
        <v>184</v>
      </c>
      <c r="D1233" s="323">
        <v>0</v>
      </c>
      <c r="E1233" s="192">
        <f t="shared" si="19"/>
        <v>0</v>
      </c>
    </row>
    <row r="1234" ht="36" customHeight="1" spans="1:5">
      <c r="A1234" s="407">
        <v>2210399</v>
      </c>
      <c r="B1234" s="293" t="s">
        <v>1119</v>
      </c>
      <c r="C1234" s="323" t="s">
        <v>184</v>
      </c>
      <c r="D1234" s="323">
        <v>0</v>
      </c>
      <c r="E1234" s="192">
        <f t="shared" si="19"/>
        <v>0</v>
      </c>
    </row>
    <row r="1235" ht="36" customHeight="1" spans="1:5">
      <c r="A1235" s="48" t="s">
        <v>1120</v>
      </c>
      <c r="B1235" s="411" t="s">
        <v>329</v>
      </c>
      <c r="C1235" s="323">
        <v>0</v>
      </c>
      <c r="D1235" s="323">
        <v>0</v>
      </c>
      <c r="E1235" s="192" t="str">
        <f t="shared" si="19"/>
        <v/>
      </c>
    </row>
    <row r="1236" ht="36" customHeight="1" spans="1:5">
      <c r="A1236" s="405">
        <v>222</v>
      </c>
      <c r="B1236" s="290" t="s">
        <v>153</v>
      </c>
      <c r="C1236" s="323">
        <v>794</v>
      </c>
      <c r="D1236" s="323">
        <v>1934</v>
      </c>
      <c r="E1236" s="192">
        <f t="shared" si="19"/>
        <v>1.436</v>
      </c>
    </row>
    <row r="1237" ht="36" customHeight="1" spans="1:5">
      <c r="A1237" s="406">
        <v>22201</v>
      </c>
      <c r="B1237" s="290" t="s">
        <v>1121</v>
      </c>
      <c r="C1237" s="323">
        <v>295</v>
      </c>
      <c r="D1237" s="323">
        <v>107</v>
      </c>
      <c r="E1237" s="192">
        <f t="shared" si="19"/>
        <v>-0.637</v>
      </c>
    </row>
    <row r="1238" ht="36" customHeight="1" spans="1:5">
      <c r="A1238" s="407">
        <v>2220101</v>
      </c>
      <c r="B1238" s="293" t="s">
        <v>180</v>
      </c>
      <c r="C1238" s="323" t="s">
        <v>184</v>
      </c>
      <c r="D1238" s="323">
        <v>0</v>
      </c>
      <c r="E1238" s="192">
        <f t="shared" si="19"/>
        <v>0</v>
      </c>
    </row>
    <row r="1239" ht="36" customHeight="1" spans="1:5">
      <c r="A1239" s="407">
        <v>2220102</v>
      </c>
      <c r="B1239" s="293" t="s">
        <v>181</v>
      </c>
      <c r="C1239" s="323" t="s">
        <v>184</v>
      </c>
      <c r="D1239" s="323">
        <v>0</v>
      </c>
      <c r="E1239" s="192">
        <f t="shared" si="19"/>
        <v>0</v>
      </c>
    </row>
    <row r="1240" ht="36" customHeight="1" spans="1:5">
      <c r="A1240" s="407">
        <v>2220103</v>
      </c>
      <c r="B1240" s="293" t="s">
        <v>182</v>
      </c>
      <c r="C1240" s="323" t="s">
        <v>184</v>
      </c>
      <c r="D1240" s="323">
        <v>0</v>
      </c>
      <c r="E1240" s="192">
        <f t="shared" si="19"/>
        <v>0</v>
      </c>
    </row>
    <row r="1241" ht="36" customHeight="1" spans="1:5">
      <c r="A1241" s="407">
        <v>2220104</v>
      </c>
      <c r="B1241" s="293" t="s">
        <v>1122</v>
      </c>
      <c r="C1241" s="323" t="s">
        <v>184</v>
      </c>
      <c r="D1241" s="323">
        <v>0</v>
      </c>
      <c r="E1241" s="192">
        <f t="shared" si="19"/>
        <v>0</v>
      </c>
    </row>
    <row r="1242" ht="36" customHeight="1" spans="1:5">
      <c r="A1242" s="407">
        <v>2220105</v>
      </c>
      <c r="B1242" s="293" t="s">
        <v>1123</v>
      </c>
      <c r="C1242" s="323" t="s">
        <v>184</v>
      </c>
      <c r="D1242" s="323">
        <v>0</v>
      </c>
      <c r="E1242" s="192">
        <f t="shared" si="19"/>
        <v>0</v>
      </c>
    </row>
    <row r="1243" ht="36" customHeight="1" spans="1:5">
      <c r="A1243" s="407">
        <v>2220106</v>
      </c>
      <c r="B1243" s="293" t="s">
        <v>1124</v>
      </c>
      <c r="C1243" s="323">
        <v>3</v>
      </c>
      <c r="D1243" s="323">
        <v>7</v>
      </c>
      <c r="E1243" s="192">
        <f t="shared" si="19"/>
        <v>1.333</v>
      </c>
    </row>
    <row r="1244" ht="36" customHeight="1" spans="1:5">
      <c r="A1244" s="407">
        <v>2220107</v>
      </c>
      <c r="B1244" s="293" t="s">
        <v>1125</v>
      </c>
      <c r="C1244" s="323" t="s">
        <v>184</v>
      </c>
      <c r="D1244" s="323">
        <v>0</v>
      </c>
      <c r="E1244" s="192">
        <f t="shared" si="19"/>
        <v>0</v>
      </c>
    </row>
    <row r="1245" ht="36" customHeight="1" spans="1:5">
      <c r="A1245" s="407">
        <v>2220112</v>
      </c>
      <c r="B1245" s="293" t="s">
        <v>1126</v>
      </c>
      <c r="C1245" s="323" t="s">
        <v>184</v>
      </c>
      <c r="D1245" s="323">
        <v>0</v>
      </c>
      <c r="E1245" s="192">
        <f t="shared" si="19"/>
        <v>0</v>
      </c>
    </row>
    <row r="1246" ht="36" customHeight="1" spans="1:5">
      <c r="A1246" s="407">
        <v>2220113</v>
      </c>
      <c r="B1246" s="293" t="s">
        <v>1127</v>
      </c>
      <c r="C1246" s="323" t="s">
        <v>184</v>
      </c>
      <c r="D1246" s="323">
        <v>0</v>
      </c>
      <c r="E1246" s="192">
        <f t="shared" si="19"/>
        <v>0</v>
      </c>
    </row>
    <row r="1247" ht="36" customHeight="1" spans="1:5">
      <c r="A1247" s="407">
        <v>2220114</v>
      </c>
      <c r="B1247" s="293" t="s">
        <v>1128</v>
      </c>
      <c r="C1247" s="323" t="s">
        <v>184</v>
      </c>
      <c r="D1247" s="323">
        <v>0</v>
      </c>
      <c r="E1247" s="192">
        <f t="shared" si="19"/>
        <v>0</v>
      </c>
    </row>
    <row r="1248" ht="36" customHeight="1" spans="1:5">
      <c r="A1248" s="407">
        <v>2220115</v>
      </c>
      <c r="B1248" s="293" t="s">
        <v>1129</v>
      </c>
      <c r="C1248" s="323">
        <v>292</v>
      </c>
      <c r="D1248" s="323">
        <v>100</v>
      </c>
      <c r="E1248" s="192">
        <f t="shared" si="19"/>
        <v>-0.658</v>
      </c>
    </row>
    <row r="1249" ht="36" customHeight="1" spans="1:5">
      <c r="A1249" s="407">
        <v>2220118</v>
      </c>
      <c r="B1249" s="293" t="s">
        <v>1130</v>
      </c>
      <c r="C1249" s="323" t="s">
        <v>184</v>
      </c>
      <c r="D1249" s="323">
        <v>0</v>
      </c>
      <c r="E1249" s="192">
        <f t="shared" si="19"/>
        <v>0</v>
      </c>
    </row>
    <row r="1250" ht="36" customHeight="1" spans="1:5">
      <c r="A1250" s="409">
        <v>2220119</v>
      </c>
      <c r="B1250" s="423" t="s">
        <v>1131</v>
      </c>
      <c r="C1250" s="323" t="s">
        <v>184</v>
      </c>
      <c r="D1250" s="323">
        <v>0</v>
      </c>
      <c r="E1250" s="192">
        <f t="shared" si="19"/>
        <v>0</v>
      </c>
    </row>
    <row r="1251" ht="36" customHeight="1" spans="1:5">
      <c r="A1251" s="409">
        <v>2220120</v>
      </c>
      <c r="B1251" s="423" t="s">
        <v>1132</v>
      </c>
      <c r="C1251" s="323" t="s">
        <v>184</v>
      </c>
      <c r="D1251" s="323">
        <v>0</v>
      </c>
      <c r="E1251" s="192">
        <f t="shared" si="19"/>
        <v>0</v>
      </c>
    </row>
    <row r="1252" ht="36" customHeight="1" spans="1:5">
      <c r="A1252" s="409">
        <v>2220121</v>
      </c>
      <c r="B1252" s="423" t="s">
        <v>1133</v>
      </c>
      <c r="C1252" s="323" t="s">
        <v>184</v>
      </c>
      <c r="D1252" s="323">
        <v>0</v>
      </c>
      <c r="E1252" s="192">
        <f t="shared" si="19"/>
        <v>0</v>
      </c>
    </row>
    <row r="1253" ht="36" customHeight="1" spans="1:5">
      <c r="A1253" s="407">
        <v>2220150</v>
      </c>
      <c r="B1253" s="293" t="s">
        <v>190</v>
      </c>
      <c r="C1253" s="323">
        <v>0</v>
      </c>
      <c r="D1253" s="323">
        <v>0</v>
      </c>
      <c r="E1253" s="192" t="str">
        <f t="shared" si="19"/>
        <v/>
      </c>
    </row>
    <row r="1254" ht="36" customHeight="1" spans="1:5">
      <c r="A1254" s="407">
        <v>2220199</v>
      </c>
      <c r="B1254" s="293" t="s">
        <v>1134</v>
      </c>
      <c r="C1254" s="323" t="s">
        <v>184</v>
      </c>
      <c r="D1254" s="323">
        <v>0</v>
      </c>
      <c r="E1254" s="192">
        <f t="shared" si="19"/>
        <v>0</v>
      </c>
    </row>
    <row r="1255" ht="36" customHeight="1" spans="1:5">
      <c r="A1255" s="406">
        <v>22202</v>
      </c>
      <c r="B1255" s="290" t="s">
        <v>1135</v>
      </c>
      <c r="C1255" s="323">
        <v>0</v>
      </c>
      <c r="D1255" s="323">
        <v>0</v>
      </c>
      <c r="E1255" s="192" t="str">
        <f t="shared" si="19"/>
        <v/>
      </c>
    </row>
    <row r="1256" ht="36" customHeight="1" spans="1:5">
      <c r="A1256" s="407">
        <v>2220201</v>
      </c>
      <c r="B1256" s="293" t="s">
        <v>180</v>
      </c>
      <c r="C1256" s="323">
        <v>0</v>
      </c>
      <c r="D1256" s="323">
        <v>0</v>
      </c>
      <c r="E1256" s="192" t="str">
        <f t="shared" si="19"/>
        <v/>
      </c>
    </row>
    <row r="1257" ht="36" customHeight="1" spans="1:5">
      <c r="A1257" s="407">
        <v>2220202</v>
      </c>
      <c r="B1257" s="293" t="s">
        <v>181</v>
      </c>
      <c r="C1257" s="323">
        <v>0</v>
      </c>
      <c r="D1257" s="323">
        <v>0</v>
      </c>
      <c r="E1257" s="192" t="str">
        <f t="shared" si="19"/>
        <v/>
      </c>
    </row>
    <row r="1258" ht="36" customHeight="1" spans="1:5">
      <c r="A1258" s="407">
        <v>2220203</v>
      </c>
      <c r="B1258" s="293" t="s">
        <v>182</v>
      </c>
      <c r="C1258" s="323">
        <v>0</v>
      </c>
      <c r="D1258" s="323">
        <v>0</v>
      </c>
      <c r="E1258" s="192" t="str">
        <f t="shared" si="19"/>
        <v/>
      </c>
    </row>
    <row r="1259" ht="36" customHeight="1" spans="1:5">
      <c r="A1259" s="407">
        <v>2220204</v>
      </c>
      <c r="B1259" s="293" t="s">
        <v>1136</v>
      </c>
      <c r="C1259" s="323">
        <v>0</v>
      </c>
      <c r="D1259" s="323">
        <v>0</v>
      </c>
      <c r="E1259" s="192" t="str">
        <f t="shared" si="19"/>
        <v/>
      </c>
    </row>
    <row r="1260" ht="36" customHeight="1" spans="1:5">
      <c r="A1260" s="407">
        <v>2220205</v>
      </c>
      <c r="B1260" s="293" t="s">
        <v>1137</v>
      </c>
      <c r="C1260" s="323">
        <v>0</v>
      </c>
      <c r="D1260" s="323">
        <v>0</v>
      </c>
      <c r="E1260" s="192" t="str">
        <f t="shared" si="19"/>
        <v/>
      </c>
    </row>
    <row r="1261" ht="36" customHeight="1" spans="1:5">
      <c r="A1261" s="407">
        <v>2220206</v>
      </c>
      <c r="B1261" s="293" t="s">
        <v>1138</v>
      </c>
      <c r="C1261" s="323">
        <v>0</v>
      </c>
      <c r="D1261" s="323">
        <v>0</v>
      </c>
      <c r="E1261" s="192" t="str">
        <f t="shared" si="19"/>
        <v/>
      </c>
    </row>
    <row r="1262" ht="36" customHeight="1" spans="1:5">
      <c r="A1262" s="407">
        <v>2220207</v>
      </c>
      <c r="B1262" s="293" t="s">
        <v>1139</v>
      </c>
      <c r="C1262" s="323">
        <v>0</v>
      </c>
      <c r="D1262" s="323">
        <v>0</v>
      </c>
      <c r="E1262" s="192" t="str">
        <f t="shared" si="19"/>
        <v/>
      </c>
    </row>
    <row r="1263" ht="36" customHeight="1" spans="1:5">
      <c r="A1263" s="407">
        <v>2220209</v>
      </c>
      <c r="B1263" s="293" t="s">
        <v>1140</v>
      </c>
      <c r="C1263" s="323">
        <v>0</v>
      </c>
      <c r="D1263" s="323">
        <v>0</v>
      </c>
      <c r="E1263" s="192" t="str">
        <f t="shared" si="19"/>
        <v/>
      </c>
    </row>
    <row r="1264" ht="36" customHeight="1" spans="1:5">
      <c r="A1264" s="407">
        <v>2220210</v>
      </c>
      <c r="B1264" s="293" t="s">
        <v>1141</v>
      </c>
      <c r="C1264" s="323">
        <v>0</v>
      </c>
      <c r="D1264" s="323">
        <v>0</v>
      </c>
      <c r="E1264" s="192" t="str">
        <f t="shared" si="19"/>
        <v/>
      </c>
    </row>
    <row r="1265" ht="36" customHeight="1" spans="1:5">
      <c r="A1265" s="407">
        <v>2220211</v>
      </c>
      <c r="B1265" s="293" t="s">
        <v>1142</v>
      </c>
      <c r="C1265" s="323">
        <v>0</v>
      </c>
      <c r="D1265" s="323">
        <v>0</v>
      </c>
      <c r="E1265" s="192" t="str">
        <f t="shared" si="19"/>
        <v/>
      </c>
    </row>
    <row r="1266" ht="36" customHeight="1" spans="1:5">
      <c r="A1266" s="407">
        <v>2220212</v>
      </c>
      <c r="B1266" s="293" t="s">
        <v>1143</v>
      </c>
      <c r="C1266" s="323">
        <v>0</v>
      </c>
      <c r="D1266" s="323">
        <v>0</v>
      </c>
      <c r="E1266" s="192" t="str">
        <f t="shared" si="19"/>
        <v/>
      </c>
    </row>
    <row r="1267" ht="36" customHeight="1" spans="1:5">
      <c r="A1267" s="407">
        <v>2220250</v>
      </c>
      <c r="B1267" s="293" t="s">
        <v>190</v>
      </c>
      <c r="C1267" s="323">
        <v>0</v>
      </c>
      <c r="D1267" s="323">
        <v>0</v>
      </c>
      <c r="E1267" s="192" t="str">
        <f t="shared" si="19"/>
        <v/>
      </c>
    </row>
    <row r="1268" ht="36" customHeight="1" spans="1:5">
      <c r="A1268" s="407">
        <v>2220299</v>
      </c>
      <c r="B1268" s="293" t="s">
        <v>1144</v>
      </c>
      <c r="C1268" s="323">
        <v>0</v>
      </c>
      <c r="D1268" s="323">
        <v>0</v>
      </c>
      <c r="E1268" s="192" t="str">
        <f t="shared" si="19"/>
        <v/>
      </c>
    </row>
    <row r="1269" ht="36" customHeight="1" spans="1:5">
      <c r="A1269" s="406">
        <v>22203</v>
      </c>
      <c r="B1269" s="290" t="s">
        <v>1145</v>
      </c>
      <c r="C1269" s="323">
        <v>0</v>
      </c>
      <c r="D1269" s="323">
        <v>0</v>
      </c>
      <c r="E1269" s="192" t="str">
        <f t="shared" si="19"/>
        <v/>
      </c>
    </row>
    <row r="1270" ht="36" customHeight="1" spans="1:5">
      <c r="A1270" s="407">
        <v>2220301</v>
      </c>
      <c r="B1270" s="293" t="s">
        <v>1146</v>
      </c>
      <c r="C1270" s="323" t="s">
        <v>184</v>
      </c>
      <c r="D1270" s="323">
        <v>0</v>
      </c>
      <c r="E1270" s="192">
        <f t="shared" si="19"/>
        <v>0</v>
      </c>
    </row>
    <row r="1271" ht="36" customHeight="1" spans="1:5">
      <c r="A1271" s="407">
        <v>2220303</v>
      </c>
      <c r="B1271" s="293" t="s">
        <v>1147</v>
      </c>
      <c r="C1271" s="323" t="s">
        <v>184</v>
      </c>
      <c r="D1271" s="323">
        <v>0</v>
      </c>
      <c r="E1271" s="192">
        <f t="shared" si="19"/>
        <v>0</v>
      </c>
    </row>
    <row r="1272" ht="36" customHeight="1" spans="1:5">
      <c r="A1272" s="407">
        <v>2220304</v>
      </c>
      <c r="B1272" s="293" t="s">
        <v>1148</v>
      </c>
      <c r="C1272" s="323" t="s">
        <v>184</v>
      </c>
      <c r="D1272" s="323">
        <v>0</v>
      </c>
      <c r="E1272" s="192">
        <f t="shared" si="19"/>
        <v>0</v>
      </c>
    </row>
    <row r="1273" ht="36" customHeight="1" spans="1:5">
      <c r="A1273" s="409">
        <v>2220305</v>
      </c>
      <c r="B1273" s="423" t="s">
        <v>1149</v>
      </c>
      <c r="C1273" s="323" t="s">
        <v>184</v>
      </c>
      <c r="D1273" s="323">
        <v>0</v>
      </c>
      <c r="E1273" s="192">
        <f t="shared" si="19"/>
        <v>0</v>
      </c>
    </row>
    <row r="1274" ht="36" customHeight="1" spans="1:5">
      <c r="A1274" s="407">
        <v>2220399</v>
      </c>
      <c r="B1274" s="293" t="s">
        <v>1150</v>
      </c>
      <c r="C1274" s="323" t="s">
        <v>184</v>
      </c>
      <c r="D1274" s="323">
        <v>0</v>
      </c>
      <c r="E1274" s="192">
        <f t="shared" si="19"/>
        <v>0</v>
      </c>
    </row>
    <row r="1275" ht="36" customHeight="1" spans="1:5">
      <c r="A1275" s="406">
        <v>22204</v>
      </c>
      <c r="B1275" s="290" t="s">
        <v>1151</v>
      </c>
      <c r="C1275" s="323">
        <v>499</v>
      </c>
      <c r="D1275" s="323">
        <v>1827</v>
      </c>
      <c r="E1275" s="192">
        <f t="shared" si="19"/>
        <v>2.661</v>
      </c>
    </row>
    <row r="1276" ht="36" customHeight="1" spans="1:5">
      <c r="A1276" s="407">
        <v>2220401</v>
      </c>
      <c r="B1276" s="293" t="s">
        <v>1152</v>
      </c>
      <c r="C1276" s="323">
        <v>499</v>
      </c>
      <c r="D1276" s="323">
        <v>1827</v>
      </c>
      <c r="E1276" s="192">
        <f t="shared" si="19"/>
        <v>2.661</v>
      </c>
    </row>
    <row r="1277" ht="36" customHeight="1" spans="1:5">
      <c r="A1277" s="407">
        <v>2220402</v>
      </c>
      <c r="B1277" s="293" t="s">
        <v>1153</v>
      </c>
      <c r="C1277" s="323" t="s">
        <v>184</v>
      </c>
      <c r="D1277" s="323">
        <v>0</v>
      </c>
      <c r="E1277" s="192">
        <f t="shared" si="19"/>
        <v>0</v>
      </c>
    </row>
    <row r="1278" ht="36" customHeight="1" spans="1:5">
      <c r="A1278" s="407">
        <v>2220403</v>
      </c>
      <c r="B1278" s="293" t="s">
        <v>1154</v>
      </c>
      <c r="C1278" s="323" t="s">
        <v>184</v>
      </c>
      <c r="D1278" s="323">
        <v>0</v>
      </c>
      <c r="E1278" s="192">
        <f t="shared" si="19"/>
        <v>0</v>
      </c>
    </row>
    <row r="1279" ht="36" customHeight="1" spans="1:5">
      <c r="A1279" s="407">
        <v>2220404</v>
      </c>
      <c r="B1279" s="293" t="s">
        <v>1155</v>
      </c>
      <c r="C1279" s="323" t="s">
        <v>184</v>
      </c>
      <c r="D1279" s="323">
        <v>0</v>
      </c>
      <c r="E1279" s="192">
        <f t="shared" si="19"/>
        <v>0</v>
      </c>
    </row>
    <row r="1280" ht="36" customHeight="1" spans="1:5">
      <c r="A1280" s="407">
        <v>2220499</v>
      </c>
      <c r="B1280" s="293" t="s">
        <v>1156</v>
      </c>
      <c r="C1280" s="323" t="s">
        <v>184</v>
      </c>
      <c r="D1280" s="323">
        <v>0</v>
      </c>
      <c r="E1280" s="192">
        <f t="shared" si="19"/>
        <v>0</v>
      </c>
    </row>
    <row r="1281" ht="36" customHeight="1" spans="1:5">
      <c r="A1281" s="406">
        <v>22205</v>
      </c>
      <c r="B1281" s="290" t="s">
        <v>1157</v>
      </c>
      <c r="C1281" s="323">
        <v>0</v>
      </c>
      <c r="D1281" s="323">
        <v>0</v>
      </c>
      <c r="E1281" s="192" t="str">
        <f t="shared" si="19"/>
        <v/>
      </c>
    </row>
    <row r="1282" ht="36" customHeight="1" spans="1:5">
      <c r="A1282" s="407">
        <v>2220501</v>
      </c>
      <c r="B1282" s="293" t="s">
        <v>1158</v>
      </c>
      <c r="C1282" s="323" t="s">
        <v>184</v>
      </c>
      <c r="D1282" s="323">
        <v>0</v>
      </c>
      <c r="E1282" s="192">
        <f t="shared" si="19"/>
        <v>0</v>
      </c>
    </row>
    <row r="1283" ht="36" customHeight="1" spans="1:5">
      <c r="A1283" s="407">
        <v>2220502</v>
      </c>
      <c r="B1283" s="293" t="s">
        <v>1159</v>
      </c>
      <c r="C1283" s="323" t="s">
        <v>184</v>
      </c>
      <c r="D1283" s="323">
        <v>0</v>
      </c>
      <c r="E1283" s="192">
        <f t="shared" si="19"/>
        <v>0</v>
      </c>
    </row>
    <row r="1284" ht="36" customHeight="1" spans="1:5">
      <c r="A1284" s="407">
        <v>2220503</v>
      </c>
      <c r="B1284" s="293" t="s">
        <v>1160</v>
      </c>
      <c r="C1284" s="323" t="s">
        <v>184</v>
      </c>
      <c r="D1284" s="323">
        <v>0</v>
      </c>
      <c r="E1284" s="192">
        <f t="shared" ref="E1284:E1347" si="20">IFERROR(IF(C1284&gt;0,D1284/C1284-1,IF(C1284&lt;0,-(D1284/C1284-1),"")),0)</f>
        <v>0</v>
      </c>
    </row>
    <row r="1285" ht="36" customHeight="1" spans="1:5">
      <c r="A1285" s="407">
        <v>2220504</v>
      </c>
      <c r="B1285" s="293" t="s">
        <v>1161</v>
      </c>
      <c r="C1285" s="323" t="s">
        <v>184</v>
      </c>
      <c r="D1285" s="323">
        <v>0</v>
      </c>
      <c r="E1285" s="192">
        <f t="shared" si="20"/>
        <v>0</v>
      </c>
    </row>
    <row r="1286" ht="36" customHeight="1" spans="1:5">
      <c r="A1286" s="407">
        <v>2220505</v>
      </c>
      <c r="B1286" s="293" t="s">
        <v>1162</v>
      </c>
      <c r="C1286" s="323" t="s">
        <v>184</v>
      </c>
      <c r="D1286" s="323">
        <v>0</v>
      </c>
      <c r="E1286" s="192">
        <f t="shared" si="20"/>
        <v>0</v>
      </c>
    </row>
    <row r="1287" ht="36" customHeight="1" spans="1:5">
      <c r="A1287" s="407">
        <v>2220506</v>
      </c>
      <c r="B1287" s="293" t="s">
        <v>1163</v>
      </c>
      <c r="C1287" s="323" t="s">
        <v>184</v>
      </c>
      <c r="D1287" s="323">
        <v>0</v>
      </c>
      <c r="E1287" s="192">
        <f t="shared" si="20"/>
        <v>0</v>
      </c>
    </row>
    <row r="1288" ht="36" customHeight="1" spans="1:5">
      <c r="A1288" s="407">
        <v>2220507</v>
      </c>
      <c r="B1288" s="293" t="s">
        <v>1164</v>
      </c>
      <c r="C1288" s="323" t="s">
        <v>184</v>
      </c>
      <c r="D1288" s="323">
        <v>0</v>
      </c>
      <c r="E1288" s="192">
        <f t="shared" si="20"/>
        <v>0</v>
      </c>
    </row>
    <row r="1289" ht="36" customHeight="1" spans="1:5">
      <c r="A1289" s="407">
        <v>2220508</v>
      </c>
      <c r="B1289" s="293" t="s">
        <v>1165</v>
      </c>
      <c r="C1289" s="323" t="s">
        <v>184</v>
      </c>
      <c r="D1289" s="323">
        <v>0</v>
      </c>
      <c r="E1289" s="192">
        <f t="shared" si="20"/>
        <v>0</v>
      </c>
    </row>
    <row r="1290" ht="36" customHeight="1" spans="1:5">
      <c r="A1290" s="407">
        <v>2220509</v>
      </c>
      <c r="B1290" s="293" t="s">
        <v>1166</v>
      </c>
      <c r="C1290" s="323" t="s">
        <v>184</v>
      </c>
      <c r="D1290" s="323">
        <v>0</v>
      </c>
      <c r="E1290" s="192">
        <f t="shared" si="20"/>
        <v>0</v>
      </c>
    </row>
    <row r="1291" ht="36" customHeight="1" spans="1:5">
      <c r="A1291" s="407">
        <v>2220510</v>
      </c>
      <c r="B1291" s="293" t="s">
        <v>1167</v>
      </c>
      <c r="C1291" s="323" t="s">
        <v>184</v>
      </c>
      <c r="D1291" s="323">
        <v>0</v>
      </c>
      <c r="E1291" s="192">
        <f t="shared" si="20"/>
        <v>0</v>
      </c>
    </row>
    <row r="1292" ht="36" customHeight="1" spans="1:5">
      <c r="A1292" s="324">
        <v>2220511</v>
      </c>
      <c r="B1292" s="293" t="s">
        <v>1168</v>
      </c>
      <c r="C1292" s="323" t="s">
        <v>184</v>
      </c>
      <c r="D1292" s="323">
        <v>0</v>
      </c>
      <c r="E1292" s="192">
        <f t="shared" si="20"/>
        <v>0</v>
      </c>
    </row>
    <row r="1293" ht="36" customHeight="1" spans="1:5">
      <c r="A1293" s="407">
        <v>2220599</v>
      </c>
      <c r="B1293" s="293" t="s">
        <v>1169</v>
      </c>
      <c r="C1293" s="323" t="s">
        <v>184</v>
      </c>
      <c r="D1293" s="323">
        <v>0</v>
      </c>
      <c r="E1293" s="192">
        <f t="shared" si="20"/>
        <v>0</v>
      </c>
    </row>
    <row r="1294" ht="36" customHeight="1" spans="1:5">
      <c r="A1294" s="419" t="s">
        <v>1170</v>
      </c>
      <c r="B1294" s="411" t="s">
        <v>329</v>
      </c>
      <c r="C1294" s="323">
        <v>0</v>
      </c>
      <c r="D1294" s="323">
        <v>0</v>
      </c>
      <c r="E1294" s="192" t="str">
        <f t="shared" si="20"/>
        <v/>
      </c>
    </row>
    <row r="1295" ht="36" customHeight="1" spans="1:5">
      <c r="A1295" s="405">
        <v>224</v>
      </c>
      <c r="B1295" s="290" t="s">
        <v>155</v>
      </c>
      <c r="C1295" s="323">
        <v>4549</v>
      </c>
      <c r="D1295" s="323">
        <v>5724</v>
      </c>
      <c r="E1295" s="192">
        <f t="shared" si="20"/>
        <v>0.258</v>
      </c>
    </row>
    <row r="1296" ht="36" customHeight="1" spans="1:5">
      <c r="A1296" s="406">
        <v>22401</v>
      </c>
      <c r="B1296" s="290" t="s">
        <v>1171</v>
      </c>
      <c r="C1296" s="323">
        <v>1055</v>
      </c>
      <c r="D1296" s="323">
        <v>1292</v>
      </c>
      <c r="E1296" s="192">
        <f t="shared" si="20"/>
        <v>0.225</v>
      </c>
    </row>
    <row r="1297" ht="36" customHeight="1" spans="1:5">
      <c r="A1297" s="407">
        <v>2240101</v>
      </c>
      <c r="B1297" s="293" t="s">
        <v>180</v>
      </c>
      <c r="C1297" s="323">
        <v>486</v>
      </c>
      <c r="D1297" s="323">
        <v>521</v>
      </c>
      <c r="E1297" s="192">
        <f t="shared" si="20"/>
        <v>0.072</v>
      </c>
    </row>
    <row r="1298" ht="36" customHeight="1" spans="1:5">
      <c r="A1298" s="407">
        <v>2240102</v>
      </c>
      <c r="B1298" s="293" t="s">
        <v>181</v>
      </c>
      <c r="C1298" s="323">
        <v>0</v>
      </c>
      <c r="D1298" s="323">
        <v>0</v>
      </c>
      <c r="E1298" s="192" t="str">
        <f t="shared" si="20"/>
        <v/>
      </c>
    </row>
    <row r="1299" ht="36" customHeight="1" spans="1:5">
      <c r="A1299" s="407">
        <v>2240103</v>
      </c>
      <c r="B1299" s="293" t="s">
        <v>182</v>
      </c>
      <c r="C1299" s="323" t="s">
        <v>184</v>
      </c>
      <c r="D1299" s="323">
        <v>0</v>
      </c>
      <c r="E1299" s="192">
        <f t="shared" si="20"/>
        <v>0</v>
      </c>
    </row>
    <row r="1300" ht="36" customHeight="1" spans="1:5">
      <c r="A1300" s="407">
        <v>2240104</v>
      </c>
      <c r="B1300" s="293" t="s">
        <v>1172</v>
      </c>
      <c r="C1300" s="323" t="s">
        <v>184</v>
      </c>
      <c r="D1300" s="323">
        <v>5</v>
      </c>
      <c r="E1300" s="192">
        <f t="shared" si="20"/>
        <v>0</v>
      </c>
    </row>
    <row r="1301" ht="36" customHeight="1" spans="1:5">
      <c r="A1301" s="407">
        <v>2240105</v>
      </c>
      <c r="B1301" s="293" t="s">
        <v>1173</v>
      </c>
      <c r="C1301" s="323" t="s">
        <v>184</v>
      </c>
      <c r="D1301" s="323">
        <v>0</v>
      </c>
      <c r="E1301" s="192">
        <f t="shared" si="20"/>
        <v>0</v>
      </c>
    </row>
    <row r="1302" ht="36" customHeight="1" spans="1:5">
      <c r="A1302" s="407">
        <v>2240106</v>
      </c>
      <c r="B1302" s="293" t="s">
        <v>1174</v>
      </c>
      <c r="C1302" s="323">
        <v>499</v>
      </c>
      <c r="D1302" s="323">
        <v>611</v>
      </c>
      <c r="E1302" s="192">
        <f t="shared" si="20"/>
        <v>0.224</v>
      </c>
    </row>
    <row r="1303" ht="36" customHeight="1" spans="1:5">
      <c r="A1303" s="407">
        <v>2240107</v>
      </c>
      <c r="B1303" s="293" t="s">
        <v>1175</v>
      </c>
      <c r="C1303" s="323">
        <v>0</v>
      </c>
      <c r="D1303" s="323">
        <v>0</v>
      </c>
      <c r="E1303" s="192" t="str">
        <f t="shared" si="20"/>
        <v/>
      </c>
    </row>
    <row r="1304" ht="36" customHeight="1" spans="1:5">
      <c r="A1304" s="407">
        <v>2240108</v>
      </c>
      <c r="B1304" s="293" t="s">
        <v>1176</v>
      </c>
      <c r="C1304" s="323" t="s">
        <v>184</v>
      </c>
      <c r="D1304" s="323">
        <v>0</v>
      </c>
      <c r="E1304" s="192">
        <f t="shared" si="20"/>
        <v>0</v>
      </c>
    </row>
    <row r="1305" ht="36" customHeight="1" spans="1:5">
      <c r="A1305" s="407">
        <v>2240109</v>
      </c>
      <c r="B1305" s="293" t="s">
        <v>1177</v>
      </c>
      <c r="C1305" s="323">
        <v>0</v>
      </c>
      <c r="D1305" s="323">
        <v>50</v>
      </c>
      <c r="E1305" s="192" t="str">
        <f t="shared" si="20"/>
        <v/>
      </c>
    </row>
    <row r="1306" ht="36" customHeight="1" spans="1:5">
      <c r="A1306" s="407">
        <v>2240150</v>
      </c>
      <c r="B1306" s="293" t="s">
        <v>190</v>
      </c>
      <c r="C1306" s="323">
        <v>70</v>
      </c>
      <c r="D1306" s="323">
        <v>105</v>
      </c>
      <c r="E1306" s="192">
        <f t="shared" si="20"/>
        <v>0.5</v>
      </c>
    </row>
    <row r="1307" ht="36" customHeight="1" spans="1:5">
      <c r="A1307" s="407">
        <v>2240199</v>
      </c>
      <c r="B1307" s="293" t="s">
        <v>1178</v>
      </c>
      <c r="C1307" s="323" t="s">
        <v>184</v>
      </c>
      <c r="D1307" s="323">
        <v>0</v>
      </c>
      <c r="E1307" s="192">
        <f t="shared" si="20"/>
        <v>0</v>
      </c>
    </row>
    <row r="1308" ht="36" customHeight="1" spans="1:5">
      <c r="A1308" s="406">
        <v>22402</v>
      </c>
      <c r="B1308" s="290" t="s">
        <v>1179</v>
      </c>
      <c r="C1308" s="323">
        <v>3234</v>
      </c>
      <c r="D1308" s="323">
        <v>4015</v>
      </c>
      <c r="E1308" s="192">
        <f t="shared" si="20"/>
        <v>0.241</v>
      </c>
    </row>
    <row r="1309" ht="36" customHeight="1" spans="1:5">
      <c r="A1309" s="407">
        <v>2240201</v>
      </c>
      <c r="B1309" s="293" t="s">
        <v>180</v>
      </c>
      <c r="C1309" s="323">
        <v>2825</v>
      </c>
      <c r="D1309" s="323">
        <v>3506</v>
      </c>
      <c r="E1309" s="192">
        <f t="shared" si="20"/>
        <v>0.241</v>
      </c>
    </row>
    <row r="1310" ht="36" customHeight="1" spans="1:5">
      <c r="A1310" s="407">
        <v>2240202</v>
      </c>
      <c r="B1310" s="293" t="s">
        <v>181</v>
      </c>
      <c r="C1310" s="323" t="s">
        <v>184</v>
      </c>
      <c r="D1310" s="323">
        <v>0</v>
      </c>
      <c r="E1310" s="192">
        <f t="shared" si="20"/>
        <v>0</v>
      </c>
    </row>
    <row r="1311" ht="36" customHeight="1" spans="1:5">
      <c r="A1311" s="407">
        <v>2240203</v>
      </c>
      <c r="B1311" s="293" t="s">
        <v>182</v>
      </c>
      <c r="C1311" s="323" t="s">
        <v>184</v>
      </c>
      <c r="D1311" s="323">
        <v>0</v>
      </c>
      <c r="E1311" s="192">
        <f t="shared" si="20"/>
        <v>0</v>
      </c>
    </row>
    <row r="1312" ht="36" customHeight="1" spans="1:5">
      <c r="A1312" s="407">
        <v>2240204</v>
      </c>
      <c r="B1312" s="293" t="s">
        <v>1180</v>
      </c>
      <c r="C1312" s="323">
        <v>409</v>
      </c>
      <c r="D1312" s="323">
        <v>509</v>
      </c>
      <c r="E1312" s="192">
        <f t="shared" si="20"/>
        <v>0.244</v>
      </c>
    </row>
    <row r="1313" ht="36" customHeight="1" spans="1:5">
      <c r="A1313" s="407">
        <v>2240299</v>
      </c>
      <c r="B1313" s="293" t="s">
        <v>1181</v>
      </c>
      <c r="C1313" s="323" t="s">
        <v>184</v>
      </c>
      <c r="D1313" s="323">
        <v>0</v>
      </c>
      <c r="E1313" s="192">
        <f t="shared" si="20"/>
        <v>0</v>
      </c>
    </row>
    <row r="1314" ht="36" customHeight="1" spans="1:5">
      <c r="A1314" s="406">
        <v>22403</v>
      </c>
      <c r="B1314" s="290" t="s">
        <v>1182</v>
      </c>
      <c r="C1314" s="323">
        <v>0</v>
      </c>
      <c r="D1314" s="323">
        <v>0</v>
      </c>
      <c r="E1314" s="192" t="str">
        <f t="shared" si="20"/>
        <v/>
      </c>
    </row>
    <row r="1315" ht="36" customHeight="1" spans="1:5">
      <c r="A1315" s="407">
        <v>2240301</v>
      </c>
      <c r="B1315" s="293" t="s">
        <v>180</v>
      </c>
      <c r="C1315" s="323">
        <v>0</v>
      </c>
      <c r="D1315" s="323">
        <v>0</v>
      </c>
      <c r="E1315" s="192" t="str">
        <f t="shared" si="20"/>
        <v/>
      </c>
    </row>
    <row r="1316" ht="36" customHeight="1" spans="1:5">
      <c r="A1316" s="407">
        <v>2240302</v>
      </c>
      <c r="B1316" s="293" t="s">
        <v>181</v>
      </c>
      <c r="C1316" s="323">
        <v>0</v>
      </c>
      <c r="D1316" s="323">
        <v>0</v>
      </c>
      <c r="E1316" s="192" t="str">
        <f t="shared" si="20"/>
        <v/>
      </c>
    </row>
    <row r="1317" ht="36" customHeight="1" spans="1:5">
      <c r="A1317" s="407">
        <v>2240303</v>
      </c>
      <c r="B1317" s="293" t="s">
        <v>182</v>
      </c>
      <c r="C1317" s="323">
        <v>0</v>
      </c>
      <c r="D1317" s="323">
        <v>0</v>
      </c>
      <c r="E1317" s="192" t="str">
        <f t="shared" si="20"/>
        <v/>
      </c>
    </row>
    <row r="1318" ht="36" customHeight="1" spans="1:5">
      <c r="A1318" s="407">
        <v>2240304</v>
      </c>
      <c r="B1318" s="293" t="s">
        <v>1183</v>
      </c>
      <c r="C1318" s="323">
        <v>0</v>
      </c>
      <c r="D1318" s="323">
        <v>0</v>
      </c>
      <c r="E1318" s="192" t="str">
        <f t="shared" si="20"/>
        <v/>
      </c>
    </row>
    <row r="1319" ht="36" customHeight="1" spans="1:5">
      <c r="A1319" s="407">
        <v>2240399</v>
      </c>
      <c r="B1319" s="293" t="s">
        <v>1184</v>
      </c>
      <c r="C1319" s="323">
        <v>0</v>
      </c>
      <c r="D1319" s="323">
        <v>0</v>
      </c>
      <c r="E1319" s="192" t="str">
        <f t="shared" si="20"/>
        <v/>
      </c>
    </row>
    <row r="1320" ht="36" customHeight="1" spans="1:5">
      <c r="A1320" s="406">
        <v>22404</v>
      </c>
      <c r="B1320" s="290" t="s">
        <v>1185</v>
      </c>
      <c r="C1320" s="323">
        <v>0</v>
      </c>
      <c r="D1320" s="323">
        <v>0</v>
      </c>
      <c r="E1320" s="192" t="str">
        <f t="shared" si="20"/>
        <v/>
      </c>
    </row>
    <row r="1321" ht="36" customHeight="1" spans="1:5">
      <c r="A1321" s="407">
        <v>2240401</v>
      </c>
      <c r="B1321" s="293" t="s">
        <v>180</v>
      </c>
      <c r="C1321" s="323" t="s">
        <v>184</v>
      </c>
      <c r="D1321" s="323">
        <v>0</v>
      </c>
      <c r="E1321" s="192">
        <f t="shared" si="20"/>
        <v>0</v>
      </c>
    </row>
    <row r="1322" ht="36" customHeight="1" spans="1:5">
      <c r="A1322" s="407">
        <v>2240402</v>
      </c>
      <c r="B1322" s="293" t="s">
        <v>181</v>
      </c>
      <c r="C1322" s="323" t="s">
        <v>184</v>
      </c>
      <c r="D1322" s="323">
        <v>0</v>
      </c>
      <c r="E1322" s="192">
        <f t="shared" si="20"/>
        <v>0</v>
      </c>
    </row>
    <row r="1323" ht="36" customHeight="1" spans="1:5">
      <c r="A1323" s="407">
        <v>2240403</v>
      </c>
      <c r="B1323" s="293" t="s">
        <v>182</v>
      </c>
      <c r="C1323" s="323" t="s">
        <v>184</v>
      </c>
      <c r="D1323" s="323">
        <v>0</v>
      </c>
      <c r="E1323" s="192">
        <f t="shared" si="20"/>
        <v>0</v>
      </c>
    </row>
    <row r="1324" ht="36" customHeight="1" spans="1:5">
      <c r="A1324" s="407">
        <v>2240404</v>
      </c>
      <c r="B1324" s="293" t="s">
        <v>1186</v>
      </c>
      <c r="C1324" s="323" t="s">
        <v>184</v>
      </c>
      <c r="D1324" s="323">
        <v>0</v>
      </c>
      <c r="E1324" s="192">
        <f t="shared" si="20"/>
        <v>0</v>
      </c>
    </row>
    <row r="1325" ht="36" customHeight="1" spans="1:5">
      <c r="A1325" s="407">
        <v>2240405</v>
      </c>
      <c r="B1325" s="293" t="s">
        <v>1187</v>
      </c>
      <c r="C1325" s="323" t="s">
        <v>184</v>
      </c>
      <c r="D1325" s="323">
        <v>0</v>
      </c>
      <c r="E1325" s="192">
        <f t="shared" si="20"/>
        <v>0</v>
      </c>
    </row>
    <row r="1326" ht="36" customHeight="1" spans="1:5">
      <c r="A1326" s="407">
        <v>2240450</v>
      </c>
      <c r="B1326" s="293" t="s">
        <v>190</v>
      </c>
      <c r="C1326" s="323" t="s">
        <v>184</v>
      </c>
      <c r="D1326" s="323">
        <v>0</v>
      </c>
      <c r="E1326" s="192">
        <f t="shared" si="20"/>
        <v>0</v>
      </c>
    </row>
    <row r="1327" ht="36" customHeight="1" spans="1:5">
      <c r="A1327" s="407">
        <v>2240499</v>
      </c>
      <c r="B1327" s="293" t="s">
        <v>1188</v>
      </c>
      <c r="C1327" s="323" t="s">
        <v>184</v>
      </c>
      <c r="D1327" s="323">
        <v>0</v>
      </c>
      <c r="E1327" s="192">
        <f t="shared" si="20"/>
        <v>0</v>
      </c>
    </row>
    <row r="1328" ht="36" customHeight="1" spans="1:5">
      <c r="A1328" s="406">
        <v>22405</v>
      </c>
      <c r="B1328" s="290" t="s">
        <v>1189</v>
      </c>
      <c r="C1328" s="323">
        <v>7</v>
      </c>
      <c r="D1328" s="323">
        <v>22</v>
      </c>
      <c r="E1328" s="192">
        <f t="shared" si="20"/>
        <v>2.143</v>
      </c>
    </row>
    <row r="1329" ht="36" customHeight="1" spans="1:5">
      <c r="A1329" s="407">
        <v>2240501</v>
      </c>
      <c r="B1329" s="293" t="s">
        <v>180</v>
      </c>
      <c r="C1329" s="323">
        <v>7</v>
      </c>
      <c r="D1329" s="323">
        <v>0</v>
      </c>
      <c r="E1329" s="192">
        <f t="shared" si="20"/>
        <v>-1</v>
      </c>
    </row>
    <row r="1330" ht="36" customHeight="1" spans="1:5">
      <c r="A1330" s="407">
        <v>2240502</v>
      </c>
      <c r="B1330" s="293" t="s">
        <v>181</v>
      </c>
      <c r="C1330" s="323" t="s">
        <v>184</v>
      </c>
      <c r="D1330" s="323">
        <v>20</v>
      </c>
      <c r="E1330" s="192">
        <f t="shared" si="20"/>
        <v>0</v>
      </c>
    </row>
    <row r="1331" ht="36" customHeight="1" spans="1:5">
      <c r="A1331" s="407">
        <v>2240503</v>
      </c>
      <c r="B1331" s="293" t="s">
        <v>182</v>
      </c>
      <c r="C1331" s="323" t="s">
        <v>184</v>
      </c>
      <c r="D1331" s="323">
        <v>0</v>
      </c>
      <c r="E1331" s="192">
        <f t="shared" si="20"/>
        <v>0</v>
      </c>
    </row>
    <row r="1332" ht="36" customHeight="1" spans="1:5">
      <c r="A1332" s="407">
        <v>2240504</v>
      </c>
      <c r="B1332" s="293" t="s">
        <v>1190</v>
      </c>
      <c r="C1332" s="323" t="s">
        <v>184</v>
      </c>
      <c r="D1332" s="323">
        <v>0</v>
      </c>
      <c r="E1332" s="192">
        <f t="shared" si="20"/>
        <v>0</v>
      </c>
    </row>
    <row r="1333" ht="36" customHeight="1" spans="1:5">
      <c r="A1333" s="407">
        <v>2240505</v>
      </c>
      <c r="B1333" s="293" t="s">
        <v>1191</v>
      </c>
      <c r="C1333" s="323">
        <v>0</v>
      </c>
      <c r="D1333" s="323">
        <v>2</v>
      </c>
      <c r="E1333" s="192" t="str">
        <f t="shared" si="20"/>
        <v/>
      </c>
    </row>
    <row r="1334" ht="36" customHeight="1" spans="1:5">
      <c r="A1334" s="407">
        <v>2240506</v>
      </c>
      <c r="B1334" s="293" t="s">
        <v>1192</v>
      </c>
      <c r="C1334" s="323" t="s">
        <v>184</v>
      </c>
      <c r="D1334" s="323">
        <v>0</v>
      </c>
      <c r="E1334" s="192">
        <f t="shared" si="20"/>
        <v>0</v>
      </c>
    </row>
    <row r="1335" ht="36" customHeight="1" spans="1:5">
      <c r="A1335" s="407">
        <v>2240507</v>
      </c>
      <c r="B1335" s="293" t="s">
        <v>1193</v>
      </c>
      <c r="C1335" s="323" t="s">
        <v>184</v>
      </c>
      <c r="D1335" s="323">
        <v>0</v>
      </c>
      <c r="E1335" s="192">
        <f t="shared" si="20"/>
        <v>0</v>
      </c>
    </row>
    <row r="1336" ht="36" customHeight="1" spans="1:5">
      <c r="A1336" s="407">
        <v>2240508</v>
      </c>
      <c r="B1336" s="293" t="s">
        <v>1194</v>
      </c>
      <c r="C1336" s="323" t="s">
        <v>184</v>
      </c>
      <c r="D1336" s="323">
        <v>0</v>
      </c>
      <c r="E1336" s="192">
        <f t="shared" si="20"/>
        <v>0</v>
      </c>
    </row>
    <row r="1337" ht="36" customHeight="1" spans="1:5">
      <c r="A1337" s="407">
        <v>2240509</v>
      </c>
      <c r="B1337" s="293" t="s">
        <v>1195</v>
      </c>
      <c r="C1337" s="323" t="s">
        <v>184</v>
      </c>
      <c r="D1337" s="323">
        <v>0</v>
      </c>
      <c r="E1337" s="192">
        <f t="shared" si="20"/>
        <v>0</v>
      </c>
    </row>
    <row r="1338" ht="36" customHeight="1" spans="1:5">
      <c r="A1338" s="407">
        <v>2240510</v>
      </c>
      <c r="B1338" s="293" t="s">
        <v>1196</v>
      </c>
      <c r="C1338" s="323" t="s">
        <v>184</v>
      </c>
      <c r="D1338" s="323">
        <v>0</v>
      </c>
      <c r="E1338" s="192">
        <f t="shared" si="20"/>
        <v>0</v>
      </c>
    </row>
    <row r="1339" ht="36" customHeight="1" spans="1:5">
      <c r="A1339" s="407">
        <v>2240550</v>
      </c>
      <c r="B1339" s="293" t="s">
        <v>1197</v>
      </c>
      <c r="C1339" s="323" t="s">
        <v>184</v>
      </c>
      <c r="D1339" s="323">
        <v>0</v>
      </c>
      <c r="E1339" s="192">
        <f t="shared" si="20"/>
        <v>0</v>
      </c>
    </row>
    <row r="1340" ht="36" customHeight="1" spans="1:5">
      <c r="A1340" s="407">
        <v>2240599</v>
      </c>
      <c r="B1340" s="293" t="s">
        <v>1198</v>
      </c>
      <c r="C1340" s="323" t="s">
        <v>184</v>
      </c>
      <c r="D1340" s="323">
        <v>0</v>
      </c>
      <c r="E1340" s="192">
        <f t="shared" si="20"/>
        <v>0</v>
      </c>
    </row>
    <row r="1341" ht="36" customHeight="1" spans="1:5">
      <c r="A1341" s="406">
        <v>22406</v>
      </c>
      <c r="B1341" s="290" t="s">
        <v>1199</v>
      </c>
      <c r="C1341" s="323">
        <v>250</v>
      </c>
      <c r="D1341" s="323">
        <v>374</v>
      </c>
      <c r="E1341" s="192">
        <f t="shared" si="20"/>
        <v>0.496</v>
      </c>
    </row>
    <row r="1342" ht="36" customHeight="1" spans="1:5">
      <c r="A1342" s="407">
        <v>2240601</v>
      </c>
      <c r="B1342" s="293" t="s">
        <v>1200</v>
      </c>
      <c r="C1342" s="323">
        <v>250</v>
      </c>
      <c r="D1342" s="323">
        <v>374</v>
      </c>
      <c r="E1342" s="192">
        <f t="shared" si="20"/>
        <v>0.496</v>
      </c>
    </row>
    <row r="1343" ht="36" customHeight="1" spans="1:5">
      <c r="A1343" s="407">
        <v>2240602</v>
      </c>
      <c r="B1343" s="293" t="s">
        <v>1201</v>
      </c>
      <c r="C1343" s="323" t="s">
        <v>184</v>
      </c>
      <c r="D1343" s="323">
        <v>0</v>
      </c>
      <c r="E1343" s="192">
        <f t="shared" si="20"/>
        <v>0</v>
      </c>
    </row>
    <row r="1344" ht="36" customHeight="1" spans="1:5">
      <c r="A1344" s="407">
        <v>2240699</v>
      </c>
      <c r="B1344" s="293" t="s">
        <v>1202</v>
      </c>
      <c r="C1344" s="323" t="s">
        <v>184</v>
      </c>
      <c r="D1344" s="323">
        <v>0</v>
      </c>
      <c r="E1344" s="192">
        <f t="shared" si="20"/>
        <v>0</v>
      </c>
    </row>
    <row r="1345" ht="36" customHeight="1" spans="1:5">
      <c r="A1345" s="406">
        <v>22407</v>
      </c>
      <c r="B1345" s="290" t="s">
        <v>1203</v>
      </c>
      <c r="C1345" s="323">
        <v>3</v>
      </c>
      <c r="D1345" s="323">
        <v>21</v>
      </c>
      <c r="E1345" s="192">
        <f t="shared" si="20"/>
        <v>6</v>
      </c>
    </row>
    <row r="1346" ht="36" customHeight="1" spans="1:5">
      <c r="A1346" s="407">
        <v>2240701</v>
      </c>
      <c r="B1346" s="293" t="s">
        <v>1204</v>
      </c>
      <c r="C1346" s="323">
        <v>0</v>
      </c>
      <c r="D1346" s="323">
        <v>0</v>
      </c>
      <c r="E1346" s="192" t="str">
        <f t="shared" si="20"/>
        <v/>
      </c>
    </row>
    <row r="1347" ht="36" customHeight="1" spans="1:5">
      <c r="A1347" s="407">
        <v>2240702</v>
      </c>
      <c r="B1347" s="293" t="s">
        <v>1205</v>
      </c>
      <c r="C1347" s="323">
        <v>0</v>
      </c>
      <c r="D1347" s="323">
        <v>0</v>
      </c>
      <c r="E1347" s="192" t="str">
        <f t="shared" si="20"/>
        <v/>
      </c>
    </row>
    <row r="1348" ht="36" customHeight="1" spans="1:5">
      <c r="A1348" s="407">
        <v>2240703</v>
      </c>
      <c r="B1348" s="293" t="s">
        <v>1206</v>
      </c>
      <c r="C1348" s="323">
        <v>3</v>
      </c>
      <c r="D1348" s="323">
        <v>21</v>
      </c>
      <c r="E1348" s="192">
        <f t="shared" ref="E1348:E1369" si="21">IFERROR(IF(C1348&gt;0,D1348/C1348-1,IF(C1348&lt;0,-(D1348/C1348-1),"")),0)</f>
        <v>6</v>
      </c>
    </row>
    <row r="1349" ht="36" customHeight="1" spans="1:5">
      <c r="A1349" s="407">
        <v>2240704</v>
      </c>
      <c r="B1349" s="293" t="s">
        <v>1207</v>
      </c>
      <c r="C1349" s="323" t="s">
        <v>184</v>
      </c>
      <c r="D1349" s="323">
        <v>0</v>
      </c>
      <c r="E1349" s="192">
        <f t="shared" si="21"/>
        <v>0</v>
      </c>
    </row>
    <row r="1350" ht="36" customHeight="1" spans="1:5">
      <c r="A1350" s="407">
        <v>2240799</v>
      </c>
      <c r="B1350" s="293" t="s">
        <v>1208</v>
      </c>
      <c r="C1350" s="323" t="s">
        <v>184</v>
      </c>
      <c r="D1350" s="323">
        <v>0</v>
      </c>
      <c r="E1350" s="192">
        <f t="shared" si="21"/>
        <v>0</v>
      </c>
    </row>
    <row r="1351" ht="36" customHeight="1" spans="1:5">
      <c r="A1351" s="406">
        <v>22499</v>
      </c>
      <c r="B1351" s="290" t="s">
        <v>1209</v>
      </c>
      <c r="C1351" s="323">
        <v>0</v>
      </c>
      <c r="D1351" s="323">
        <v>0</v>
      </c>
      <c r="E1351" s="192" t="str">
        <f t="shared" si="21"/>
        <v/>
      </c>
    </row>
    <row r="1352" ht="36" customHeight="1" spans="1:5">
      <c r="A1352" s="413">
        <v>2249999</v>
      </c>
      <c r="B1352" s="293" t="s">
        <v>1210</v>
      </c>
      <c r="C1352" s="323" t="s">
        <v>184</v>
      </c>
      <c r="D1352" s="323">
        <v>0</v>
      </c>
      <c r="E1352" s="192">
        <f t="shared" si="21"/>
        <v>0</v>
      </c>
    </row>
    <row r="1353" ht="36" customHeight="1" spans="1:5">
      <c r="A1353" s="421" t="s">
        <v>1211</v>
      </c>
      <c r="B1353" s="411" t="s">
        <v>1212</v>
      </c>
      <c r="C1353" s="323">
        <v>0</v>
      </c>
      <c r="D1353" s="323">
        <v>0</v>
      </c>
      <c r="E1353" s="192" t="str">
        <f t="shared" si="21"/>
        <v/>
      </c>
    </row>
    <row r="1354" ht="36" customHeight="1" spans="1:5">
      <c r="A1354" s="405">
        <v>227</v>
      </c>
      <c r="B1354" s="290" t="s">
        <v>157</v>
      </c>
      <c r="C1354" s="323"/>
      <c r="D1354" s="323">
        <v>4347</v>
      </c>
      <c r="E1354" s="192" t="str">
        <f t="shared" si="21"/>
        <v/>
      </c>
    </row>
    <row r="1355" ht="36" customHeight="1" spans="1:5">
      <c r="A1355" s="405">
        <v>232</v>
      </c>
      <c r="B1355" s="290" t="s">
        <v>159</v>
      </c>
      <c r="C1355" s="323">
        <v>1028</v>
      </c>
      <c r="D1355" s="323">
        <v>1463</v>
      </c>
      <c r="E1355" s="192">
        <f t="shared" si="21"/>
        <v>0.423</v>
      </c>
    </row>
    <row r="1356" ht="36" customHeight="1" spans="1:5">
      <c r="A1356" s="406">
        <v>23203</v>
      </c>
      <c r="B1356" s="290" t="s">
        <v>1213</v>
      </c>
      <c r="C1356" s="323">
        <v>1028</v>
      </c>
      <c r="D1356" s="323">
        <v>1463</v>
      </c>
      <c r="E1356" s="192">
        <f t="shared" si="21"/>
        <v>0.423</v>
      </c>
    </row>
    <row r="1357" ht="36" customHeight="1" spans="1:5">
      <c r="A1357" s="407">
        <v>2320301</v>
      </c>
      <c r="B1357" s="293" t="s">
        <v>1214</v>
      </c>
      <c r="C1357" s="323">
        <v>1028</v>
      </c>
      <c r="D1357" s="323">
        <v>1163</v>
      </c>
      <c r="E1357" s="192">
        <f t="shared" si="21"/>
        <v>0.131</v>
      </c>
    </row>
    <row r="1358" ht="36" customHeight="1" spans="1:5">
      <c r="A1358" s="407">
        <v>2320302</v>
      </c>
      <c r="B1358" s="293" t="s">
        <v>1215</v>
      </c>
      <c r="C1358" s="323" t="s">
        <v>184</v>
      </c>
      <c r="D1358" s="323">
        <v>0</v>
      </c>
      <c r="E1358" s="192">
        <f t="shared" si="21"/>
        <v>0</v>
      </c>
    </row>
    <row r="1359" ht="36" customHeight="1" spans="1:5">
      <c r="A1359" s="407">
        <v>2320303</v>
      </c>
      <c r="B1359" s="293" t="s">
        <v>1216</v>
      </c>
      <c r="C1359" s="323" t="s">
        <v>184</v>
      </c>
      <c r="D1359" s="323">
        <v>0</v>
      </c>
      <c r="E1359" s="192">
        <f t="shared" si="21"/>
        <v>0</v>
      </c>
    </row>
    <row r="1360" ht="36" customHeight="1" spans="1:5">
      <c r="A1360" s="410">
        <v>2320399</v>
      </c>
      <c r="B1360" s="293" t="s">
        <v>1217</v>
      </c>
      <c r="C1360" s="323" t="s">
        <v>184</v>
      </c>
      <c r="D1360" s="323">
        <v>300</v>
      </c>
      <c r="E1360" s="192">
        <f t="shared" si="21"/>
        <v>0</v>
      </c>
    </row>
    <row r="1361" ht="36" customHeight="1" spans="1:5">
      <c r="A1361" s="419" t="s">
        <v>1218</v>
      </c>
      <c r="B1361" s="411" t="s">
        <v>1212</v>
      </c>
      <c r="C1361" s="323">
        <v>0</v>
      </c>
      <c r="D1361" s="323">
        <v>0</v>
      </c>
      <c r="E1361" s="192" t="str">
        <f t="shared" si="21"/>
        <v/>
      </c>
    </row>
    <row r="1362" ht="36" customHeight="1" spans="1:5">
      <c r="A1362" s="405">
        <v>233</v>
      </c>
      <c r="B1362" s="290" t="s">
        <v>161</v>
      </c>
      <c r="C1362" s="323">
        <v>5</v>
      </c>
      <c r="D1362" s="323">
        <v>37</v>
      </c>
      <c r="E1362" s="192">
        <f t="shared" si="21"/>
        <v>6.4</v>
      </c>
    </row>
    <row r="1363" ht="36" customHeight="1" spans="1:5">
      <c r="A1363" s="406">
        <v>23303</v>
      </c>
      <c r="B1363" s="290" t="s">
        <v>1219</v>
      </c>
      <c r="C1363" s="323">
        <v>5</v>
      </c>
      <c r="D1363" s="323">
        <v>0</v>
      </c>
      <c r="E1363" s="192">
        <f t="shared" si="21"/>
        <v>-1</v>
      </c>
    </row>
    <row r="1364" ht="36" customHeight="1" spans="1:5">
      <c r="A1364" s="405">
        <v>229</v>
      </c>
      <c r="B1364" s="290" t="s">
        <v>163</v>
      </c>
      <c r="C1364" s="323">
        <v>346</v>
      </c>
      <c r="D1364" s="323">
        <v>0</v>
      </c>
      <c r="E1364" s="192">
        <f t="shared" si="21"/>
        <v>-1</v>
      </c>
    </row>
    <row r="1365" ht="36" customHeight="1" spans="1:5">
      <c r="A1365" s="406">
        <v>22902</v>
      </c>
      <c r="B1365" s="290" t="s">
        <v>1220</v>
      </c>
      <c r="C1365" s="323" t="s">
        <v>184</v>
      </c>
      <c r="D1365" s="323">
        <v>0</v>
      </c>
      <c r="E1365" s="192">
        <f t="shared" si="21"/>
        <v>0</v>
      </c>
    </row>
    <row r="1366" ht="36" customHeight="1" spans="1:5">
      <c r="A1366" s="406">
        <v>22999</v>
      </c>
      <c r="B1366" s="290" t="s">
        <v>1061</v>
      </c>
      <c r="C1366" s="323">
        <v>346</v>
      </c>
      <c r="D1366" s="323">
        <v>0</v>
      </c>
      <c r="E1366" s="192">
        <f t="shared" si="21"/>
        <v>-1</v>
      </c>
    </row>
    <row r="1367" ht="36" customHeight="1" spans="1:5">
      <c r="A1367" s="48" t="s">
        <v>1221</v>
      </c>
      <c r="B1367" s="411" t="s">
        <v>1212</v>
      </c>
      <c r="C1367" s="323">
        <v>0</v>
      </c>
      <c r="D1367" s="323">
        <v>0</v>
      </c>
      <c r="E1367" s="192" t="str">
        <f t="shared" si="21"/>
        <v/>
      </c>
    </row>
    <row r="1368" ht="36" customHeight="1" spans="1:5">
      <c r="A1368" s="47"/>
      <c r="B1368" s="411"/>
      <c r="C1368" s="427"/>
      <c r="D1368" s="427"/>
      <c r="E1368" s="192" t="str">
        <f t="shared" si="21"/>
        <v/>
      </c>
    </row>
    <row r="1369" ht="36" customHeight="1" spans="1:5">
      <c r="A1369" s="405"/>
      <c r="B1369" s="428" t="s">
        <v>1222</v>
      </c>
      <c r="C1369" s="291">
        <f>C4+C258+C261+C281+C375+C431+C488+C548+C678+C756+C836+C860+C973+C1038+C1109+C1130+C1158+C1168+C1214+C1236+C1295+C1354+C1355+C1362+C1364</f>
        <v>498970</v>
      </c>
      <c r="D1369" s="291">
        <f>D4+D258+D261+D281+D375+D431+D488+D548+D678+D756+D836+D860+D973+D1038+D1109+D1130+D1158+D1168+D1214+D1236+D1295+D1354+D1355+D1362+D1364</f>
        <v>601371</v>
      </c>
      <c r="E1369" s="192">
        <f t="shared" si="21"/>
        <v>0.205</v>
      </c>
    </row>
    <row r="1370" spans="3:3">
      <c r="C1370" s="353"/>
    </row>
    <row r="1371" spans="3:3">
      <c r="C1371" s="380"/>
    </row>
    <row r="1372" spans="3:3">
      <c r="C1372" s="353"/>
    </row>
    <row r="1373" spans="3:3">
      <c r="C1373" s="380"/>
    </row>
    <row r="1374" spans="3:3">
      <c r="C1374" s="353"/>
    </row>
    <row r="1375" spans="3:3">
      <c r="C1375" s="353"/>
    </row>
    <row r="1376" spans="3:3">
      <c r="C1376" s="380"/>
    </row>
    <row r="1377" spans="3:3">
      <c r="C1377" s="353"/>
    </row>
    <row r="1378" spans="3:3">
      <c r="C1378" s="353"/>
    </row>
    <row r="1379" spans="3:3">
      <c r="C1379" s="353"/>
    </row>
    <row r="1380" spans="3:3">
      <c r="C1380" s="353"/>
    </row>
    <row r="1381" spans="3:3">
      <c r="C1381" s="380"/>
    </row>
    <row r="1382" spans="3:3">
      <c r="C1382" s="353"/>
    </row>
  </sheetData>
  <autoFilter ref="A3:F1369">
    <extLst/>
  </autoFilter>
  <mergeCells count="1">
    <mergeCell ref="B1:E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1"/>
  <sheetViews>
    <sheetView showZeros="0" view="pageBreakPreview" zoomScale="70" zoomScaleNormal="100" topLeftCell="A16" workbookViewId="0">
      <selection activeCell="B31" sqref="B31"/>
    </sheetView>
  </sheetViews>
  <sheetFormatPr defaultColWidth="9" defaultRowHeight="14.4" outlineLevelCol="1"/>
  <cols>
    <col min="1" max="1" width="79" customWidth="1"/>
    <col min="2" max="2" width="36.5" customWidth="1"/>
  </cols>
  <sheetData>
    <row r="1" ht="45" customHeight="1" spans="1:2">
      <c r="A1" s="387" t="s">
        <v>1223</v>
      </c>
      <c r="B1" s="387"/>
    </row>
    <row r="2" ht="20.1" customHeight="1" spans="1:2">
      <c r="A2" s="388"/>
      <c r="B2" s="389" t="s">
        <v>48</v>
      </c>
    </row>
    <row r="3" ht="45" customHeight="1" spans="1:2">
      <c r="A3" s="390" t="s">
        <v>1224</v>
      </c>
      <c r="B3" s="81" t="s">
        <v>52</v>
      </c>
    </row>
    <row r="4" ht="30" customHeight="1" spans="1:2">
      <c r="A4" s="391" t="s">
        <v>1225</v>
      </c>
      <c r="B4" s="392">
        <f>SUM(B5:B8)</f>
        <v>81957</v>
      </c>
    </row>
    <row r="5" ht="30" customHeight="1" spans="1:2">
      <c r="A5" s="393" t="s">
        <v>1226</v>
      </c>
      <c r="B5" s="394">
        <v>44266</v>
      </c>
    </row>
    <row r="6" ht="30" customHeight="1" spans="1:2">
      <c r="A6" s="393" t="s">
        <v>1227</v>
      </c>
      <c r="B6" s="394">
        <v>14126</v>
      </c>
    </row>
    <row r="7" ht="30" customHeight="1" spans="1:2">
      <c r="A7" s="393" t="s">
        <v>1228</v>
      </c>
      <c r="B7" s="394">
        <v>6650</v>
      </c>
    </row>
    <row r="8" ht="30" customHeight="1" spans="1:2">
      <c r="A8" s="393" t="s">
        <v>1229</v>
      </c>
      <c r="B8" s="394">
        <v>16915</v>
      </c>
    </row>
    <row r="9" ht="30" customHeight="1" spans="1:2">
      <c r="A9" s="391" t="s">
        <v>1230</v>
      </c>
      <c r="B9" s="392">
        <f>SUM(B10:B19)</f>
        <v>7302</v>
      </c>
    </row>
    <row r="10" ht="30" customHeight="1" spans="1:2">
      <c r="A10" s="393" t="s">
        <v>1231</v>
      </c>
      <c r="B10" s="394">
        <v>4957</v>
      </c>
    </row>
    <row r="11" ht="30" customHeight="1" spans="1:2">
      <c r="A11" s="393" t="s">
        <v>1232</v>
      </c>
      <c r="B11" s="394"/>
    </row>
    <row r="12" ht="30" customHeight="1" spans="1:2">
      <c r="A12" s="393" t="s">
        <v>1233</v>
      </c>
      <c r="B12" s="394">
        <v>127</v>
      </c>
    </row>
    <row r="13" ht="30" customHeight="1" spans="1:2">
      <c r="A13" s="393" t="s">
        <v>1234</v>
      </c>
      <c r="B13" s="394"/>
    </row>
    <row r="14" ht="30" customHeight="1" spans="1:2">
      <c r="A14" s="393" t="s">
        <v>1235</v>
      </c>
      <c r="B14" s="394">
        <v>181</v>
      </c>
    </row>
    <row r="15" ht="30" customHeight="1" spans="1:2">
      <c r="A15" s="393" t="s">
        <v>1236</v>
      </c>
      <c r="B15" s="394">
        <v>83</v>
      </c>
    </row>
    <row r="16" ht="30" customHeight="1" spans="1:2">
      <c r="A16" s="393" t="s">
        <v>1237</v>
      </c>
      <c r="B16" s="394"/>
    </row>
    <row r="17" ht="30" customHeight="1" spans="1:2">
      <c r="A17" s="393" t="s">
        <v>1238</v>
      </c>
      <c r="B17" s="394">
        <v>507</v>
      </c>
    </row>
    <row r="18" ht="30" customHeight="1" spans="1:2">
      <c r="A18" s="393" t="s">
        <v>1239</v>
      </c>
      <c r="B18" s="394">
        <v>208</v>
      </c>
    </row>
    <row r="19" ht="30" customHeight="1" spans="1:2">
      <c r="A19" s="393" t="s">
        <v>1240</v>
      </c>
      <c r="B19" s="394">
        <v>1239</v>
      </c>
    </row>
    <row r="20" ht="30" customHeight="1" spans="1:2">
      <c r="A20" s="391" t="s">
        <v>1241</v>
      </c>
      <c r="B20" s="392">
        <f>B21</f>
        <v>0</v>
      </c>
    </row>
    <row r="21" ht="30" customHeight="1" spans="1:2">
      <c r="A21" s="393" t="s">
        <v>1242</v>
      </c>
      <c r="B21" s="371"/>
    </row>
    <row r="22" ht="30" customHeight="1" spans="1:2">
      <c r="A22" s="391" t="s">
        <v>1243</v>
      </c>
      <c r="B22" s="392">
        <f>SUM(B23:B24)</f>
        <v>158330</v>
      </c>
    </row>
    <row r="23" ht="30" customHeight="1" spans="1:2">
      <c r="A23" s="393" t="s">
        <v>1244</v>
      </c>
      <c r="B23" s="371">
        <v>148122</v>
      </c>
    </row>
    <row r="24" ht="30" customHeight="1" spans="1:2">
      <c r="A24" s="393" t="s">
        <v>1245</v>
      </c>
      <c r="B24" s="394">
        <v>10208</v>
      </c>
    </row>
    <row r="25" ht="30" customHeight="1" spans="1:2">
      <c r="A25" s="391" t="s">
        <v>1246</v>
      </c>
      <c r="B25" s="392"/>
    </row>
    <row r="26" ht="30" customHeight="1" spans="1:2">
      <c r="A26" s="393" t="s">
        <v>1247</v>
      </c>
      <c r="B26" s="371"/>
    </row>
    <row r="27" ht="30" customHeight="1" spans="1:2">
      <c r="A27" s="391" t="s">
        <v>1248</v>
      </c>
      <c r="B27" s="392">
        <f>SUM(B28:B30)</f>
        <v>15249</v>
      </c>
    </row>
    <row r="28" ht="30" customHeight="1" spans="1:2">
      <c r="A28" s="393" t="s">
        <v>1249</v>
      </c>
      <c r="B28" s="394">
        <v>14921</v>
      </c>
    </row>
    <row r="29" ht="30" customHeight="1" spans="1:2">
      <c r="A29" s="393" t="s">
        <v>1250</v>
      </c>
      <c r="B29" s="394">
        <v>327</v>
      </c>
    </row>
    <row r="30" ht="30" customHeight="1" spans="1:2">
      <c r="A30" s="393" t="s">
        <v>1251</v>
      </c>
      <c r="B30" s="394">
        <v>1</v>
      </c>
    </row>
    <row r="31" ht="30" customHeight="1" spans="1:2">
      <c r="A31" s="395" t="s">
        <v>1252</v>
      </c>
      <c r="B31" s="392">
        <f>B4+B9+B20+B22+B25+B27</f>
        <v>262838</v>
      </c>
    </row>
  </sheetData>
  <autoFilter ref="A3:B31">
    <extLst/>
  </autoFilter>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F0"/>
  </sheetPr>
  <dimension ref="A1:B43"/>
  <sheetViews>
    <sheetView showGridLines="0" showZeros="0" view="pageBreakPreview" zoomScale="70" zoomScaleNormal="100" topLeftCell="A37" workbookViewId="0">
      <selection activeCell="A43" sqref="A43:B43"/>
    </sheetView>
  </sheetViews>
  <sheetFormatPr defaultColWidth="9" defaultRowHeight="14.4" outlineLevelCol="1"/>
  <cols>
    <col min="1" max="1" width="69.6296296296296" style="269" customWidth="1"/>
    <col min="2" max="2" width="45.6296296296296" customWidth="1"/>
  </cols>
  <sheetData>
    <row r="1" s="268" customFormat="1" ht="45" customHeight="1" spans="1:2">
      <c r="A1" s="381" t="s">
        <v>1253</v>
      </c>
      <c r="B1" s="381"/>
    </row>
    <row r="2" ht="20.1" customHeight="1" spans="1:2">
      <c r="A2" s="271"/>
      <c r="B2" s="368" t="s">
        <v>48</v>
      </c>
    </row>
    <row r="3" ht="45" customHeight="1" spans="1:2">
      <c r="A3" s="177" t="s">
        <v>1254</v>
      </c>
      <c r="B3" s="81" t="s">
        <v>52</v>
      </c>
    </row>
    <row r="4" ht="36" customHeight="1" spans="1:2">
      <c r="A4" s="382" t="s">
        <v>1255</v>
      </c>
      <c r="B4" s="382" t="s">
        <v>1255</v>
      </c>
    </row>
    <row r="5" ht="36" customHeight="1" spans="1:2">
      <c r="A5" s="383"/>
      <c r="B5" s="46"/>
    </row>
    <row r="6" ht="36" customHeight="1" spans="1:2">
      <c r="A6" s="382"/>
      <c r="B6" s="46"/>
    </row>
    <row r="7" ht="36" customHeight="1" spans="1:2">
      <c r="A7" s="383"/>
      <c r="B7" s="46"/>
    </row>
    <row r="8" ht="36" customHeight="1" spans="1:2">
      <c r="A8" s="382"/>
      <c r="B8" s="46"/>
    </row>
    <row r="9" ht="36" customHeight="1" spans="1:2">
      <c r="A9" s="383"/>
      <c r="B9" s="46"/>
    </row>
    <row r="10" ht="36" customHeight="1" spans="1:2">
      <c r="A10" s="382"/>
      <c r="B10" s="46"/>
    </row>
    <row r="11" ht="36" customHeight="1" spans="1:2">
      <c r="A11" s="383"/>
      <c r="B11" s="46"/>
    </row>
    <row r="12" ht="36" customHeight="1" spans="1:2">
      <c r="A12" s="382"/>
      <c r="B12" s="46"/>
    </row>
    <row r="13" ht="36" customHeight="1" spans="1:2">
      <c r="A13" s="383"/>
      <c r="B13" s="46"/>
    </row>
    <row r="14" ht="36" customHeight="1" spans="1:2">
      <c r="A14" s="382"/>
      <c r="B14" s="46"/>
    </row>
    <row r="15" ht="36" customHeight="1" spans="1:2">
      <c r="A15" s="383"/>
      <c r="B15" s="46"/>
    </row>
    <row r="16" ht="36" customHeight="1" spans="1:2">
      <c r="A16" s="382"/>
      <c r="B16" s="46"/>
    </row>
    <row r="17" ht="36" customHeight="1" spans="1:2">
      <c r="A17" s="383"/>
      <c r="B17" s="46"/>
    </row>
    <row r="18" ht="36" customHeight="1" spans="1:2">
      <c r="A18" s="382"/>
      <c r="B18" s="46"/>
    </row>
    <row r="19" ht="36" customHeight="1" spans="1:2">
      <c r="A19" s="383"/>
      <c r="B19" s="46"/>
    </row>
    <row r="20" ht="36" customHeight="1" spans="1:2">
      <c r="A20" s="382"/>
      <c r="B20" s="46"/>
    </row>
    <row r="21" ht="36" customHeight="1" spans="1:2">
      <c r="A21" s="383"/>
      <c r="B21" s="46"/>
    </row>
    <row r="22" ht="36" customHeight="1" spans="1:2">
      <c r="A22" s="382"/>
      <c r="B22" s="46"/>
    </row>
    <row r="23" ht="36" customHeight="1" spans="1:2">
      <c r="A23" s="383"/>
      <c r="B23" s="46"/>
    </row>
    <row r="24" ht="36" customHeight="1" spans="1:2">
      <c r="A24" s="382"/>
      <c r="B24" s="46"/>
    </row>
    <row r="25" ht="36" customHeight="1" spans="1:2">
      <c r="A25" s="383"/>
      <c r="B25" s="46"/>
    </row>
    <row r="26" ht="36" customHeight="1" spans="1:2">
      <c r="A26" s="382"/>
      <c r="B26" s="46"/>
    </row>
    <row r="27" ht="36" customHeight="1" spans="1:2">
      <c r="A27" s="383"/>
      <c r="B27" s="46"/>
    </row>
    <row r="28" ht="36" customHeight="1" spans="1:2">
      <c r="A28" s="382"/>
      <c r="B28" s="46"/>
    </row>
    <row r="29" ht="36" customHeight="1" spans="1:2">
      <c r="A29" s="383"/>
      <c r="B29" s="46"/>
    </row>
    <row r="30" ht="36" customHeight="1" spans="1:2">
      <c r="A30" s="382"/>
      <c r="B30" s="46"/>
    </row>
    <row r="31" ht="36" customHeight="1" spans="1:2">
      <c r="A31" s="383"/>
      <c r="B31" s="46"/>
    </row>
    <row r="32" ht="36" customHeight="1" spans="1:2">
      <c r="A32" s="382"/>
      <c r="B32" s="46"/>
    </row>
    <row r="33" ht="36" customHeight="1" spans="1:2">
      <c r="A33" s="383"/>
      <c r="B33" s="46"/>
    </row>
    <row r="34" ht="36" customHeight="1" spans="1:2">
      <c r="A34" s="382"/>
      <c r="B34" s="46"/>
    </row>
    <row r="35" ht="36" customHeight="1" spans="1:2">
      <c r="A35" s="383"/>
      <c r="B35" s="46"/>
    </row>
    <row r="36" ht="36" customHeight="1" spans="1:2">
      <c r="A36" s="382"/>
      <c r="B36" s="46"/>
    </row>
    <row r="37" ht="36" customHeight="1" spans="1:2">
      <c r="A37" s="383"/>
      <c r="B37" s="46"/>
    </row>
    <row r="38" ht="36" customHeight="1" spans="1:2">
      <c r="A38" s="382"/>
      <c r="B38" s="46"/>
    </row>
    <row r="39" ht="36" customHeight="1" spans="1:2">
      <c r="A39" s="383"/>
      <c r="B39" s="46"/>
    </row>
    <row r="40" ht="36" customHeight="1" spans="1:2">
      <c r="A40" s="382"/>
      <c r="B40" s="46"/>
    </row>
    <row r="41" ht="36" customHeight="1" spans="1:2">
      <c r="A41" s="383"/>
      <c r="B41" s="46"/>
    </row>
    <row r="42" ht="36" customHeight="1" spans="1:2">
      <c r="A42" s="384"/>
      <c r="B42" s="46"/>
    </row>
    <row r="43" ht="42" customHeight="1" spans="1:2">
      <c r="A43" s="385" t="s">
        <v>1256</v>
      </c>
      <c r="B43" s="386"/>
    </row>
  </sheetData>
  <autoFilter ref="A3:B43">
    <extLst/>
  </autoFilter>
  <mergeCells count="2">
    <mergeCell ref="A1:B1"/>
    <mergeCell ref="A43:B43"/>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B0F0"/>
  </sheetPr>
  <dimension ref="A1:F26"/>
  <sheetViews>
    <sheetView showGridLines="0" showZeros="0" view="pageBreakPreview" zoomScale="70" zoomScaleNormal="85" workbookViewId="0">
      <selection activeCell="J6" sqref="J6"/>
    </sheetView>
  </sheetViews>
  <sheetFormatPr defaultColWidth="9" defaultRowHeight="15.6" outlineLevelCol="5"/>
  <cols>
    <col min="1" max="1" width="43.6296296296296" style="162" customWidth="1"/>
    <col min="2" max="2" width="20.6296296296296" style="164" customWidth="1"/>
    <col min="3" max="3" width="20.6296296296296" style="162" customWidth="1"/>
    <col min="4" max="4" width="20" style="315" customWidth="1"/>
    <col min="5" max="5" width="12.6296296296296" style="162"/>
    <col min="6" max="16377" width="9" style="162"/>
    <col min="16378" max="16379" width="35.6296296296296" style="162"/>
    <col min="16380" max="16384" width="9" style="162"/>
  </cols>
  <sheetData>
    <row r="1" ht="45" customHeight="1" spans="1:4">
      <c r="A1" s="167" t="s">
        <v>15</v>
      </c>
      <c r="B1" s="167"/>
      <c r="C1" s="167"/>
      <c r="D1" s="167"/>
    </row>
    <row r="2" ht="20.1" customHeight="1" spans="1:4">
      <c r="A2" s="168"/>
      <c r="B2" s="168"/>
      <c r="C2" s="367"/>
      <c r="D2" s="368" t="s">
        <v>48</v>
      </c>
    </row>
    <row r="3" s="163" customFormat="1" ht="45" customHeight="1" spans="1:4">
      <c r="A3" s="170" t="s">
        <v>1257</v>
      </c>
      <c r="B3" s="170" t="s">
        <v>1258</v>
      </c>
      <c r="C3" s="369" t="s">
        <v>1259</v>
      </c>
      <c r="D3" s="369" t="s">
        <v>1260</v>
      </c>
    </row>
    <row r="4" ht="36" customHeight="1" spans="1:4">
      <c r="A4" s="46" t="s">
        <v>1255</v>
      </c>
      <c r="B4" s="46" t="s">
        <v>1255</v>
      </c>
      <c r="C4" s="46" t="s">
        <v>1255</v>
      </c>
      <c r="D4" s="46" t="s">
        <v>1255</v>
      </c>
    </row>
    <row r="5" ht="36" customHeight="1" spans="1:6">
      <c r="A5" s="370"/>
      <c r="B5" s="173"/>
      <c r="C5" s="173"/>
      <c r="D5" s="371"/>
      <c r="F5" s="162" t="s">
        <v>184</v>
      </c>
    </row>
    <row r="6" ht="36" customHeight="1" spans="1:4">
      <c r="A6" s="370"/>
      <c r="B6" s="173"/>
      <c r="C6" s="173"/>
      <c r="D6" s="371"/>
    </row>
    <row r="7" ht="36" customHeight="1" spans="1:4">
      <c r="A7" s="370"/>
      <c r="B7" s="173"/>
      <c r="C7" s="173"/>
      <c r="D7" s="371"/>
    </row>
    <row r="8" ht="36" customHeight="1" spans="1:4">
      <c r="A8" s="370"/>
      <c r="B8" s="173"/>
      <c r="C8" s="173"/>
      <c r="D8" s="371"/>
    </row>
    <row r="9" ht="36" customHeight="1" spans="1:4">
      <c r="A9" s="370"/>
      <c r="B9" s="173"/>
      <c r="C9" s="173"/>
      <c r="D9" s="371"/>
    </row>
    <row r="10" ht="36" customHeight="1" spans="1:4">
      <c r="A10" s="370"/>
      <c r="B10" s="173"/>
      <c r="C10" s="173"/>
      <c r="D10" s="371"/>
    </row>
    <row r="11" ht="36" customHeight="1" spans="1:4">
      <c r="A11" s="370"/>
      <c r="B11" s="173"/>
      <c r="C11" s="173"/>
      <c r="D11" s="371"/>
    </row>
    <row r="12" ht="36" customHeight="1" spans="1:4">
      <c r="A12" s="370"/>
      <c r="B12" s="173"/>
      <c r="C12" s="173"/>
      <c r="D12" s="371"/>
    </row>
    <row r="13" ht="36" customHeight="1" spans="1:4">
      <c r="A13" s="370"/>
      <c r="B13" s="173"/>
      <c r="C13" s="173"/>
      <c r="D13" s="371"/>
    </row>
    <row r="14" ht="36" customHeight="1" spans="1:4">
      <c r="A14" s="370"/>
      <c r="B14" s="173"/>
      <c r="C14" s="173"/>
      <c r="D14" s="371"/>
    </row>
    <row r="15" ht="36" customHeight="1" spans="1:4">
      <c r="A15" s="370"/>
      <c r="B15" s="173"/>
      <c r="C15" s="173"/>
      <c r="D15" s="371"/>
    </row>
    <row r="16" ht="36" customHeight="1" spans="1:4">
      <c r="A16" s="370"/>
      <c r="B16" s="173"/>
      <c r="C16" s="173"/>
      <c r="D16" s="371"/>
    </row>
    <row r="17" ht="36" customHeight="1" spans="1:4">
      <c r="A17" s="370"/>
      <c r="B17" s="173"/>
      <c r="C17" s="173"/>
      <c r="D17" s="371"/>
    </row>
    <row r="18" ht="36" customHeight="1" spans="1:4">
      <c r="A18" s="370"/>
      <c r="B18" s="173"/>
      <c r="C18" s="173"/>
      <c r="D18" s="371"/>
    </row>
    <row r="19" ht="36" customHeight="1" spans="1:4">
      <c r="A19" s="370"/>
      <c r="B19" s="173"/>
      <c r="C19" s="173"/>
      <c r="D19" s="371"/>
    </row>
    <row r="20" ht="36" customHeight="1" spans="1:4">
      <c r="A20" s="370"/>
      <c r="B20" s="173"/>
      <c r="C20" s="173"/>
      <c r="D20" s="371"/>
    </row>
    <row r="21" ht="36" customHeight="1" spans="1:4">
      <c r="A21" s="372" t="s">
        <v>1261</v>
      </c>
      <c r="B21" s="373"/>
      <c r="C21" s="373"/>
      <c r="D21" s="373"/>
    </row>
    <row r="22" ht="43" customHeight="1" spans="1:4">
      <c r="A22" s="374" t="s">
        <v>1262</v>
      </c>
      <c r="B22" s="375"/>
      <c r="C22" s="375"/>
      <c r="D22" s="376"/>
    </row>
    <row r="23" spans="2:4">
      <c r="B23" s="377"/>
      <c r="C23" s="378"/>
      <c r="D23" s="379"/>
    </row>
    <row r="24" spans="3:3">
      <c r="C24" s="380"/>
    </row>
    <row r="25" spans="3:3">
      <c r="C25" s="380"/>
    </row>
    <row r="26" spans="3:3">
      <c r="C26" s="380"/>
    </row>
  </sheetData>
  <mergeCells count="2">
    <mergeCell ref="A1:D1"/>
    <mergeCell ref="A22:D22"/>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5:C5 C9:C20 B6 C6:C7">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topLeftCell="A6" workbookViewId="0">
      <selection activeCell="G14" sqref="G14"/>
    </sheetView>
  </sheetViews>
  <sheetFormatPr defaultColWidth="9" defaultRowHeight="14.4" outlineLevelCol="4"/>
  <cols>
    <col min="1" max="1" width="37.75" style="339" customWidth="1"/>
    <col min="2" max="2" width="22" style="339" customWidth="1"/>
    <col min="3" max="4" width="23.8796296296296" style="339" customWidth="1"/>
    <col min="5" max="5" width="24.5" style="339" customWidth="1"/>
    <col min="6" max="248" width="9" style="339"/>
    <col min="249" max="16384" width="9" style="1"/>
  </cols>
  <sheetData>
    <row r="1" s="339" customFormat="1" ht="40.5" customHeight="1" spans="1:5">
      <c r="A1" s="340" t="s">
        <v>1263</v>
      </c>
      <c r="B1" s="340"/>
      <c r="C1" s="340"/>
      <c r="D1" s="340"/>
      <c r="E1" s="340"/>
    </row>
    <row r="2" s="339" customFormat="1" ht="17" customHeight="1" spans="1:5">
      <c r="A2" s="354"/>
      <c r="B2" s="354"/>
      <c r="C2" s="354"/>
      <c r="D2" s="355"/>
      <c r="E2" s="356" t="s">
        <v>48</v>
      </c>
    </row>
    <row r="3" s="1" customFormat="1" ht="24.95" customHeight="1" spans="1:5">
      <c r="A3" s="357" t="s">
        <v>50</v>
      </c>
      <c r="B3" s="357" t="s">
        <v>1264</v>
      </c>
      <c r="C3" s="357" t="s">
        <v>52</v>
      </c>
      <c r="D3" s="358" t="s">
        <v>1265</v>
      </c>
      <c r="E3" s="359"/>
    </row>
    <row r="4" s="1" customFormat="1" ht="24.95" customHeight="1" spans="1:5">
      <c r="A4" s="360"/>
      <c r="B4" s="360"/>
      <c r="C4" s="360"/>
      <c r="D4" s="170" t="s">
        <v>1266</v>
      </c>
      <c r="E4" s="170" t="s">
        <v>1267</v>
      </c>
    </row>
    <row r="5" s="339" customFormat="1" ht="35" customHeight="1" spans="1:5">
      <c r="A5" s="361" t="s">
        <v>1258</v>
      </c>
      <c r="B5" s="362">
        <f>B6+B7+B8</f>
        <v>831.1964</v>
      </c>
      <c r="C5" s="362">
        <f>C6+C7+C8</f>
        <v>827.0892</v>
      </c>
      <c r="D5" s="362">
        <f t="shared" ref="D5:D10" si="0">C5-B5</f>
        <v>-4.10720000000003</v>
      </c>
      <c r="E5" s="363">
        <f t="shared" ref="E5:E10" si="1">D5/B5</f>
        <v>-0.0049</v>
      </c>
    </row>
    <row r="6" s="339" customFormat="1" ht="35" customHeight="1" spans="1:5">
      <c r="A6" s="150" t="s">
        <v>1268</v>
      </c>
      <c r="B6" s="362">
        <v>40</v>
      </c>
      <c r="C6" s="362">
        <v>40</v>
      </c>
      <c r="D6" s="362">
        <f t="shared" si="0"/>
        <v>0</v>
      </c>
      <c r="E6" s="363">
        <f t="shared" si="1"/>
        <v>0</v>
      </c>
    </row>
    <row r="7" s="339" customFormat="1" ht="35" customHeight="1" spans="1:5">
      <c r="A7" s="150" t="s">
        <v>1269</v>
      </c>
      <c r="B7" s="362">
        <v>92.3097</v>
      </c>
      <c r="C7" s="362">
        <v>89.4425</v>
      </c>
      <c r="D7" s="362">
        <f t="shared" si="0"/>
        <v>-2.86720000000001</v>
      </c>
      <c r="E7" s="363">
        <f t="shared" si="1"/>
        <v>-0.0311</v>
      </c>
    </row>
    <row r="8" s="339" customFormat="1" ht="35" customHeight="1" spans="1:5">
      <c r="A8" s="150" t="s">
        <v>1270</v>
      </c>
      <c r="B8" s="362">
        <f>B9+B10</f>
        <v>698.8867</v>
      </c>
      <c r="C8" s="362">
        <f>C9+C10</f>
        <v>697.6467</v>
      </c>
      <c r="D8" s="362">
        <f t="shared" si="0"/>
        <v>-1.24000000000001</v>
      </c>
      <c r="E8" s="363">
        <f t="shared" si="1"/>
        <v>-0.0018</v>
      </c>
    </row>
    <row r="9" s="339" customFormat="1" ht="35" customHeight="1" spans="1:5">
      <c r="A9" s="154" t="s">
        <v>1271</v>
      </c>
      <c r="B9" s="362">
        <v>80</v>
      </c>
      <c r="C9" s="362">
        <v>80</v>
      </c>
      <c r="D9" s="362">
        <f t="shared" si="0"/>
        <v>0</v>
      </c>
      <c r="E9" s="363">
        <f t="shared" si="1"/>
        <v>0</v>
      </c>
    </row>
    <row r="10" s="339" customFormat="1" ht="35" customHeight="1" spans="1:5">
      <c r="A10" s="154" t="s">
        <v>1272</v>
      </c>
      <c r="B10" s="364">
        <v>618.8867</v>
      </c>
      <c r="C10" s="364">
        <v>617.6467</v>
      </c>
      <c r="D10" s="362">
        <f t="shared" si="0"/>
        <v>-1.24000000000001</v>
      </c>
      <c r="E10" s="363">
        <f t="shared" si="1"/>
        <v>-0.002</v>
      </c>
    </row>
    <row r="11" s="339" customFormat="1" ht="196" customHeight="1" spans="1:5">
      <c r="A11" s="365" t="s">
        <v>1273</v>
      </c>
      <c r="B11" s="365"/>
      <c r="C11" s="365"/>
      <c r="D11" s="365"/>
      <c r="E11" s="366"/>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34</vt:i4>
      </vt:variant>
    </vt:vector>
  </HeadingPairs>
  <TitlesOfParts>
    <vt:vector size="34" baseType="lpstr">
      <vt:lpstr>目录</vt:lpstr>
      <vt:lpstr>1-1盘龙区一般公共预算收入情况表</vt:lpstr>
      <vt:lpstr>1-2盘龙区一般公共预算支出情况表</vt:lpstr>
      <vt:lpstr>1-3盘龙区区本级一般公共预算收入情况表</vt:lpstr>
      <vt:lpstr>1-4盘龙区区本级一般公共预算支出情况表（公开到项级）</vt:lpstr>
      <vt:lpstr>1-5盘龙区区本级一般公共预算基本支出情况表（公开到款级）</vt:lpstr>
      <vt:lpstr>1-6一般公共预算支出表（州（市）对下转移支付项目）</vt:lpstr>
      <vt:lpstr>1-7盘龙区分地区税收返还和转移支付预算表</vt:lpstr>
      <vt:lpstr>1-8盘龙区区本级“三公”经费预算财政拨款情况统计表</vt:lpstr>
      <vt:lpstr>2-1盘龙区政府性基金预算收入情况表</vt:lpstr>
      <vt:lpstr>2-2盘龙区政府性基金预算支出情况表</vt:lpstr>
      <vt:lpstr>2-3盘龙区区本级政府性基金预算收入情况表</vt:lpstr>
      <vt:lpstr>2-4盘龙区区本级政府性基金预算支出情况表（公开到项级）</vt:lpstr>
      <vt:lpstr>2-5本级政府性基金支出表(区对下转移支付)</vt:lpstr>
      <vt:lpstr>3-1盘龙区国有资本经营收入预算情况表</vt:lpstr>
      <vt:lpstr>3-2盘龙区国有资本经营支出预算情况表</vt:lpstr>
      <vt:lpstr>3-3盘龙区区本级国有资本经营收入预算情况表</vt:lpstr>
      <vt:lpstr>3-4盘龙区区本级国有资本经营支出预算情况表（公开到项级）</vt:lpstr>
      <vt:lpstr>3-5 盘龙区区本级国有资本经营预算转移支付表 （分地区）</vt:lpstr>
      <vt:lpstr>3-6 盘龙区区本级国有资本经营预算转移支付表（分项目）</vt:lpstr>
      <vt:lpstr>4-1盘龙区社会保险基金收入预算情况表</vt:lpstr>
      <vt:lpstr>4-2盘龙区社会保险基金支出预算情况表</vt:lpstr>
      <vt:lpstr>4-3盘龙区区本级社会保险基金收入预算情况表</vt:lpstr>
      <vt:lpstr>4-4盘龙区区本级社会保险基金支出预算情况表</vt:lpstr>
      <vt:lpstr>5-1   2025年地方政府债务限额及余额预算情况表</vt:lpstr>
      <vt:lpstr>5-2  2025年地方政府一般债务余额情况表</vt:lpstr>
      <vt:lpstr>5-3  本级2025年地方政府一般债务余额情况表</vt:lpstr>
      <vt:lpstr>5-4 2025年地方政府专项债务余额情况表</vt:lpstr>
      <vt:lpstr>5-5 本级2025年地方政府专项债务余额情况表（本级）</vt:lpstr>
      <vt:lpstr>5-6 地方政府债券发行及还本付息情况表</vt:lpstr>
      <vt:lpstr>5-7 2026年政府债务限额提前下达情况表</vt:lpstr>
      <vt:lpstr>5-8 2026年年初新增地方政府债券资金安排表</vt:lpstr>
      <vt:lpstr>6-1重大政策和重点项目绩效目标表 </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黄乐怡</cp:lastModifiedBy>
  <dcterms:created xsi:type="dcterms:W3CDTF">2006-09-16T00:00:00Z</dcterms:created>
  <cp:lastPrinted>2020-05-07T10:46:00Z</cp:lastPrinted>
  <dcterms:modified xsi:type="dcterms:W3CDTF">2026-03-02T06:35:35Z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7EE9C64F54C84C38BE6A2865DF41CECE</vt:lpwstr>
  </property>
  <property fmtid="{D5CDD505-2E9C-101B-9397-08002B2CF9AE}" pid="4" name="KSOReadingLayout">
    <vt:bool>true</vt:bool>
  </property>
</Properties>
</file>