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2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_FilterDatabase" localSheetId="7" hidden="1">'部门项目支出预算表05-1'!$A$8:$W$57</definedName>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44525"/>
</workbook>
</file>

<file path=xl/sharedStrings.xml><?xml version="1.0" encoding="utf-8"?>
<sst xmlns="http://schemas.openxmlformats.org/spreadsheetml/2006/main" count="3418" uniqueCount="943">
  <si>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</si>
  <si>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</si>
  <si>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</si>
  <si>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</si>
  <si>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</si>
  <si>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</si>
  <si>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</si>
  <si>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</si>
  <si>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</si>
  <si>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</si>
  <si>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</si>
  <si>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</si>
  <si>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</si>
  <si>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</si>
  <si>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</si>
  <si>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</si>
  <si>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</si>
  <si>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</si>
  <si>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</si>
  <si>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</si>
  <si>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</si>
  <si>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</si>
  <si>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</si>
  <si>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</si>
  <si>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</si>
  <si>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</si>
  <si>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</si>
  <si>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</si>
  <si>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</si>
  <si>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</si>
  <si>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</si>
  <si>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</si>
  <si>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</si>
  <si>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</si>
  <si>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</si>
  <si>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</si>
  <si>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</si>
  <si>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</si>
  <si>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</si>
  <si>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</si>
  <si>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</si>
  <si>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</si>
  <si>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</si>
  <si>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</si>
  <si>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</si>
  <si>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</si>
  <si>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</si>
  <si>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</si>
  <si>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</si>
  <si>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</si>
  <si>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</si>
  <si>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</si>
  <si>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</si>
  <si>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</si>
  <si>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</si>
  <si>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</si>
  <si>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</si>
  <si>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</si>
  <si>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</si>
  <si>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</si>
  <si>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</si>
  <si>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</si>
  <si>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</si>
  <si>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</si>
  <si>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</si>
  <si>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</si>
  <si>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</si>
  <si>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</si>
  <si>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</si>
  <si>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131001</t>
  </si>
  <si>
    <t>昆明市盘龙区卫生健康局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</si>
  <si>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</si>
  <si>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</si>
  <si>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</si>
  <si>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</si>
  <si>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</si>
  <si>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</si>
  <si>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</si>
  <si>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</si>
  <si>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</si>
  <si>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</si>
  <si>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</si>
  <si>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</si>
  <si>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</si>
  <si>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</si>
  <si>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</si>
  <si>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</si>
  <si>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</si>
  <si>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</si>
  <si>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</si>
  <si>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</si>
  <si>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</si>
  <si>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</si>
  <si>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</si>
  <si>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</si>
  <si>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</si>
  <si>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</si>
  <si>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</si>
  <si>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</si>
  <si>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</si>
  <si>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</si>
  <si>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</si>
  <si>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</si>
  <si>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</si>
  <si>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</si>
  <si>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</si>
  <si>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</si>
  <si>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</si>
  <si>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</si>
  <si>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21001</t>
  </si>
  <si>
    <t>卫生健康管理事务</t>
  </si>
  <si>
    <t>2100101</t>
  </si>
  <si>
    <t>行政运行</t>
  </si>
  <si>
    <t>2100102</t>
  </si>
  <si>
    <t>一般行政管理事务</t>
  </si>
  <si>
    <t>21002</t>
  </si>
  <si>
    <t>公立医院</t>
  </si>
  <si>
    <t>2100201</t>
  </si>
  <si>
    <t>综合医院</t>
  </si>
  <si>
    <t>21003</t>
  </si>
  <si>
    <t>基层医疗卫生机构</t>
  </si>
  <si>
    <t>2100399</t>
  </si>
  <si>
    <t>其他基层医疗卫生机构支出</t>
  </si>
  <si>
    <t>21004</t>
  </si>
  <si>
    <t>公共卫生</t>
  </si>
  <si>
    <t>2100408</t>
  </si>
  <si>
    <t>基本公共卫生服务</t>
  </si>
  <si>
    <t>2100409</t>
  </si>
  <si>
    <t>重大公共卫生服务</t>
  </si>
  <si>
    <t>2100499</t>
  </si>
  <si>
    <t>其他公共卫生支出</t>
  </si>
  <si>
    <t>21007</t>
  </si>
  <si>
    <t>计划生育事务</t>
  </si>
  <si>
    <t>2100799</t>
  </si>
  <si>
    <t>其他计划生育事务支出</t>
  </si>
  <si>
    <t>21011</t>
  </si>
  <si>
    <t>行政事业单位医疗</t>
  </si>
  <si>
    <t>2101101</t>
  </si>
  <si>
    <t>行政单位医疗</t>
  </si>
  <si>
    <t>2101103</t>
  </si>
  <si>
    <t>公务员医疗补助</t>
  </si>
  <si>
    <t>2101199</t>
  </si>
  <si>
    <t>其他行政事业单位医疗支出</t>
  </si>
  <si>
    <t>21017</t>
  </si>
  <si>
    <t>中医药事务</t>
  </si>
  <si>
    <t>2101799</t>
  </si>
  <si>
    <t>其他中医药事务支出</t>
  </si>
  <si>
    <t>21019</t>
  </si>
  <si>
    <t>育幼服务</t>
  </si>
  <si>
    <t>2101999</t>
  </si>
  <si>
    <t>其他育幼服务支出</t>
  </si>
  <si>
    <t>21099</t>
  </si>
  <si>
    <t>其他卫生健康支出</t>
  </si>
  <si>
    <t>2109999</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</si>
  <si>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</si>
  <si>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</si>
  <si>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</si>
  <si>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</si>
  <si>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</si>
  <si>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</si>
  <si>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</si>
  <si>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</si>
  <si>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</si>
  <si>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</si>
  <si>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</si>
  <si>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</si>
  <si>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</si>
  <si>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</si>
  <si>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</si>
  <si>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</si>
  <si>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</si>
  <si>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</si>
  <si>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</si>
  <si>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</si>
  <si>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</si>
  <si>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</si>
  <si>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</si>
  <si>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</si>
  <si>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</si>
  <si>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</si>
  <si>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</si>
  <si>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</si>
  <si>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</si>
  <si>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</si>
  <si>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</si>
  <si>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</si>
  <si>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</si>
  <si>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</si>
  <si>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</si>
  <si>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</si>
  <si>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</si>
  <si>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</si>
  <si>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</si>
  <si>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</si>
  <si>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</si>
  <si>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</si>
  <si>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</si>
  <si>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</si>
  <si>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</si>
  <si>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</si>
  <si>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</si>
  <si>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</si>
  <si>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</si>
  <si>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</si>
  <si>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</si>
  <si>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</si>
  <si>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</si>
  <si>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单位名称：昆明市盘龙区卫生健康局（本级）</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</si>
  <si>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</si>
  <si>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</si>
  <si>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</si>
  <si>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</si>
  <si>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</si>
  <si>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</si>
  <si>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</si>
  <si>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</si>
  <si>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</si>
  <si>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</si>
  <si>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</si>
  <si>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</si>
  <si>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</si>
  <si>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</si>
  <si>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</si>
  <si>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</si>
  <si>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</si>
  <si>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</si>
  <si>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530103210000000002870</t>
  </si>
  <si>
    <t>行政人员支出工资</t>
  </si>
  <si>
    <t>30101</t>
  </si>
  <si>
    <t>基本工资</t>
  </si>
  <si>
    <t>30102</t>
  </si>
  <si>
    <t>津贴补贴</t>
  </si>
  <si>
    <t>30103</t>
  </si>
  <si>
    <t>奖金</t>
  </si>
  <si>
    <t>530103210000000002872</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</si>
  <si>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</si>
  <si>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</si>
  <si>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</si>
  <si>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</si>
  <si>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</si>
  <si>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</si>
  <si>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</si>
  <si>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</si>
  <si>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</si>
  <si>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</si>
  <si>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</si>
  <si>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530103210000000002873</t>
  </si>
  <si>
    <t>30113</t>
  </si>
  <si>
    <t>530103210000000002875</t>
  </si>
  <si>
    <t>公车购置及运维费</t>
  </si>
  <si>
    <t>30231</t>
  </si>
  <si>
    <t>公务用车运行维护费</t>
  </si>
  <si>
    <t>530103210000000002876</t>
  </si>
  <si>
    <t>30217</t>
  </si>
  <si>
    <t>530103210000000002877</t>
  </si>
  <si>
    <t>公共交通经费</t>
  </si>
  <si>
    <t>30239</t>
  </si>
  <si>
    <t>其他交通费用</t>
  </si>
  <si>
    <t>530103210000000002878</t>
  </si>
  <si>
    <t>行政人员公务交通补贴</t>
  </si>
  <si>
    <t>530103210000000002880</t>
  </si>
  <si>
    <t>一般公用经费</t>
  </si>
  <si>
    <t>30201</t>
  </si>
  <si>
    <t>办公费</t>
  </si>
  <si>
    <t>30205</t>
  </si>
  <si>
    <t>水费</t>
  </si>
  <si>
    <t>30206</t>
  </si>
  <si>
    <t>电费</t>
  </si>
  <si>
    <t>30207</t>
  </si>
  <si>
    <t>邮电费</t>
  </si>
  <si>
    <t>30211</t>
  </si>
  <si>
    <t>差旅费</t>
  </si>
  <si>
    <t>30213</t>
  </si>
  <si>
    <t>维修（护）费</t>
  </si>
  <si>
    <t>30216</t>
  </si>
  <si>
    <t>培训费</t>
  </si>
  <si>
    <t>30299</t>
  </si>
  <si>
    <t>其他商品和服务支出</t>
  </si>
  <si>
    <t>530103221100000469011</t>
  </si>
  <si>
    <t>工会经费</t>
  </si>
  <si>
    <t>30228</t>
  </si>
  <si>
    <t>530103231100001275857</t>
  </si>
  <si>
    <t>离退休人员支出</t>
  </si>
  <si>
    <t>30305</t>
  </si>
  <si>
    <t>生活补助</t>
  </si>
  <si>
    <t>530103231100001369653</t>
  </si>
  <si>
    <t>离退休工会活动经费</t>
  </si>
  <si>
    <t>530103231100001388133</t>
  </si>
  <si>
    <t>行政人员绩效奖励</t>
  </si>
  <si>
    <t>预算05-1表</t>
  </si>
  <si>
    <t>项目分类</t>
  </si>
  <si>
    <t>项目单位</t>
  </si>
  <si>
    <t>经济科目编码</t>
  </si>
  <si>
    <t>经济科目名称</t>
  </si>
  <si>
    <t>本年拨款</t>
  </si>
  <si>
    <t>其中：本次下达</t>
  </si>
  <si>
    <t>专项业务类</t>
  </si>
  <si>
    <t>530103210000000001514</t>
  </si>
  <si>
    <t>生育关怀专项经费</t>
  </si>
  <si>
    <t>530103210000000001546</t>
  </si>
  <si>
    <t>盘龙区领导干部保健专项资金</t>
  </si>
  <si>
    <t>30227</t>
  </si>
  <si>
    <t>委托业务费</t>
  </si>
  <si>
    <t>530103210000000001786</t>
  </si>
  <si>
    <t>慢性病防控示范区巩固建设专项工作经费</t>
  </si>
  <si>
    <t>530103210000000001788</t>
  </si>
  <si>
    <t>公立医院综合改革专项经费</t>
  </si>
  <si>
    <t>31003</t>
  </si>
  <si>
    <t>专用设备购置</t>
  </si>
  <si>
    <t>530103210000000001789</t>
  </si>
  <si>
    <t>卫健综合大楼运行专项经费</t>
  </si>
  <si>
    <t>30209</t>
  </si>
  <si>
    <t>物业管理费</t>
  </si>
  <si>
    <t>530103210000000001798</t>
  </si>
  <si>
    <t>医事管理项目专项经费</t>
  </si>
  <si>
    <t>530103210000000001998</t>
  </si>
  <si>
    <t>组织开展艾滋病防治项目经费</t>
  </si>
  <si>
    <t>530103210000000002536</t>
  </si>
  <si>
    <t>爱国卫生专项经费</t>
  </si>
  <si>
    <t>530103210000000003486</t>
  </si>
  <si>
    <t>基层卫生事业发展专项经费</t>
  </si>
  <si>
    <t>530103210000000003581</t>
  </si>
  <si>
    <t>严重精神障碍患者监护人监护责任实施“以奖代补”区级补助资金</t>
  </si>
  <si>
    <t>530103221100000274400</t>
  </si>
  <si>
    <t>餐饮服务项目经费</t>
  </si>
  <si>
    <t>530103221100000614425</t>
  </si>
  <si>
    <t>国家基本公共卫生服务项目（上级）补助资金</t>
  </si>
  <si>
    <t>530103221100000614450</t>
  </si>
  <si>
    <t>基层医疗机构实施基本药物制度和综合改革（上级）补助资金</t>
  </si>
  <si>
    <t>530103221100000614507</t>
  </si>
  <si>
    <t>计划生育家庭奖励与扶助（上级）补助资金</t>
  </si>
  <si>
    <t>530103231100001292433</t>
  </si>
  <si>
    <t>离退休干部党组织工作经费</t>
  </si>
  <si>
    <t>530103251100003773325</t>
  </si>
  <si>
    <t>机关事业单位职工健康监测经费</t>
  </si>
  <si>
    <t>30307</t>
  </si>
  <si>
    <t>医疗费补助</t>
  </si>
  <si>
    <t>530103251100004388532</t>
  </si>
  <si>
    <t>2025年脱贫人口重点人群和农村低收入人群家庭医生签约服务省级补助结算资金</t>
  </si>
  <si>
    <t>530103251100004423298</t>
  </si>
  <si>
    <t>2025年脱贫人口重点人群和农村低收入人群家庭医生签约服务个人缴费市级补助资金</t>
  </si>
  <si>
    <t>530103251100004423326</t>
  </si>
  <si>
    <t>2025年乡村医生生活补助市级资金</t>
  </si>
  <si>
    <t>530103251100004648783</t>
  </si>
  <si>
    <t>下达2025年疾控机构医疗服务与保障能力提升结算补助资金</t>
  </si>
  <si>
    <t>530103251100004670218</t>
  </si>
  <si>
    <t>2025年卫生健康事业发展省对下（疾控领域）补助资金</t>
  </si>
  <si>
    <t>530103251100004723330</t>
  </si>
  <si>
    <t>2025年第三批医疗卫生事业高质量发展三年行动计划资金</t>
  </si>
  <si>
    <t>530103251100004723377</t>
  </si>
  <si>
    <t>2025年重大公共卫生服务结算补助资金</t>
  </si>
  <si>
    <t>民生类</t>
  </si>
  <si>
    <t>530103210000000002442</t>
  </si>
  <si>
    <t>计划生育奖励与扶助专项资金</t>
  </si>
  <si>
    <t>530103210000000003393</t>
  </si>
  <si>
    <t>基本公共卫生服务专项资金</t>
  </si>
  <si>
    <t>530103210000000003504</t>
  </si>
  <si>
    <t>建档立卡贫困人群家庭医生签约专项经费</t>
  </si>
  <si>
    <t>530103241100002816160</t>
  </si>
  <si>
    <t>区级生育支持项目专项资金</t>
  </si>
  <si>
    <t>530103251100003730087</t>
  </si>
  <si>
    <t>独生子女保健费及农村妇女生育保障专项资金</t>
  </si>
  <si>
    <t>530103251100003890584</t>
  </si>
  <si>
    <t>盘龙区卫生应急及疫情防控专项经费</t>
  </si>
  <si>
    <t>530103251100004611255</t>
  </si>
  <si>
    <t>2025年育儿补贴中央补助资金</t>
  </si>
  <si>
    <t>30309</t>
  </si>
  <si>
    <t>奖励金</t>
  </si>
  <si>
    <t>530103261100005013377</t>
  </si>
  <si>
    <t>国家育儿补贴区级经费</t>
  </si>
  <si>
    <t>事业发展类</t>
  </si>
  <si>
    <t>530103210000000002533</t>
  </si>
  <si>
    <t>中医发展补助专项经费</t>
  </si>
  <si>
    <t>530103251100004145645</t>
  </si>
  <si>
    <t>第一批医疗卫生事业高质量发展三年行动计划（乡村医生提标定额补助）资金</t>
  </si>
  <si>
    <t>预算05-2表</t>
  </si>
  <si>
    <t>项目年度绩效目标</t>
  </si>
  <si>
    <t>一级指标</t>
  </si>
  <si>
    <t>二级指标</t>
  </si>
  <si>
    <t>三级指标</t>
  </si>
  <si>
    <t>指标性质</t>
  </si>
  <si>
    <t>指标值</t>
  </si>
  <si>
    <t>度量单位</t>
  </si>
  <si>
    <t>指标属性</t>
  </si>
  <si>
    <t>指标内容</t>
  </si>
  <si>
    <t>项目依据区十六届人民政府会议第20次常务会议研究审议盘龙区公立医院综合改革工作实施方案《关于昆明市城市公立医院取消药品加成试点工作方案的通知》昆卫【2016】16号院综合改革试点的指导意见国办发[2015]38号国务院办公厅，落实构建布局合理、分工协作的医疗服务体系，缓解群众看病难、看病贵问题，破除以药补医机制，取消药品加成收入、调整医疗服务价格，降低药品和医用耗材费用，加强合理用药和处方监管，采用处方点评等形式控制抗菌药物不合理使用。持续更新、增加设备，保持医疗技术先进性，加强临床重点学科建设，不断提升医疗服务能力，积极推进公立医院综合改革。
 1、狠抓医疗质量，确保医疗安全；2、打造优势专科，提升医院业务能力；3、持续更新、增加设备，保持医疗技术先进性，加强临床重点学科建设；4、完善目标管理，理顺医院管理框架；5、加大医院宣传及开发，保持医院良性增长态势</t>
  </si>
  <si>
    <t>产出指标</t>
  </si>
  <si>
    <t>数量指标</t>
  </si>
  <si>
    <t>门诊人次数</t>
  </si>
  <si>
    <t>&gt;=</t>
  </si>
  <si>
    <t>29.5万人次</t>
  </si>
  <si>
    <t>万人次</t>
  </si>
  <si>
    <t>定量指标</t>
  </si>
  <si>
    <t>患者完成就医的次数</t>
  </si>
  <si>
    <t>出院人数</t>
  </si>
  <si>
    <t>7500人次</t>
  </si>
  <si>
    <t>人次</t>
  </si>
  <si>
    <t>住院后出院人数</t>
  </si>
  <si>
    <t>病床周转率（次）</t>
  </si>
  <si>
    <t>18.6</t>
  </si>
  <si>
    <t>次</t>
  </si>
  <si>
    <t>一定时间内平均每张床收治了多少病人</t>
  </si>
  <si>
    <t>质量指标</t>
  </si>
  <si>
    <t>治愈率</t>
  </si>
  <si>
    <t>90</t>
  </si>
  <si>
    <t>%</t>
  </si>
  <si>
    <t>某种疾病平均每百名患者中可治愈的人数，反应其可治愈的概率。</t>
  </si>
  <si>
    <t>好转率</t>
  </si>
  <si>
    <t>85</t>
  </si>
  <si>
    <t>某种疾病平均每百名患者中可好转的人数，反应其可治愈的概率。</t>
  </si>
  <si>
    <t>床位使用率</t>
  </si>
  <si>
    <t>60</t>
  </si>
  <si>
    <t>反映使用床位与实有床位的比率，即实际占用的总床日数与实际开放的总床日数之比。</t>
  </si>
  <si>
    <t>时效指标</t>
  </si>
  <si>
    <t>项目完成时限</t>
  </si>
  <si>
    <t>=</t>
  </si>
  <si>
    <t>2026年12月20日</t>
  </si>
  <si>
    <t>年-月-日</t>
  </si>
  <si>
    <t>定性指标</t>
  </si>
  <si>
    <t>用于反映项目完成时限情况。</t>
  </si>
  <si>
    <t>效益指标</t>
  </si>
  <si>
    <t>经济效益</t>
  </si>
  <si>
    <t>医疗收入</t>
  </si>
  <si>
    <t>13500万元</t>
  </si>
  <si>
    <t>万元</t>
  </si>
  <si>
    <t>医院开展医疗服务及其他活动依法取得的非偿还性资金</t>
  </si>
  <si>
    <t>社会效益</t>
  </si>
  <si>
    <t>门急诊人次平均收费水平</t>
  </si>
  <si>
    <t>&lt;=</t>
  </si>
  <si>
    <t>低于当地上年水平</t>
  </si>
  <si>
    <t>是/否</t>
  </si>
  <si>
    <t>患者门诊收费水平高低</t>
  </si>
  <si>
    <t>出院者平均医药费用</t>
  </si>
  <si>
    <t>患者住院收费水平高低</t>
  </si>
  <si>
    <t>提升我院整体服务能力水平，推动公立医院改革（精防医院）</t>
  </si>
  <si>
    <t>可持续性</t>
  </si>
  <si>
    <t>开展国家基本公共卫生服务，不断促进医院临床发展。群众能够得到及时就诊及慢性病管理、老年人健康管理体检、健康咨询等医疗服务。</t>
  </si>
  <si>
    <t>生态效益</t>
  </si>
  <si>
    <t>医疗废弃处置</t>
  </si>
  <si>
    <t>95</t>
  </si>
  <si>
    <t>医疗卫生机构在医疗、预防、保健以及其他相关活动中产生的具有直接或者间接感染性、毒性以及其他危害性的废物。</t>
  </si>
  <si>
    <t>可持续影响</t>
  </si>
  <si>
    <t>托管促进妇幼服务能力提升</t>
  </si>
  <si>
    <t>资源整合和专业团队共同努力，促进业务发展。</t>
  </si>
  <si>
    <t>服务能力的提升，促使整体的医疗水平有更大的提升。（精防医院）</t>
  </si>
  <si>
    <t>医疗服务能力的提升促进医院有序发展</t>
  </si>
  <si>
    <t>满意度指标</t>
  </si>
  <si>
    <t>服务对象满意度</t>
  </si>
  <si>
    <t>患者满意度</t>
  </si>
  <si>
    <t>反映获补助受益对象的满意程度。</t>
  </si>
  <si>
    <t>项目依据《防治艾滋病人民战争实施方案、工作要点、目标责任书盘防艾〔2018〕4号》，落实日常防治艾滋病知识及政策法规的宣传教育，营造关爱，不歧视艾滋病人、感染者的氛围以及社会支持环境。“6.26”国际禁毒日、“12.1”世界艾滋病日大型宣传。 2.通过美沙酮维持治疗减少艾滋病传播。3.通过HIV检测发现感染者，有效治疗、控制，持续巩固提高艾滋病防治“三个90%和母婴传播率2%以下的工作成果，确保2025年度艾滋病工作各项目标任务全面完成。按照昆明市的艾滋病目标责任书完成为全面提升我市防治艾滋病工作水平，持续巩固提高艾滋病防治“三个95%”和母婴传播率2%以下的工作成果，确保完成各项目标。预防为主，将健康融入所有政策，人民共建共享”的新时期卫生与健康工作方针，强化政府主体责任，明确部门职责，调动全社会力量，聚焦艾滋病性传播，树立每个人是自己健康第一责任人的理念，突出重点地区、重点人群和重点环节，注重疾病防控、社会治理双策并举，创新防治策略，精准实施防控工程，遏制艾滋病流行，保护人民群众身体健康。</t>
  </si>
  <si>
    <t>艾滋病检测人数</t>
  </si>
  <si>
    <t>25万人</t>
  </si>
  <si>
    <t>人</t>
  </si>
  <si>
    <t>反映艾滋病检测人数</t>
  </si>
  <si>
    <t>美沙酮维持工作人数</t>
  </si>
  <si>
    <t xml:space="preserve">反映美沙酮维持工作人数
</t>
  </si>
  <si>
    <t>6.26国际禁毒日、12.1世界艾滋病日大型活动举办次数</t>
  </si>
  <si>
    <t xml:space="preserve">反映6.26国际禁毒日、12.1世界艾滋病日大型活动举办次数
</t>
  </si>
  <si>
    <t>年度目标责任书完成率</t>
  </si>
  <si>
    <t>100%</t>
  </si>
  <si>
    <t>完成昆明市艾滋病目标责任书</t>
  </si>
  <si>
    <t>美沙酮维持治疗完成时限</t>
  </si>
  <si>
    <t>年</t>
  </si>
  <si>
    <t>美沙酮维持治疗 每年12月20日前完成</t>
  </si>
  <si>
    <t>艾滋病综合防治检测周期</t>
  </si>
  <si>
    <t>艾滋病综合防治检测周期 每年12月20日前完成</t>
  </si>
  <si>
    <t>宣传覆盖率</t>
  </si>
  <si>
    <t>"6.26国际禁毒日、  12.1世界艾滋病日大型宣传"每年6月26日、12月1日前开展</t>
  </si>
  <si>
    <t>完成防治艾滋病知识及政策法规知晓率</t>
  </si>
  <si>
    <t>效果显著</t>
  </si>
  <si>
    <t>反映营造关爱，不歧视艾滋病人、感染者，营造良好的社会氛围</t>
  </si>
  <si>
    <t>完成艾滋病防治三个90%指标</t>
  </si>
  <si>
    <t>艾滋病防治完成三个90%指标（发现率、治疗率、治疗有效率）</t>
  </si>
  <si>
    <t>母婴传播率2%以下巩固率</t>
  </si>
  <si>
    <t>将艾滋病母婴传播率降低到2%以下</t>
  </si>
  <si>
    <t>持续提高群众参与艾滋病防治、检测的积极性</t>
  </si>
  <si>
    <t>反映持续提高群众参与艾滋病防治、检测的积极性</t>
  </si>
  <si>
    <t>辖区群众满意度</t>
  </si>
  <si>
    <t>项目依据关于印发《盘龙区区级机关餐饮服务管理办法（试行）》的通知立项，落实通知有关规定，维持单位正常运转，确保卫健局2026年工作正常开展，完成年度目标责任</t>
  </si>
  <si>
    <t>用餐保障人数</t>
  </si>
  <si>
    <t>29</t>
  </si>
  <si>
    <t>卫健局在职在编办公人员用餐人数（含计协1人、人才中心6人）</t>
  </si>
  <si>
    <t>补助标准达标率</t>
  </si>
  <si>
    <t>90%</t>
  </si>
  <si>
    <t>反映补助标准达标率</t>
  </si>
  <si>
    <t>供应及时性</t>
  </si>
  <si>
    <t>及时</t>
  </si>
  <si>
    <t>食品安全事故</t>
  </si>
  <si>
    <t>0</t>
  </si>
  <si>
    <t>反映食品安全事故情况</t>
  </si>
  <si>
    <t>职工归属感提升情况</t>
  </si>
  <si>
    <t>有所提高</t>
  </si>
  <si>
    <t>件</t>
  </si>
  <si>
    <t>反映职工归属感提升情况</t>
  </si>
  <si>
    <t>职工就餐便捷度</t>
  </si>
  <si>
    <t>反映职工就餐便捷度</t>
  </si>
  <si>
    <t>办公人员及群众满意度</t>
  </si>
  <si>
    <t>2026年通过动态监测干部职工健康状况，提高健康水平，激发活力，确保干部职工以健康的体魄、饱满的精神状态开创我区经济社会高质量发展新局面，增强干部职工健康服务获得感、归属感，打造幸福盘龙。对全区约13000余名在职在编机关和事业单位人员（含工勤），离休、退休人员开展健康监测管理工作。监测对象含全区由区级财政保障的在职在编机关和事业单位人员（含工勤人员），离休、退休人员。按照疾病筛查的时间周期、临床检验指标的监测周期等诊疗原则，确定每年开展1次的健康监测周期。参考省、市政府保健办健康监测费用标准及体检项目内容，以公益性服务原则，结合二级公立医院健康体检项目及监测目的，确定1000元/人的健康监测标准。通过监测全面掌握干部职工队伍基本健康状况基础上，统一健康监测流程及标准，依法加强对体检资金的监督管理，保障专项资金安全和效益，进一步规范和健全盘龙区干部职工健康监测保障体系，确保干部职工基本健康状况与岗位职责相匹配，促进干部职工树立健康意识。</t>
  </si>
  <si>
    <t>年度体检参检率与覆盖率</t>
  </si>
  <si>
    <t>80%</t>
  </si>
  <si>
    <t>反映年度体检参检与覆盖情况</t>
  </si>
  <si>
    <t>按年度组织实施</t>
  </si>
  <si>
    <t>反映健康监测频次</t>
  </si>
  <si>
    <t>监测项目覆盖率</t>
  </si>
  <si>
    <t>反映职工健康监测项目覆盖情况</t>
  </si>
  <si>
    <t>年度内</t>
  </si>
  <si>
    <t>重点疾病/风险因素早期发现与干预情况</t>
  </si>
  <si>
    <t>作用明显</t>
  </si>
  <si>
    <t>反映重点疾病/风险因素早期发现与干预情况</t>
  </si>
  <si>
    <t>职工工作满意度与组织归属感</t>
  </si>
  <si>
    <t>强</t>
  </si>
  <si>
    <t>反映职工工作满意度与组织归属感情况。</t>
  </si>
  <si>
    <t>健康知识知晓率提升度</t>
  </si>
  <si>
    <t>反映健康知识知晓率提升度情况</t>
  </si>
  <si>
    <t>规范和健全全区干部职工健康监测保障体系</t>
  </si>
  <si>
    <t>作用显著</t>
  </si>
  <si>
    <t>反映规范和健全全区干部职工健康监测保障体系情况</t>
  </si>
  <si>
    <t>盘龙区机关事业单位工作人员满意度</t>
  </si>
  <si>
    <t>2026年，按照《国家卫生计生委关于印发加强卫生应急工作规范化建设指导意见的通知》、《关于开展全民卫生应急自救互救能力建设工程的意见》、《关于开展全民卫生应急自救互救能力建设工程的实施意见》、《关于调整优化昆明市应对新型冠状病毒感染疫情工作领导小组指挥部常态化工作机制的通知 》等文件要求，组成专业的卫生应急队伍及开展应急队伍培训，配备较齐全的应急装备，组织丰富的宣传教育活动，开展防范突发公共卫生事件及自然灾害卫生应急演练活动，进一步做好盘龙区卫生应急及疫情防控工作，提高全区卫生应急能力。</t>
  </si>
  <si>
    <t>卫生应急自救互救、反恐、职业卫生活动及培训</t>
  </si>
  <si>
    <t>1.0</t>
  </si>
  <si>
    <t>开展卫生应急自救互救、反恐、职业卫生活动及培训</t>
  </si>
  <si>
    <t>卫生应急及疫情防控物资储备</t>
  </si>
  <si>
    <t>批</t>
  </si>
  <si>
    <t>开展卫生应急、反恐综合演练</t>
  </si>
  <si>
    <t>卫生应急培训覆盖率</t>
  </si>
  <si>
    <t>反映卫生应急培训覆盖情况</t>
  </si>
  <si>
    <t>卫生应急及疫情防控物资储备采购合格率</t>
  </si>
  <si>
    <t>反映卫生应急及疫情防控物资储备合格率</t>
  </si>
  <si>
    <t>开展卫生应急、反恐综合演练完成率</t>
  </si>
  <si>
    <t>完成年度卫生应急、反恐综合演练情况</t>
  </si>
  <si>
    <t>培训完成及时性</t>
  </si>
  <si>
    <t>完成卫生应急、反恐综合演练</t>
  </si>
  <si>
    <t>公众应急避险自救互救能力提升</t>
  </si>
  <si>
    <t>较上年有所提高</t>
  </si>
  <si>
    <t>落实《国家卫生计生委关于印发加强卫生应急工作规范化建设指导意见的通知》国卫应急发〔2016〕68号、云南省卫生计生委等5部门《关于开展全民卫生应急自救互救能力建设工程的意见》（云卫应急发〔2018〕3号）、昆明市卫生计生委等6部门《关于开展全民卫生应急自救互救能力建设工程的实施意见》（昆卫〔2018〕89号）、昆明市卫生健康委员会《关于印发开展全民卫生应急自救互救能力建设工程实施方案的通知》</t>
  </si>
  <si>
    <t>实现突发事件整体联动</t>
  </si>
  <si>
    <t>完成联动</t>
  </si>
  <si>
    <t>辖区内群众满意度</t>
  </si>
  <si>
    <t>为加快盘龙区乡镇卫生院和社区卫生服务中心中医馆服务能力提升建设，及社区卫生服务站和村卫生室“中医阁”的建设，到2026年底20%乡镇卫生院、社区卫生服务中心完成中医馆服务能力提升建设，100%的乡镇卫生院和社区卫生服务中心能够规范开展6类8项以上中医适宜技术，98%的社区卫生服务站和村卫生室能够开展4类6项以上中医适宜技术。</t>
  </si>
  <si>
    <t>增加中医专用设备</t>
  </si>
  <si>
    <t>台</t>
  </si>
  <si>
    <t>设备验收合格率=100%，评扣分标准验收合格率达到100%得满分，否则不得分</t>
  </si>
  <si>
    <t>100</t>
  </si>
  <si>
    <t>切实履行政府卫生行政部门的社会管理和公共服务职能，按质、按时、按量、完成各项指标</t>
  </si>
  <si>
    <t>惠及社区居民率</t>
  </si>
  <si>
    <t>切实履行政府卫生行政部门的社会管理和公共服务职能,大力推广中医药技术，降低医疗费用，使中医药在民间发光发热。</t>
  </si>
  <si>
    <t>我区辖区居民对中医药服务满意度</t>
  </si>
  <si>
    <t>健全生育支持体系，实施育儿补贴项目，切实降低群众生育、养育成本，有效缓解生育下降趋势，人口结构进一步改善，促进云南人口高质量发展。</t>
  </si>
  <si>
    <t>符合条件申报对象覆盖率</t>
  </si>
  <si>
    <t>95%</t>
  </si>
  <si>
    <t>符合条件申报对象覆盖率≧95%</t>
  </si>
  <si>
    <t>申报审核时限达标率</t>
  </si>
  <si>
    <t>申报审核时限达标率100%</t>
  </si>
  <si>
    <t>资金发放频次</t>
  </si>
  <si>
    <t>≧1次/季度</t>
  </si>
  <si>
    <t>资金发放频次≧1次/季度</t>
  </si>
  <si>
    <t>生育政策支持体系</t>
  </si>
  <si>
    <t>初步健全完善</t>
  </si>
  <si>
    <t>新生儿家庭政策知晓率</t>
  </si>
  <si>
    <t>≧95%</t>
  </si>
  <si>
    <t>新生儿家庭政策知晓率≧95%</t>
  </si>
  <si>
    <t>促进降低家庭生育成本，构建生育友好型社会</t>
  </si>
  <si>
    <t>持续推动</t>
  </si>
  <si>
    <t>育儿补贴对象满意度</t>
  </si>
  <si>
    <t>≧90%</t>
  </si>
  <si>
    <t>育儿补贴对象满意度≧90%</t>
  </si>
  <si>
    <t>2026年项目依据《计划生育奖励经费管理办法办理条件程序及工作监督办法等落实国家生育政策》《计划生育奖励补助相关文件》，落实对应享受计划生育奖励与扶助（包括奖优免补一次性奖励、、农业人口及特殊家庭独生子女家庭奖学金、计生家庭城乡居民基本医疗保险资助经费、昆明市低保独子家庭生活补助金、市特别扶助金、国家特别扶助金、失独家庭一次性抚慰金、）政策的人员，全部进行资格认定，做到及时足额发放补助资金。每年由盘龙区各街道的社区计生宣传员收集符合申报资格的申报人员基本资料，各街道计生办工作人员进行资格认定初审,由盘龙区卫健局公卫科进行资格认定的复审，确认申报人员情况真实无误后进行资金发放。资金经过惠民惠农一卡通发放平台进行监控，每年12月前由财务负责人下拨项目资金至申报人个人银行账户。提前做好每年的国家特别扶助金申报人员资格认定工作，在此过程中保证申报人员符合政策规定的认定资格，核实补贴对象身份，对于符合享受人员及时录入国家系统，在完成申报人的资格认定后将个人信息导入“一卡通”平台，对于社保卡未激活的人员，及时通知各街道办事处，由社区通知补贴人员及时到银行激活，确保资金能及时、足额发放至补贴对象，提高人民群众的满意度！</t>
  </si>
  <si>
    <t>国家特别扶助金</t>
  </si>
  <si>
    <t>2390</t>
  </si>
  <si>
    <t>反映给予农业人口及特殊家庭独生子女家庭奖学金人数</t>
  </si>
  <si>
    <t>计划生育家庭城乡居民基本医疗保障补助</t>
  </si>
  <si>
    <t>9800</t>
  </si>
  <si>
    <t>反映给予计生家庭城乡居民基本医疗保险资助人数</t>
  </si>
  <si>
    <t>昆明市低保独子家庭生活补助金</t>
  </si>
  <si>
    <t>900</t>
  </si>
  <si>
    <t>户</t>
  </si>
  <si>
    <t>反映给予昆明市低保独子家庭生活补助金户数</t>
  </si>
  <si>
    <t>失独家庭一次性抚慰金</t>
  </si>
  <si>
    <t>150</t>
  </si>
  <si>
    <t>反映给予失独家庭扶助金人数</t>
  </si>
  <si>
    <t>昆明市特殊家庭生活补助</t>
  </si>
  <si>
    <t>反映给予市特别扶助金 人数</t>
  </si>
  <si>
    <t xml:space="preserve"> 城乡奖学金</t>
  </si>
  <si>
    <t>290</t>
  </si>
  <si>
    <t>反映给予农村及计划生育特殊家庭奖励</t>
  </si>
  <si>
    <t>反映奖励补助发放标准，国家特别扶助金失独每人每月590月，伤残每人每月460月，一次性抚慰金每人每年2500元，城乡居民医保是独生子女父母、未满18周岁独生子女、双女户父母每人180元、计划生育特殊家庭每人400元。</t>
  </si>
  <si>
    <t>年度内完成</t>
  </si>
  <si>
    <t>是否利于经济发展</t>
  </si>
  <si>
    <t>落实国家生育政策，引导群众自觉实行计划生育，促进人口均衡发展</t>
  </si>
  <si>
    <t>反映是否利于经济发展</t>
  </si>
  <si>
    <t>减轻家庭负担认可率</t>
  </si>
  <si>
    <t>反映减轻计划生育家庭生活负担</t>
  </si>
  <si>
    <t>改善生活水平</t>
  </si>
  <si>
    <t>改善计划生育家庭生活水平</t>
  </si>
  <si>
    <t>政策知晓率</t>
  </si>
  <si>
    <t>落实国家生育政策，引导群众自觉实行计划生育，促进人口均衡发展。</t>
  </si>
  <si>
    <t>创造良好的人口环境</t>
  </si>
  <si>
    <t>落实了国家计划生育政策，创造良好人口环境</t>
  </si>
  <si>
    <t>辖区计划生育家庭满意度</t>
  </si>
  <si>
    <t xml:space="preserve">2026年足额保障盘龙区卫生健康局离退休党组织活动经费及离退休党组织成员工作补贴，通过经费保障积极支持党组织活动开展，充分调动离退休干部积极性，发挥离退休人员的能动性，增强党组织凝聚力和战斗力。
</t>
  </si>
  <si>
    <t>离退休干部党组织活动开展次数</t>
  </si>
  <si>
    <t>8次</t>
  </si>
  <si>
    <t>反映离退休干部党组织活动开展次数</t>
  </si>
  <si>
    <t>足额保障离退休干部党组织书记工作补贴</t>
  </si>
  <si>
    <t>3600元</t>
  </si>
  <si>
    <t>元</t>
  </si>
  <si>
    <t>1名离退休干部党组织书记正常履职</t>
  </si>
  <si>
    <t>足额保障离退休干部党组织副书记、委员工作补贴</t>
  </si>
  <si>
    <t>5040元</t>
  </si>
  <si>
    <t>2名离退休干部党组织副书记、委员正常履职</t>
  </si>
  <si>
    <t>活动参与率</t>
  </si>
  <si>
    <t>反映活动参与率</t>
  </si>
  <si>
    <t>退休干部积极性提升情况</t>
  </si>
  <si>
    <t>逐步提高</t>
  </si>
  <si>
    <t>反映退休干部积极性提升情况</t>
  </si>
  <si>
    <t>离退休干部党组织党员满意度</t>
  </si>
  <si>
    <t>项目依据《中国计划生育协会章程》《国务院关于加强农村留守儿 童关爱保护工作的意见》《昆明市人民政府转发省人民政府关于加强农村留守儿童关爱保护工作实 施意见的通知》《云南省计生协关于 开展农村“三留守人员”关爱服务工作的意见》等政策文件立项。盘龙区计生协2026年度预算资金共37.58万元 一、生育关怀：在重大节假日、会员日对全区失独家庭进行慰问，对全区失独家庭购买计划生育意外伤害保险，为特殊困难家庭发放紧急救助抚慰金或补助，合计37.55万元。二、征订《人生》杂志征订费：300元。
确保项目顺利实施，并且效果较上年有所增加，关爱对象满意度也有所提升。</t>
  </si>
  <si>
    <t>节假日慰问特殊人群人数</t>
  </si>
  <si>
    <t>1020</t>
  </si>
  <si>
    <t>反映节假日慰问人数完成情况。</t>
  </si>
  <si>
    <t>失独家庭购买意外伤害保险覆盖率</t>
  </si>
  <si>
    <t>反映失独家庭购买意外伤害保险覆盖率率情况。</t>
  </si>
  <si>
    <t>慰问失独家庭覆盖率</t>
  </si>
  <si>
    <t>效果明显</t>
  </si>
  <si>
    <t>反映慰问失独家庭覆盖情况</t>
  </si>
  <si>
    <t>发放紧急救助金覆盖率</t>
  </si>
  <si>
    <t>反映发放紧急救助金覆盖情况</t>
  </si>
  <si>
    <t>2026年12月30日</t>
  </si>
  <si>
    <t>反映项目完成时限情况。</t>
  </si>
  <si>
    <t>改善特殊困难家庭生活水平</t>
  </si>
  <si>
    <t>有所改善</t>
  </si>
  <si>
    <t>反映服务对象满意度情况。</t>
  </si>
  <si>
    <t>项目依据《电梯、门卫、保安管理制度及保洁员岗位职责》，落实维持卫健大楼正常运转，确保卫健局2026年工作正常开展，完成年度目标责任</t>
  </si>
  <si>
    <t>维护电梯数量</t>
  </si>
  <si>
    <t>部</t>
  </si>
  <si>
    <t>大楼电梯实际数量</t>
  </si>
  <si>
    <t>大楼垃圾清运次数</t>
  </si>
  <si>
    <t>次/天</t>
  </si>
  <si>
    <t>含在水费里的垃圾清运费</t>
  </si>
  <si>
    <t>大楼日常保养、维修、维护任务数</t>
  </si>
  <si>
    <t>大楼日常保养、维修、维护任务数任务数每年不少于6次，依据文件要求安排资金</t>
  </si>
  <si>
    <t>门前三包任务数</t>
  </si>
  <si>
    <t>门前三包每天一次</t>
  </si>
  <si>
    <t>办公系统内网维护次数</t>
  </si>
  <si>
    <t>办公系统内网维护</t>
  </si>
  <si>
    <t>消防安全维保次数</t>
  </si>
  <si>
    <t>消防安全维保</t>
  </si>
  <si>
    <t>卫健大楼正常运行完成率</t>
  </si>
  <si>
    <t>年内大楼正常、安全运行</t>
  </si>
  <si>
    <t>本年完成</t>
  </si>
  <si>
    <t>反映项目完成时限情况</t>
  </si>
  <si>
    <t>环境卫生维护情况</t>
  </si>
  <si>
    <t>良好</t>
  </si>
  <si>
    <t>反映环境卫生维护情况</t>
  </si>
  <si>
    <t>办公人员及工作人员满意程度</t>
  </si>
  <si>
    <t>2026年落实了国家计划生育政策 ，引导群众自觉实行计划生育，促进人口均衡发展，为我区经济的持续增长、人民生活水平的提高和社会的全面进步创造了有利的人口环境。对农村妇女生育保障费、独生子女保健费政策的人员，全部进行资格认定，做到及时足额发放补助资金。鼓励公民遵守计划生育政策而实施的一项社会政策，该制度旨在通过对符合政策的生育行为给予经济补助，以激励更多家庭遵循国家的生育规定，从而促进人口增长，促进社会经济的可持续发展。提升人民群众的幸福感！</t>
  </si>
  <si>
    <t>独生子女保健费保障人数</t>
  </si>
  <si>
    <t>6000</t>
  </si>
  <si>
    <t>反映给予纯居民、农业人口独子保健费人数</t>
  </si>
  <si>
    <t>给予农村妇女生育保障费保障人数</t>
  </si>
  <si>
    <t>65</t>
  </si>
  <si>
    <t>反映给予农村妇女生育保障人数</t>
  </si>
  <si>
    <t>补贴发放标准</t>
  </si>
  <si>
    <t>元/人*月</t>
  </si>
  <si>
    <t>补贴发放标准，每人每月5元；顺产每人600元补贴，剖腹产每人2000元补贴</t>
  </si>
  <si>
    <t>2026年基本公共卫生服务项目将依据《国家基本公共卫生服务规范（第三版）》及《关于做好2025年基本公共卫生服务工作的通知》开展工作，主要包含12项内容。即：居民健康档案管理、健康教育、预防接种、0-6 岁儿童健康管理、孕产妇健康管理、老年人健康管理、慢性病患者健康管理（包括高血压患者健康管理和2型糖尿病患者健康管理）、严重精神障碍患者管理、肺结核患者健康管理、中医药健康管理、传染病及突发公共卫生事件报告和处理、卫生计生监督协管。目标是免费向城乡居民提供基本公共卫生服务，促进基本公共卫生服务均等化，提高居民健康素养水平、基本公共卫生服务水平及服务对象满意度。</t>
  </si>
  <si>
    <t>适龄儿童国家免疫规划疫苗接种率</t>
  </si>
  <si>
    <t>适龄儿童国家免疫规划疫苗接种率。</t>
  </si>
  <si>
    <t>7岁以下儿童健康管理率</t>
  </si>
  <si>
    <t>7岁以下儿童健康管理率。</t>
  </si>
  <si>
    <t>孕产妇健康管理率</t>
  </si>
  <si>
    <t>孕产妇健康管理率。</t>
  </si>
  <si>
    <t>0-6岁儿童眼保健和视力检查覆盖率</t>
  </si>
  <si>
    <t>0-6岁儿童眼保健和视力检查覆盖率。</t>
  </si>
  <si>
    <t>3岁以下儿童系统管理率</t>
  </si>
  <si>
    <t>3岁以下儿童系统管理率。</t>
  </si>
  <si>
    <t>老年人中医药健康管理率</t>
  </si>
  <si>
    <t>74</t>
  </si>
  <si>
    <t>老年人中医药健康管理率。</t>
  </si>
  <si>
    <t>肺结核患者管理率</t>
  </si>
  <si>
    <t>肺结核患者管理率。</t>
  </si>
  <si>
    <t>社区在册居家严重精神障碍患者健康管理率</t>
  </si>
  <si>
    <t>80</t>
  </si>
  <si>
    <t>社区在册居家严重精神障碍患者健康管理率。</t>
  </si>
  <si>
    <t>儿童中医药健康管理率</t>
  </si>
  <si>
    <t>84</t>
  </si>
  <si>
    <t>儿童中医药健康管理率。</t>
  </si>
  <si>
    <t>居民规范化电子健康档案覆盖率</t>
  </si>
  <si>
    <t>64</t>
  </si>
  <si>
    <t>居民规范化电子健康档案覆盖率。</t>
  </si>
  <si>
    <t>高血压患者基层规范管理服务率</t>
  </si>
  <si>
    <t>2型糖尿病患者基层规范管理服务率</t>
  </si>
  <si>
    <t>2型糖尿病患者基层规范管理服务率。</t>
  </si>
  <si>
    <t>65岁以上老年人城乡社区规范健康管理服务率</t>
  </si>
  <si>
    <t>65岁以上老年人城乡社区规范健康管理服务率。</t>
  </si>
  <si>
    <t>传染病和突发公共卫生时间报告率</t>
  </si>
  <si>
    <t>传染病和突发公共卫生时间报告率。</t>
  </si>
  <si>
    <t>城乡居民公共卫生差距</t>
  </si>
  <si>
    <t>不断缩小</t>
  </si>
  <si>
    <t>城乡居民公共卫生差距。</t>
  </si>
  <si>
    <t>居民健康素养水平</t>
  </si>
  <si>
    <t>不断提高</t>
  </si>
  <si>
    <t>居民健康素养水平。</t>
  </si>
  <si>
    <t>基本公共卫生服务水平</t>
  </si>
  <si>
    <t>服务对象满意度。</t>
  </si>
  <si>
    <t>认真开展爱国卫生运动，加大病媒生物防制工作，通过3次季节性消杀活动，将病媒生物密度控制水平,保持在国家要求的标准之内。</t>
  </si>
  <si>
    <t>病媒生物消杀委托业务次数</t>
  </si>
  <si>
    <t>委托完成对辖区公共区域开展春季灭鼠、夏季三灭及冬季灭鼠消杀工作。</t>
  </si>
  <si>
    <t>病媒生物防制验收合格率</t>
  </si>
  <si>
    <t>反映病媒生物防制消杀应收合格率达到国家除四害工作标准</t>
  </si>
  <si>
    <t>重点行业及重点场所病媒生物监测验收合格率</t>
  </si>
  <si>
    <t>达到预期目标</t>
  </si>
  <si>
    <t>反映重点行业及重点场所病媒生物监测情况</t>
  </si>
  <si>
    <t>委托业务完成及时性</t>
  </si>
  <si>
    <t>2026年12月31日</t>
  </si>
  <si>
    <t>天</t>
  </si>
  <si>
    <t>提高卫生水平</t>
  </si>
  <si>
    <t>环境整治、病媒生物防制，保障群众身体健康</t>
  </si>
  <si>
    <t>改善城市生态，优化人居环境</t>
  </si>
  <si>
    <t>加强城市管理，改善城市生态，优化人居环境</t>
  </si>
  <si>
    <t>持续优化人居环境</t>
  </si>
  <si>
    <t>提高新时期爱国卫生水平，持续优化人居环境</t>
  </si>
  <si>
    <t>是/ 否</t>
  </si>
  <si>
    <t>成本指标</t>
  </si>
  <si>
    <t>经济成本指标</t>
  </si>
  <si>
    <t>j经济成本指标</t>
  </si>
  <si>
    <t>31.36万元</t>
  </si>
  <si>
    <t>开展“冬春季灭鼠、夏季三灭”病媒生物防制常规公共区域消杀服务：31.36万元。</t>
  </si>
  <si>
    <t>项目依据依据无偿献血工作意见、方案，医疗救护保障管理办法，医疗机构管理，医疗质量控制中心管理规定等。确保完成上级下达的献血工作任务，完成我区重大活动（重要会议）中的医疗救护保障任务、完成药事管理和基本药物绩效考核，建立健全区级医疗质量控制体系建设和管理，充分发挥质控中心在医疗质量管理中的作用，加强医疗质量管理，保障医疗安全，提高医疗服务水平。同时，保障我局医疗机构及医疗服务要素的的行政许可相关工作正常运行。保障人民群众临床用血需求；确保重大活动（重大会议）期间不发生伤病员的延误救治事件，不发生重要对象医疗救护保健工作不到位的事件，保障重大活动参与人员的身体健康与生命安全；规范医疗机构执业行为，保障医疗服务质量和医疗安全；以转变政府职能，提高服务质量及办事效率为目的，推进我局实施医疗机构及医疗机构服务要素行政权力行为的标准化、规范化、便民化，促进我区医疗市场持续健康规范发展，保障我区人民群众身体健康和生命安全。
（一）无偿献血工作：按照《昆明市盘龙区无偿献血工作联席会机制》、《昆明市献血条例》，开展医务人员、公务员、世界献血者日专题献血活动组织及无偿献血宣传。 
（二）医疗救护保障工作：做好我区年度重大活动（重要会议）的医疗救护保障工作和医疗急救规范化业务培训，按照《盘龙区重大活动（重要会议）医疗救护保障管理办法》（修订）拨付医疗救护保障联动单位工作补助。
(三)药政管理工作：为巩固国家基本药物制度实施成果，促进基本药物合理使用，加强药事管理，提高临床药物治疗水平，保障医疗安全。按照《昆明市盘龙区卫生健康局关于印发盘龙区基层医疗机构实施国家基本药物制度绩效考核和补助资金管理方案》（盘卫〔2025〕140号），对实施基药基层医疗机构开展督导检查、绩效考核。加强盘龙区医疗机构药事管理，促进合理用药，保障患者用药安全，每年组织开展合理用药培训1期，麻精药品专项培训1期，抗菌药物授权及采购目录备案培训1期。
（四）实施医疗机构及医疗机构服务要素行政权力事项管理：医疗机构执业许可证（正、副本），诊所备案凭证，校验标贴，卫生行政许可文书，医疗机构、医师、护士档案装订耗材、医疗机构及服务要素有关事项业务档案分类整理归档、备份服务等实施医疗机</t>
  </si>
  <si>
    <t>无偿献血人数</t>
  </si>
  <si>
    <t>19974</t>
  </si>
  <si>
    <t>完成年度无偿献血计划人数</t>
  </si>
  <si>
    <t>医疗救护保障任务数</t>
  </si>
  <si>
    <t>20</t>
  </si>
  <si>
    <t>完成各项医疗救护保障任务数</t>
  </si>
  <si>
    <t>基本药物制度绩效考核次数</t>
  </si>
  <si>
    <t>完成基层医疗机构实施基本药物制度绩效考核次数</t>
  </si>
  <si>
    <t>医疗机构及医疗机构服务要素行政权力事项管理</t>
  </si>
  <si>
    <t>1.00</t>
  </si>
  <si>
    <t>医疗机构执业许可证（正、副本），诊所备案凭证，校验标贴，卫生行政许可文书，医疗机构、医师、护士档案装订耗材、医疗机构及医疗服务要素事项业务档案分类整理存放服务等实施医疗机构及医疗机构服务要素行政权力事项管理</t>
  </si>
  <si>
    <t>医疗机构合理用药培训、麻精药品培训、抗菌药物授权及采购目录备案培训</t>
  </si>
  <si>
    <t>完成医疗机构合理用药培训、麻精药品培训、抗菌药物授权及采购目录备案培训</t>
  </si>
  <si>
    <t>区级医疗质量控制中心工作经费</t>
  </si>
  <si>
    <t>区级病历（病案）管理、门诊管理、放射、影像、护理、检验、药事、医院感染管理质控中心（盘龙区人民医院）开展质控检查、外出调研学习、培训等给予工作经费。经费管理按照《昆明市医疗质量控制中心管理规定》相关规定执行。</t>
  </si>
  <si>
    <t>完成无偿献血目标任务率</t>
  </si>
  <si>
    <t>确保完成区政府无偿献血计划数</t>
  </si>
  <si>
    <t>完成各项医疗救护保障任务 率</t>
  </si>
  <si>
    <t>完成基层医疗机构实施基本药物制度绩效考核、药事培训</t>
  </si>
  <si>
    <t>完成区级医疗质量控制中心工作</t>
  </si>
  <si>
    <t>工作完成及时性</t>
  </si>
  <si>
    <t>医疗保障，确保重大活动正常开展</t>
  </si>
  <si>
    <t>各联动医院建立预备机制，有充足的急救药品、物资等准备，确保重</t>
  </si>
  <si>
    <t>各联动医院建立预备机制，有充足的急救药品、物资等准备，确保重大活动期间医疗保健和紧急救护工作快速、及时、高效地开展。</t>
  </si>
  <si>
    <t>巩固完善国家基本药物制度，加强药事管理</t>
  </si>
  <si>
    <t>巩固国家基本药物制度实施成果，促进基本药物合理应用</t>
  </si>
  <si>
    <t>巩固国家基本药物制度实施成果，促进基本药物合理应用，规范基层医疗机构医师处方行为，提高临床药物治疗水平，保障医疗安全</t>
  </si>
  <si>
    <t>区级医疗质量控制中心工作完成率</t>
  </si>
  <si>
    <t>85%</t>
  </si>
  <si>
    <t>建立健全医疗质量控制体系，加强医疗质量管理，保障医疗安全，提高医疗服务水平。</t>
  </si>
  <si>
    <t>推动无偿献血工作的可持续发展。</t>
  </si>
  <si>
    <t>区无偿献血工作领导小组统筹协调全区无偿献血工作，各单位落实分</t>
  </si>
  <si>
    <t>通过广泛宣传，积极动员健康适龄的干部群众踊跃参加无偿献血，建立健全无偿献血志愿者队伍，营造无偿献血良好氛围。</t>
  </si>
  <si>
    <t>国家基本药物制度在基层持续实施</t>
  </si>
  <si>
    <t>为巩固完善国家基本药物制度，监督基层医疗机构对国家基本药物的</t>
  </si>
  <si>
    <t>为巩固完善国家基本药物制度，监督基层医疗机构对国家基本药物的落实，规范补助资金的使用和管理，提高资金使用效益，采取政府采购服务的方式委托第三方机构对盘龙区基层医疗机构实施国家基本药物制度情况开展第三方绩效评估。</t>
  </si>
  <si>
    <t>医疗质量控制中心建设管理</t>
  </si>
  <si>
    <t>加强盘龙区医疗质量控制中心的管理与建设，提升医疗质量管理与控制工作效率，持续提升医疗质量和医疗安全水平。</t>
  </si>
  <si>
    <t>个</t>
  </si>
  <si>
    <t>达到市政府下达区政府及市卫计委下达区卫生计生部门目标任务</t>
  </si>
  <si>
    <t>12.947万元</t>
  </si>
  <si>
    <t>一、献血业务（1.447万元）
二、医疗救护保障业务（4万元）
三、药政管理业务经费（2.5万元）
四、区级医疗质量控制中心工作经费（2万元）
五、实施医疗机构及医疗机构服务要素行政权力事项管理费（3万元）</t>
  </si>
  <si>
    <t>2026年，依据《昆明市盘龙区国家慢性非传染性疾病综合防控示范区建设工作实施方案》，根据国家慢性非传染性疾病综合防控示范区建设指标体系，持续巩固提升盘龙区国家慢性非传染性疾病综合防控示范区建设成果，确保顺利通过国家复审。</t>
  </si>
  <si>
    <t>健康单位建设</t>
  </si>
  <si>
    <t>新建或巩固提升健康社区、学校、单位、食堂（餐厅）</t>
  </si>
  <si>
    <t>健康步道维护数</t>
  </si>
  <si>
    <t>条</t>
  </si>
  <si>
    <t>已建成的健康步道维护管理修缮</t>
  </si>
  <si>
    <t>培训、督导</t>
  </si>
  <si>
    <t>验收合格率</t>
  </si>
  <si>
    <t>符合考核标准</t>
  </si>
  <si>
    <t>健康步道维护修缮完成率</t>
  </si>
  <si>
    <t>培训、督导合格率</t>
  </si>
  <si>
    <t>2026年12月30日之前</t>
  </si>
  <si>
    <t>慢病防控能力提升水平</t>
  </si>
  <si>
    <t>得到提升</t>
  </si>
  <si>
    <t>昆明市盘龙区国家慢性非传染性疾病综合防控示范区建设工作实施方案</t>
  </si>
  <si>
    <t>盘龙区辖区居民满意度</t>
  </si>
  <si>
    <t>项目依据《 关于下达建档立卡贫困人口家庭医生签约服务个人缴费省级补助资金的通知》、《昆明市财政局 昆明市卫生健康委员会关于下达建档立卡贫困人口家庭医生签约服务市级补助资金的通知》等政策文件立项，巩固拓展脱贫攻坚成果，常住建档立卡贫困人口作为重点纳入家庭医生签约范围，做到“应签尽签”，建档立卡贫困人口100%签约。项目资金由区级承担，按照17元/人区级承担64%核算，纳入当年本级预算，2026年预算3.7286万元。依照建档立卡贫困人口家庭医生签约及服务记录，将产出情况按数量、质量、时效等因素分别分析，计划于2026年12月15日前完成考核评价及资金拨付。</t>
  </si>
  <si>
    <t>建档立卡贫困人群签约率</t>
  </si>
  <si>
    <t>建档立卡贫困人数</t>
  </si>
  <si>
    <t>3427</t>
  </si>
  <si>
    <t>按照服务协议提供家庭医生服务，覆盖率</t>
  </si>
  <si>
    <t>完成建档立卡贫困人员家庭医生签约工作</t>
  </si>
  <si>
    <t>维护社会稳定保障社会和谐发展</t>
  </si>
  <si>
    <t>促进和谐</t>
  </si>
  <si>
    <t>盘政办通〔2017〕211号  关于印发《昆明市盘龙区家庭医生签约工作实施方案》的通知</t>
  </si>
  <si>
    <t>提高贫困人群的获得感，促进社会可持续发展</t>
  </si>
  <si>
    <t>显著提高</t>
  </si>
  <si>
    <t>符合补助的贫困人群满意度</t>
  </si>
  <si>
    <t>满意度调查</t>
  </si>
  <si>
    <t>2026年依法加强严重精神障碍患者救助救治工作，建立健全政府、社会、家庭“三位一体”关怀帮扶体系，积极开展社会化、综合性、开放式精神疾病治疗康复工作，通过“以奖代补”等方法，针对已提交审批表的患者监护人，按照“以奖代补”奖金补助标准为每人（户）每年人民币2400元给予全额发放，促进严重精神障碍患者监护人切实履行监护责任，积极配合治疗并开展康复训练，妥善看护好居家患者，确保不因疏于救治管理而发生危害社会案（事）件发生。</t>
  </si>
  <si>
    <t>严重精神障碍患者监护人监护责任“以奖代补”区级补助人数</t>
  </si>
  <si>
    <t>350</t>
  </si>
  <si>
    <t>严重精神障碍患者监护人监护责任“以奖代补”区级补助资金兑现率</t>
  </si>
  <si>
    <t>完成全年严重精神障碍患者监护人监护责任“以奖代补”工作</t>
  </si>
  <si>
    <t>因疏于救治管理而发生危害社会案（事）件次数</t>
  </si>
  <si>
    <t>0次</t>
  </si>
  <si>
    <t>通过“以奖代补”等方法，促进严重精神障碍患者监护人切实履行监护责任，积极配合治疗并开展康复训练，妥善看护好居家患者，确保不因疏于救治管理而发生危害社会案（事）件发生。</t>
  </si>
  <si>
    <t>建立健全政府、社会、家庭“三位一体”关怀帮扶体系，</t>
  </si>
  <si>
    <t>健全完善</t>
  </si>
  <si>
    <t>符合各级单位、政府确定的深入推进社会治安综合治理，健全立体化社会治安防控体系，不断创新和完善特殊人群管理服务，依法加强严重精神障碍患者救助救治工作，建立健全政府、社会、家庭“三位一体”关怀帮扶体系，</t>
  </si>
  <si>
    <t>严重精神障碍患者监护人满 率</t>
  </si>
  <si>
    <t>项目依据《盘龙区领导干部医疗保健工作的实施意见》《盘龙区定点保健医院干部保健工作职责和工作流程》《盘龙区干部保健经费的使用和管理暂行办法》进行立项。项目主要针对我区干部保健对象主要包括在职科级干部、副县级以上干部、正高级知识分子、省部级以上劳动模范、全国“五一”劳动奖章获得者、享受国务院特殊津贴专家、省级优秀专家和领军人才。2026年由人民医院组织巡诊小组开展干部保健巡诊、开展领导干部健康体检等。重点保障领导干部保健所需药品，南屏口腔医院做好领导干部的口腔保健工作。</t>
  </si>
  <si>
    <t>保健（含体检）领导干部人数</t>
  </si>
  <si>
    <t>33</t>
  </si>
  <si>
    <t>保健项目覆盖率</t>
  </si>
  <si>
    <t>保健项目覆盖率=实际保健项目数/保健项目数*100%</t>
  </si>
  <si>
    <t>按季度支付领导干部日常用药费用，在12月15日前完成</t>
  </si>
  <si>
    <t>领导干部工作生活能力推升效果</t>
  </si>
  <si>
    <t>逐年有所提高</t>
  </si>
  <si>
    <t>做好预防保健和医疗护理来提高干部的身体和心理素质，为党的事业做贡献
。</t>
  </si>
  <si>
    <t>领导干部满意度</t>
  </si>
  <si>
    <t>根据云南省卫生健康局下发《关于印发云南省生育支持项目实施方案的通知》（云卫人口家庭发〔2022〕3 号）、《云南省人口与计划生育条例》、《昆明市人民政府办公室关于印发昆明市医疗卫生领域财政事权和支出责任划分改革实施方案的通知》，从2021年6月1日起“一对夫妻可以生育三个子女”的规定，决定从2023 年 1 月 1 日至 2025 年 12 月 31 日，在全省范围内实施一次性生育补贴、育儿补助、婴幼儿意外伤害险参保补贴项目。</t>
  </si>
  <si>
    <t>全区常住人口出生率</t>
  </si>
  <si>
    <t>≧8‰</t>
  </si>
  <si>
    <t>‰</t>
  </si>
  <si>
    <t>依据《关于印发云南省生育支持项目实施方案的通知》</t>
  </si>
  <si>
    <t>2023-2025年出生人口</t>
  </si>
  <si>
    <t>≧12000人</t>
  </si>
  <si>
    <t>奖励扶助对象资格</t>
  </si>
  <si>
    <t>=完全符合</t>
  </si>
  <si>
    <t>资金发放到位率</t>
  </si>
  <si>
    <t>一次性生育补贴发放标准(二胎）</t>
  </si>
  <si>
    <t>2000元</t>
  </si>
  <si>
    <t>元/人</t>
  </si>
  <si>
    <t>依据《关于印发云南省生育支持项目实施方案的通知》空</t>
  </si>
  <si>
    <t>一次性生育补贴发放标准(三胎）</t>
  </si>
  <si>
    <t>5000元</t>
  </si>
  <si>
    <t>育儿补助发放标准</t>
  </si>
  <si>
    <t>800元/人/年</t>
  </si>
  <si>
    <t>元/人年</t>
  </si>
  <si>
    <t>资金发放及时率</t>
  </si>
  <si>
    <t>=100%</t>
  </si>
  <si>
    <t>初步建立生育政策支持体系，缓解民众生育养育成本，逐步提高社会稳定水平。</t>
  </si>
  <si>
    <t>=显著提高</t>
  </si>
  <si>
    <t>≥95%</t>
  </si>
  <si>
    <t>奖励扶助对象满意度</t>
  </si>
  <si>
    <t>2026年项目依据《盘龙区人民政府办公室关于盘龙区农村卫生室综合改革实施意见》（盘政办通[2014]182号）、《昆明市盘龙区乡村医生培养工程实施方案（2021-2026）》等政策文件立项，提高基层医疗卫生服务机构能力，强化乡村医生规范执业能力，保障乡村医生合理收入，加强基层医务人员业务素质，加强基层卫生人才队伍建设。提高基层医疗卫生服务机构能力，强化乡村医生规范执业能力，保障乡村医生合理收入，加强基层医务人员业务素质，加强基层卫生人才队伍建设。主要分为保障类、管理类和业务培训类三个方面，保障类包括安排资金投入公办基层卫生服务机构、乡镇卫生院、村卫生室进行缺失设备采购及设备更新、乡村医生收入保障等方面；管理类主要用于支持乡镇卫生院对村卫生室的管理考核（对村卫生室的日常管理和维护）、对基本公共卫生服务项目的管理考核工作（开展年终考核和季度督导工作）；业务培训主要用于支持基层人才队伍建设，提高基层医护人员业务发展水平，长短期结合开展培训。村医补助由卫生健康局拨付到乡镇卫生院，由卫生院负责考核拨付给村医。设备采购由区卫生健康局拨付至各乡镇卫生院，由各乡镇卫生院进行统一采购。培训由区卫生健康局统一组织实施培训。资金由区级承担，纳入当年本级预算，2026年预算275.975万元。基层卫生科负责组织并实施，主要内容包括对乡村医生的补助及奖励。资金拨付由相关科室根据相关政策及本年预算进行申请，由财政所负责财务审批并支付，严格按照专项资金进行管理，做到专款专用。2026年12月15日前完成考核及经费拨付，满意度需到到90%。</t>
  </si>
  <si>
    <t>乡村医生补助人数</t>
  </si>
  <si>
    <t>110</t>
  </si>
  <si>
    <t>《盘龙区人民政府办公室关于盘龙区农村卫生室综合改革实施意见》（盘政办通[2014]182号）</t>
  </si>
  <si>
    <t>全年督导次数</t>
  </si>
  <si>
    <t>盘龙区基本公共卫生服务项目考核经费使用方案</t>
  </si>
  <si>
    <t>举办基层卫生人员能力培训班</t>
  </si>
  <si>
    <t>昆明市盘龙区财政局关于印发《盘龙区区级行政事业单位培训费管理办法》的通知（盘财〔2015〕69号）</t>
  </si>
  <si>
    <t>乡村医生培养工程实施方案</t>
  </si>
  <si>
    <t>《昆明市盘龙区乡村医生培养工程实施方案（2021-2026）》</t>
  </si>
  <si>
    <t>“优质服务基层行”活动暨等级评审有关工作</t>
  </si>
  <si>
    <t>次/年</t>
  </si>
  <si>
    <t>昆卫便签关于做好2021年“优质服务基层行”活动暨等级评审有关工作的通知 昆卫便签关于做好2021年“优质服务基层行”活动暨等级评审有关工作的通知</t>
  </si>
  <si>
    <t>村卫生室设备达标率</t>
  </si>
  <si>
    <t>基层卫生2020年基本情况统计报表</t>
  </si>
  <si>
    <t>乡村医生补助标准达标率</t>
  </si>
  <si>
    <t>反映乡村医生补助情况</t>
  </si>
  <si>
    <t>采购程序合规率</t>
  </si>
  <si>
    <t>反映采购程序</t>
  </si>
  <si>
    <t>项目完成及时率</t>
  </si>
  <si>
    <t>2026年内</t>
  </si>
  <si>
    <t>完成基层卫生事业发展工作</t>
  </si>
  <si>
    <t>补助发放及时率</t>
  </si>
  <si>
    <t>反映补助发放情况</t>
  </si>
  <si>
    <t>基层医疗卫生服务机构能力提升情况</t>
  </si>
  <si>
    <t>市级对社区卫生服务中心等级评审结果</t>
  </si>
  <si>
    <t>乡村医生离职下降情况</t>
  </si>
  <si>
    <t>逐年降低</t>
  </si>
  <si>
    <t>反映乡村医生离职下降情况</t>
  </si>
  <si>
    <t>乡村医生满意度</t>
  </si>
  <si>
    <t>就医群众满意度</t>
  </si>
  <si>
    <t>反映辖区内群众就医满意度</t>
  </si>
  <si>
    <t>预算06表</t>
  </si>
  <si>
    <t>政府性基金预算支出预算表</t>
  </si>
  <si>
    <t>政府性基金预算支出</t>
  </si>
  <si>
    <r>
      <rPr>
        <sz val="10"/>
        <color theme="1"/>
        <rFont val="宋体"/>
        <charset val="134"/>
      </rPr>
      <t>昆明市盘龙区卫生健康局（本级）</t>
    </r>
    <r>
      <rPr>
        <sz val="10"/>
        <color theme="1"/>
        <rFont val="Calibri"/>
        <charset val="134"/>
      </rPr>
      <t>2026</t>
    </r>
    <r>
      <rPr>
        <sz val="10"/>
        <color theme="1"/>
        <rFont val="宋体"/>
        <charset val="134"/>
      </rPr>
      <t>年无政府性基金预算支出</t>
    </r>
  </si>
  <si>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</si>
  <si>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</si>
  <si>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</si>
  <si>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</si>
  <si>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</si>
  <si>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</si>
  <si>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</si>
  <si>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</si>
  <si>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</si>
  <si>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</si>
  <si>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</si>
  <si>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卫健物管服务</t>
  </si>
  <si>
    <t>物业管理服务</t>
  </si>
  <si>
    <t xml:space="preserve">车辆加油、添加燃料  </t>
  </si>
  <si>
    <t>车辆加油、添加燃料服务</t>
  </si>
  <si>
    <t>车辆维修保养服务</t>
  </si>
  <si>
    <t>车辆维修和保养服务</t>
  </si>
  <si>
    <t>机动车保险服务</t>
  </si>
  <si>
    <t>复印纸采购</t>
  </si>
  <si>
    <t>复印纸</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</si>
  <si>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</si>
  <si>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</si>
  <si>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</si>
  <si>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</si>
  <si>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</si>
  <si>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</si>
  <si>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</si>
  <si>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</si>
  <si>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B1102 物业管理服务</t>
  </si>
  <si>
    <t>B 政府履职辅助性服务</t>
  </si>
  <si>
    <t>病媒生物防治消杀服务</t>
  </si>
  <si>
    <t>A0506 公共医疗卫生服务</t>
  </si>
  <si>
    <t>A 公共服务</t>
  </si>
  <si>
    <t>预算09-1表</t>
  </si>
  <si>
    <t>单位名称（项目）</t>
  </si>
  <si>
    <t>地区</t>
  </si>
  <si>
    <t>磨憨经济合作区</t>
  </si>
  <si>
    <t>空表说明：盘龙区实行乡财县管，按照区与乡（镇）财政管理体制，乡（镇）按照县级部门预算管理，故无对下转移支付项目。</t>
  </si>
  <si>
    <t>预算09-2表</t>
  </si>
  <si>
    <t xml:space="preserve">预算10表
</t>
  </si>
  <si>
    <t>资产类别</t>
  </si>
  <si>
    <t>资产分类代码.名称</t>
  </si>
  <si>
    <t>资产名称</t>
  </si>
  <si>
    <t>计量单位</t>
  </si>
  <si>
    <t>财政部门批复数（元）</t>
  </si>
  <si>
    <t>单价</t>
  </si>
  <si>
    <t>金额</t>
  </si>
  <si>
    <r>
      <rPr>
        <sz val="10"/>
        <rFont val="宋体"/>
        <charset val="1"/>
      </rPr>
      <t>昆明市盘龙区卫生健康局（本级）</t>
    </r>
    <r>
      <rPr>
        <sz val="10"/>
        <color theme="1"/>
        <rFont val="Calibri"/>
        <charset val="1"/>
      </rPr>
      <t>2026</t>
    </r>
    <r>
      <rPr>
        <sz val="10"/>
        <color theme="1"/>
        <rFont val="宋体"/>
        <charset val="1"/>
      </rPr>
      <t>年无新增资产</t>
    </r>
  </si>
  <si>
    <t>预算11表</t>
  </si>
  <si>
    <t>上级补助</t>
  </si>
  <si>
    <t>空表说明：盘龙区实行乡财县管，按照区与乡（镇）财政管理体制，乡（镇）按照县级部门预算管理，故无上级转移支付项目。</t>
  </si>
  <si>
    <t>预算12表</t>
  </si>
  <si>
    <t>项目级次</t>
  </si>
  <si>
    <t>311 专项业务类</t>
  </si>
  <si>
    <t>本级</t>
  </si>
  <si>
    <t>312 民生类</t>
  </si>
  <si>
    <t>313 事业发展类</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</si>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</sst>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0;\-#,##0;;@"/>
    <numFmt numFmtId="178" formatCode="#,##0.00;\-#,##0.00;;@"/>
    <numFmt numFmtId="179" formatCode="yyyy/mm/dd"/>
    <numFmt numFmtId="180" formatCode="hh:mm:ss"/>
  </numFmts>
  <fonts count="41">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name val="宋体"/>
      <charset val="1"/>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10"/>
      <color theme="1"/>
      <name val="宋体"/>
      <charset val="134"/>
    </font>
    <font>
      <b/>
      <sz val="11"/>
      <color theme="1"/>
      <name val="宋体"/>
      <charset val="134"/>
      <scheme val="minor"/>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sz val="11"/>
      <color rgb="FF3F3F76"/>
      <name val="宋体"/>
      <charset val="0"/>
      <scheme val="minor"/>
    </font>
    <font>
      <sz val="9"/>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theme="1"/>
      <name val="Calibri"/>
      <charset val="1"/>
    </font>
    <font>
      <sz val="10"/>
      <color theme="1"/>
      <name val="宋体"/>
      <charset val="1"/>
    </font>
    <font>
      <sz val="10"/>
      <color theme="1"/>
      <name val="Calibri"/>
      <charset val="134"/>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2" fontId="0" fillId="0" borderId="0" applyFont="0" applyFill="0" applyBorder="0" applyAlignment="0" applyProtection="0">
      <alignment vertical="center"/>
    </xf>
    <xf numFmtId="0" fontId="18" fillId="3" borderId="0" applyNumberFormat="0" applyBorder="0" applyAlignment="0" applyProtection="0">
      <alignment vertical="center"/>
    </xf>
    <xf numFmtId="0" fontId="19" fillId="4"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20" fillId="0" borderId="7">
      <alignment horizontal="right" vertical="center"/>
    </xf>
    <xf numFmtId="0" fontId="18" fillId="5" borderId="0" applyNumberFormat="0" applyBorder="0" applyAlignment="0" applyProtection="0">
      <alignment vertical="center"/>
    </xf>
    <xf numFmtId="0" fontId="21" fillId="6" borderId="0" applyNumberFormat="0" applyBorder="0" applyAlignment="0" applyProtection="0">
      <alignment vertical="center"/>
    </xf>
    <xf numFmtId="43" fontId="0" fillId="0" borderId="0" applyFont="0" applyFill="0" applyBorder="0" applyAlignment="0" applyProtection="0">
      <alignment vertical="center"/>
    </xf>
    <xf numFmtId="0" fontId="22" fillId="7"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179" fontId="20" fillId="0" borderId="7">
      <alignment horizontal="right" vertical="center"/>
    </xf>
    <xf numFmtId="0" fontId="24" fillId="0" borderId="0" applyNumberFormat="0" applyFill="0" applyBorder="0" applyAlignment="0" applyProtection="0">
      <alignment vertical="center"/>
    </xf>
    <xf numFmtId="0" fontId="0" fillId="8" borderId="15" applyNumberFormat="0" applyFont="0" applyAlignment="0" applyProtection="0">
      <alignment vertical="center"/>
    </xf>
    <xf numFmtId="0" fontId="22" fillId="9"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6" applyNumberFormat="0" applyFill="0" applyAlignment="0" applyProtection="0">
      <alignment vertical="center"/>
    </xf>
    <xf numFmtId="0" fontId="30" fillId="0" borderId="16" applyNumberFormat="0" applyFill="0" applyAlignment="0" applyProtection="0">
      <alignment vertical="center"/>
    </xf>
    <xf numFmtId="0" fontId="22" fillId="10" borderId="0" applyNumberFormat="0" applyBorder="0" applyAlignment="0" applyProtection="0">
      <alignment vertical="center"/>
    </xf>
    <xf numFmtId="0" fontId="25" fillId="0" borderId="17" applyNumberFormat="0" applyFill="0" applyAlignment="0" applyProtection="0">
      <alignment vertical="center"/>
    </xf>
    <xf numFmtId="0" fontId="22" fillId="11" borderId="0" applyNumberFormat="0" applyBorder="0" applyAlignment="0" applyProtection="0">
      <alignment vertical="center"/>
    </xf>
    <xf numFmtId="0" fontId="31" fillId="12" borderId="18" applyNumberFormat="0" applyAlignment="0" applyProtection="0">
      <alignment vertical="center"/>
    </xf>
    <xf numFmtId="0" fontId="32" fillId="12" borderId="14" applyNumberFormat="0" applyAlignment="0" applyProtection="0">
      <alignment vertical="center"/>
    </xf>
    <xf numFmtId="0" fontId="33" fillId="13" borderId="19" applyNumberFormat="0" applyAlignment="0" applyProtection="0">
      <alignment vertical="center"/>
    </xf>
    <xf numFmtId="0" fontId="18" fillId="14" borderId="0" applyNumberFormat="0" applyBorder="0" applyAlignment="0" applyProtection="0">
      <alignment vertical="center"/>
    </xf>
    <xf numFmtId="0" fontId="22" fillId="15" borderId="0" applyNumberFormat="0" applyBorder="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10" fontId="20" fillId="0" borderId="7">
      <alignment horizontal="right" vertical="center"/>
    </xf>
    <xf numFmtId="0" fontId="18" fillId="18" borderId="0" applyNumberFormat="0" applyBorder="0" applyAlignment="0" applyProtection="0">
      <alignment vertical="center"/>
    </xf>
    <xf numFmtId="0" fontId="22"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22" fillId="28" borderId="0" applyNumberFormat="0" applyBorder="0" applyAlignment="0" applyProtection="0">
      <alignment vertical="center"/>
    </xf>
    <xf numFmtId="0" fontId="18"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18" fillId="32" borderId="0" applyNumberFormat="0" applyBorder="0" applyAlignment="0" applyProtection="0">
      <alignment vertical="center"/>
    </xf>
    <xf numFmtId="0" fontId="22" fillId="33" borderId="0" applyNumberFormat="0" applyBorder="0" applyAlignment="0" applyProtection="0">
      <alignment vertical="center"/>
    </xf>
    <xf numFmtId="178" fontId="20" fillId="0" borderId="7">
      <alignment horizontal="right" vertical="center"/>
    </xf>
    <xf numFmtId="49" fontId="20" fillId="0" borderId="7">
      <alignment horizontal="left" vertical="center" wrapText="1"/>
    </xf>
    <xf numFmtId="178" fontId="20" fillId="0" borderId="7">
      <alignment horizontal="right" vertical="center"/>
    </xf>
    <xf numFmtId="180" fontId="20" fillId="0" borderId="7">
      <alignment horizontal="right" vertical="center"/>
    </xf>
    <xf numFmtId="177" fontId="20" fillId="0" borderId="7">
      <alignment horizontal="right" vertical="center"/>
    </xf>
    <xf numFmtId="0" fontId="20" fillId="0" borderId="0">
      <alignment vertical="top"/>
      <protection locked="0"/>
    </xf>
  </cellStyleXfs>
  <cellXfs count="233">
    <xf numFmtId="0" fontId="0" fillId="0" borderId="0" xfId="0" applyFont="1" applyBorder="1"/>
    <xf numFmtId="0" fontId="0" fillId="0" borderId="0" xfId="0" applyFont="1" applyFill="1" applyBorder="1"/>
    <xf numFmtId="49" fontId="1" fillId="0" borderId="0" xfId="0" applyNumberFormat="1" applyFont="1" applyFill="1" applyBorder="1"/>
    <xf numFmtId="0" fontId="2" fillId="0" borderId="0" xfId="0" applyFont="1" applyFill="1" applyBorder="1" applyAlignment="1" applyProtection="1">
      <alignment horizontal="right" vertical="center"/>
      <protection locked="0"/>
    </xf>
    <xf numFmtId="0" fontId="3" fillId="0" borderId="0" xfId="0" applyFont="1" applyFill="1" applyBorder="1" applyAlignment="1">
      <alignment horizontal="center" vertical="center"/>
    </xf>
    <xf numFmtId="0" fontId="2" fillId="0" borderId="0" xfId="0" applyFont="1" applyFill="1" applyBorder="1" applyAlignment="1" applyProtection="1">
      <alignment horizontal="left" vertical="center"/>
      <protection locked="0"/>
    </xf>
    <xf numFmtId="0" fontId="4" fillId="0" borderId="0" xfId="0" applyFont="1" applyFill="1" applyBorder="1" applyAlignment="1">
      <alignment horizontal="left" vertical="center"/>
    </xf>
    <xf numFmtId="0" fontId="4" fillId="0" borderId="0" xfId="0" applyFont="1" applyFill="1" applyBorder="1"/>
    <xf numFmtId="0" fontId="2" fillId="0" borderId="0" xfId="0" applyFont="1" applyFill="1" applyBorder="1" applyAlignment="1" applyProtection="1">
      <alignment horizontal="right"/>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6"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2" fillId="0" borderId="7"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protection locked="0"/>
    </xf>
    <xf numFmtId="4" fontId="2" fillId="0" borderId="7" xfId="0" applyNumberFormat="1" applyFont="1" applyFill="1" applyBorder="1" applyAlignment="1" applyProtection="1">
      <alignment horizontal="right" vertical="center" wrapText="1"/>
      <protection locked="0"/>
    </xf>
    <xf numFmtId="49" fontId="5" fillId="0" borderId="7" xfId="53" applyNumberFormat="1" applyFont="1" applyFill="1" applyBorder="1">
      <alignment horizontal="left" vertical="center" wrapText="1"/>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protection locked="0"/>
    </xf>
    <xf numFmtId="0" fontId="4" fillId="0" borderId="5" xfId="0" applyFont="1" applyFill="1" applyBorder="1" applyAlignment="1">
      <alignment horizontal="center" vertical="center"/>
    </xf>
    <xf numFmtId="0" fontId="2" fillId="0" borderId="7" xfId="0" applyFont="1" applyFill="1" applyBorder="1" applyAlignment="1">
      <alignment horizontal="left" vertical="center" wrapText="1"/>
    </xf>
    <xf numFmtId="4" fontId="2" fillId="0" borderId="7" xfId="0" applyNumberFormat="1" applyFont="1" applyFill="1" applyBorder="1" applyAlignment="1">
      <alignment horizontal="right" vertical="center" wrapText="1"/>
    </xf>
    <xf numFmtId="0" fontId="1" fillId="0" borderId="2" xfId="0" applyFont="1" applyFill="1" applyBorder="1" applyAlignment="1" applyProtection="1">
      <alignment horizontal="center" vertical="center" wrapText="1"/>
      <protection locked="0"/>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6" fillId="0" borderId="0" xfId="57" applyFont="1" applyFill="1" applyBorder="1" applyAlignment="1" applyProtection="1">
      <alignment vertical="center"/>
    </xf>
    <xf numFmtId="0" fontId="1" fillId="0" borderId="7" xfId="0" applyFont="1" applyFill="1" applyBorder="1" applyAlignment="1" applyProtection="1">
      <alignment horizontal="center" vertical="center"/>
      <protection locked="0"/>
    </xf>
    <xf numFmtId="4" fontId="5" fillId="0" borderId="7" xfId="54" applyNumberFormat="1" applyFont="1" applyFill="1" applyBorder="1">
      <alignment horizontal="right" vertical="center"/>
    </xf>
    <xf numFmtId="0" fontId="2" fillId="0" borderId="0" xfId="0" applyFont="1" applyFill="1" applyBorder="1" applyAlignment="1" applyProtection="1">
      <alignment horizontal="right" vertical="top" wrapText="1"/>
      <protection locked="0"/>
    </xf>
    <xf numFmtId="0" fontId="7" fillId="0" borderId="0" xfId="0" applyFont="1" applyFill="1" applyBorder="1" applyAlignment="1" applyProtection="1">
      <alignment vertical="top"/>
      <protection locked="0"/>
    </xf>
    <xf numFmtId="0" fontId="7" fillId="0" borderId="0" xfId="0" applyFont="1" applyFill="1" applyBorder="1" applyAlignment="1">
      <alignment vertical="top"/>
    </xf>
    <xf numFmtId="0" fontId="8" fillId="0" borderId="0" xfId="0" applyFont="1" applyFill="1" applyBorder="1" applyAlignment="1" applyProtection="1">
      <alignment horizontal="center" vertical="center" wrapText="1"/>
      <protection locked="0"/>
    </xf>
    <xf numFmtId="0" fontId="7" fillId="0" borderId="0" xfId="0" applyFont="1" applyFill="1" applyBorder="1" applyProtection="1">
      <protection locked="0"/>
    </xf>
    <xf numFmtId="0" fontId="7" fillId="0" borderId="0" xfId="0" applyFont="1" applyFill="1" applyBorder="1"/>
    <xf numFmtId="0" fontId="2" fillId="0" borderId="0"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right" vertical="center"/>
      <protection locked="0"/>
    </xf>
    <xf numFmtId="0" fontId="1" fillId="0" borderId="0" xfId="0" applyFont="1" applyFill="1" applyBorder="1" applyAlignment="1" applyProtection="1">
      <alignment horizontal="right" vertical="center" wrapText="1"/>
      <protection locked="0"/>
    </xf>
    <xf numFmtId="0" fontId="1" fillId="0" borderId="7" xfId="0" applyFont="1" applyFill="1" applyBorder="1" applyAlignment="1" applyProtection="1">
      <alignment horizontal="center" vertical="center" wrapText="1"/>
      <protection locked="0"/>
    </xf>
    <xf numFmtId="0" fontId="1" fillId="0" borderId="7" xfId="0" applyFont="1" applyFill="1" applyBorder="1" applyAlignment="1" applyProtection="1">
      <alignment horizontal="right" vertical="center"/>
      <protection locked="0"/>
    </xf>
    <xf numFmtId="0" fontId="1" fillId="0" borderId="7" xfId="0" applyFont="1" applyFill="1" applyBorder="1" applyAlignment="1" applyProtection="1">
      <alignment horizontal="right" vertical="center" wrapText="1"/>
      <protection locked="0"/>
    </xf>
    <xf numFmtId="0" fontId="2" fillId="0" borderId="7" xfId="0" applyFont="1" applyFill="1" applyBorder="1" applyAlignment="1">
      <alignment horizontal="center" vertical="center" wrapText="1"/>
    </xf>
    <xf numFmtId="0" fontId="2" fillId="0" borderId="7" xfId="0" applyFont="1" applyFill="1" applyBorder="1" applyAlignment="1" applyProtection="1">
      <alignment horizontal="center" vertical="center" wrapText="1"/>
      <protection locked="0"/>
    </xf>
    <xf numFmtId="3" fontId="2" fillId="0" borderId="7" xfId="0" applyNumberFormat="1" applyFont="1" applyFill="1" applyBorder="1" applyAlignment="1" applyProtection="1">
      <alignment horizontal="right" vertical="center"/>
      <protection locked="0"/>
    </xf>
    <xf numFmtId="4" fontId="2" fillId="0" borderId="7" xfId="0" applyNumberFormat="1" applyFont="1" applyFill="1" applyBorder="1" applyAlignment="1" applyProtection="1">
      <alignment horizontal="right" vertical="center"/>
      <protection locked="0"/>
    </xf>
    <xf numFmtId="0" fontId="2" fillId="0" borderId="7" xfId="0" applyFont="1" applyFill="1" applyBorder="1" applyAlignment="1">
      <alignment horizontal="center" vertical="center"/>
    </xf>
    <xf numFmtId="0" fontId="2" fillId="0" borderId="7" xfId="0" applyFont="1" applyFill="1" applyBorder="1" applyAlignment="1" applyProtection="1">
      <alignment horizontal="left"/>
      <protection locked="0"/>
    </xf>
    <xf numFmtId="0" fontId="2" fillId="0" borderId="7" xfId="0" applyFont="1" applyFill="1" applyBorder="1" applyAlignment="1">
      <alignment horizontal="left"/>
    </xf>
    <xf numFmtId="0" fontId="2" fillId="0" borderId="7" xfId="0" applyFont="1" applyFill="1" applyBorder="1" applyAlignment="1">
      <alignment horizontal="right" vertical="center"/>
    </xf>
    <xf numFmtId="0" fontId="6" fillId="0" borderId="0" xfId="57" applyFont="1" applyFill="1" applyBorder="1" applyAlignment="1" applyProtection="1"/>
    <xf numFmtId="0" fontId="2" fillId="0" borderId="0" xfId="0" applyFont="1" applyFill="1" applyBorder="1" applyAlignment="1" applyProtection="1">
      <alignment horizontal="right" vertical="center" wrapText="1"/>
      <protection locked="0"/>
    </xf>
    <xf numFmtId="0" fontId="9" fillId="0" borderId="0" xfId="0" applyFont="1" applyFill="1" applyBorder="1" applyAlignment="1">
      <alignment horizontal="center" vertical="center"/>
    </xf>
    <xf numFmtId="0" fontId="3" fillId="0" borderId="0" xfId="0" applyFont="1" applyFill="1" applyBorder="1" applyAlignment="1" applyProtection="1">
      <alignment horizontal="center" vertical="center"/>
      <protection locked="0"/>
    </xf>
    <xf numFmtId="0" fontId="4" fillId="0" borderId="7" xfId="0" applyFont="1" applyFill="1" applyBorder="1" applyAlignment="1">
      <alignment horizontal="center" vertical="center" wrapText="1"/>
    </xf>
    <xf numFmtId="0" fontId="4" fillId="0" borderId="7" xfId="0" applyFont="1" applyFill="1" applyBorder="1" applyAlignment="1" applyProtection="1">
      <alignment horizontal="center" vertical="center"/>
      <protection locked="0"/>
    </xf>
    <xf numFmtId="0" fontId="2" fillId="0" borderId="7" xfId="0" applyFont="1" applyFill="1" applyBorder="1" applyAlignment="1">
      <alignment vertical="center" wrapText="1"/>
    </xf>
    <xf numFmtId="0" fontId="2" fillId="0" borderId="7" xfId="0" applyFont="1" applyFill="1" applyBorder="1" applyAlignment="1" applyProtection="1">
      <alignment horizontal="center" vertical="center"/>
      <protection locked="0"/>
    </xf>
    <xf numFmtId="0" fontId="1" fillId="0" borderId="0" xfId="0" applyFont="1" applyFill="1" applyBorder="1" applyAlignment="1">
      <alignment horizontal="right" vertical="center"/>
    </xf>
    <xf numFmtId="0" fontId="9"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4" fillId="0" borderId="0" xfId="0" applyFont="1" applyFill="1" applyBorder="1" applyAlignment="1">
      <alignment wrapText="1"/>
    </xf>
    <xf numFmtId="0" fontId="1" fillId="0" borderId="0" xfId="0" applyFont="1" applyFill="1" applyBorder="1" applyAlignment="1">
      <alignment horizontal="right" wrapText="1"/>
    </xf>
    <xf numFmtId="0" fontId="4" fillId="0" borderId="8" xfId="0" applyFont="1" applyFill="1" applyBorder="1" applyAlignment="1">
      <alignment horizontal="center" vertical="center" wrapText="1"/>
    </xf>
    <xf numFmtId="0" fontId="1" fillId="0" borderId="2" xfId="0" applyFont="1" applyFill="1" applyBorder="1" applyAlignment="1">
      <alignment horizontal="center" vertical="center"/>
    </xf>
    <xf numFmtId="178" fontId="5" fillId="0" borderId="7" xfId="0" applyNumberFormat="1" applyFont="1" applyFill="1" applyBorder="1" applyAlignment="1">
      <alignment horizontal="right" vertical="center"/>
    </xf>
    <xf numFmtId="0" fontId="1" fillId="0" borderId="0" xfId="0" applyFont="1" applyBorder="1" applyAlignment="1">
      <alignment wrapText="1"/>
    </xf>
    <xf numFmtId="0" fontId="1" fillId="0" borderId="0" xfId="0" applyFont="1" applyBorder="1" applyProtection="1">
      <protection locked="0"/>
    </xf>
    <xf numFmtId="0" fontId="9" fillId="0" borderId="0" xfId="0" applyFont="1" applyBorder="1" applyAlignment="1">
      <alignment horizontal="center" vertical="center" wrapText="1"/>
    </xf>
    <xf numFmtId="0" fontId="3" fillId="0" borderId="0" xfId="0" applyFont="1" applyBorder="1" applyAlignment="1" applyProtection="1">
      <alignment horizontal="center" vertical="center"/>
      <protection locked="0"/>
    </xf>
    <xf numFmtId="0" fontId="3"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Protection="1">
      <protection locked="0"/>
    </xf>
    <xf numFmtId="0" fontId="4" fillId="0" borderId="0" xfId="0" applyFont="1" applyBorder="1" applyAlignment="1">
      <alignment wrapText="1"/>
    </xf>
    <xf numFmtId="0" fontId="4" fillId="0" borderId="1" xfId="0" applyFont="1" applyBorder="1" applyAlignment="1">
      <alignment horizontal="center" vertical="center" wrapText="1"/>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6" xfId="0" applyFont="1" applyBorder="1" applyAlignment="1">
      <alignment horizontal="center" vertical="center"/>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3" fillId="0" borderId="0"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178" fontId="5" fillId="0" borderId="7" xfId="0" applyNumberFormat="1" applyFont="1" applyBorder="1" applyAlignment="1">
      <alignment horizontal="right" vertical="center"/>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3" fillId="0" borderId="0" xfId="0" applyFont="1" applyBorder="1" applyAlignment="1">
      <alignment horizontal="center" vertical="center"/>
    </xf>
    <xf numFmtId="0" fontId="2" fillId="0" borderId="0" xfId="0" applyFont="1" applyBorder="1" applyAlignment="1">
      <alignment horizontal="left" vertical="center"/>
    </xf>
    <xf numFmtId="0" fontId="4" fillId="0" borderId="0" xfId="0" applyFont="1" applyBorder="1"/>
    <xf numFmtId="177" fontId="5" fillId="0" borderId="7" xfId="56" applyNumberFormat="1" applyFont="1" applyBorder="1" applyAlignment="1">
      <alignment horizontal="center" vertical="center"/>
    </xf>
    <xf numFmtId="177" fontId="5" fillId="0" borderId="7"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8" fontId="5" fillId="0" borderId="0" xfId="0" applyNumberFormat="1" applyFont="1" applyBorder="1" applyAlignment="1">
      <alignment horizontal="left" vertical="center"/>
    </xf>
    <xf numFmtId="0" fontId="2" fillId="0" borderId="0" xfId="0" applyFont="1" applyBorder="1" applyAlignment="1" applyProtection="1">
      <alignment horizontal="right" vertical="center"/>
      <protection locked="0"/>
    </xf>
    <xf numFmtId="0" fontId="2" fillId="0" borderId="0" xfId="0" applyFont="1" applyBorder="1" applyAlignment="1" applyProtection="1">
      <alignment horizontal="right"/>
      <protection locked="0"/>
    </xf>
    <xf numFmtId="0" fontId="2" fillId="0" borderId="0" xfId="0" applyFont="1" applyBorder="1" applyAlignment="1">
      <alignment horizontal="right"/>
    </xf>
    <xf numFmtId="0" fontId="10" fillId="0" borderId="0" xfId="0" applyFont="1" applyFill="1" applyBorder="1" applyAlignment="1" applyProtection="1">
      <alignment horizontal="right"/>
      <protection locked="0"/>
    </xf>
    <xf numFmtId="49" fontId="10" fillId="0" borderId="0" xfId="0" applyNumberFormat="1" applyFont="1" applyFill="1" applyBorder="1" applyProtection="1">
      <protection locked="0"/>
    </xf>
    <xf numFmtId="0" fontId="1" fillId="0" borderId="0" xfId="0" applyFont="1" applyFill="1" applyBorder="1" applyAlignment="1">
      <alignment horizontal="right"/>
    </xf>
    <xf numFmtId="0" fontId="2" fillId="0" borderId="0" xfId="0" applyFont="1" applyFill="1" applyBorder="1" applyAlignment="1">
      <alignment horizontal="right"/>
    </xf>
    <xf numFmtId="0" fontId="11" fillId="0" borderId="0" xfId="0" applyFont="1" applyFill="1" applyBorder="1" applyAlignment="1" applyProtection="1">
      <alignment horizontal="center" vertical="center" wrapText="1"/>
      <protection locked="0"/>
    </xf>
    <xf numFmtId="0" fontId="11" fillId="0" borderId="0" xfId="0" applyFont="1" applyFill="1" applyBorder="1" applyAlignment="1" applyProtection="1">
      <alignment horizontal="center" vertical="center"/>
      <protection locked="0"/>
    </xf>
    <xf numFmtId="0" fontId="11" fillId="0" borderId="0" xfId="0" applyFont="1" applyFill="1" applyBorder="1" applyAlignment="1">
      <alignment horizontal="center" vertical="center"/>
    </xf>
    <xf numFmtId="0" fontId="4" fillId="0" borderId="1" xfId="0" applyFont="1" applyFill="1" applyBorder="1" applyAlignment="1" applyProtection="1">
      <alignment horizontal="center" vertical="center"/>
      <protection locked="0"/>
    </xf>
    <xf numFmtId="49" fontId="4" fillId="0" borderId="1" xfId="0" applyNumberFormat="1"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protection locked="0"/>
    </xf>
    <xf numFmtId="49" fontId="4" fillId="0" borderId="5" xfId="0" applyNumberFormat="1" applyFont="1" applyFill="1" applyBorder="1" applyAlignment="1" applyProtection="1">
      <alignment horizontal="center" vertical="center" wrapText="1"/>
      <protection locked="0"/>
    </xf>
    <xf numFmtId="49" fontId="4" fillId="0" borderId="7" xfId="0" applyNumberFormat="1" applyFont="1" applyFill="1" applyBorder="1" applyAlignment="1" applyProtection="1">
      <alignment horizontal="center" vertical="center"/>
      <protection locked="0"/>
    </xf>
    <xf numFmtId="0" fontId="4" fillId="0" borderId="7" xfId="0" applyFont="1" applyFill="1" applyBorder="1" applyAlignment="1">
      <alignment horizontal="center" vertical="center"/>
    </xf>
    <xf numFmtId="0" fontId="1" fillId="0" borderId="3" xfId="0" applyFont="1" applyFill="1" applyBorder="1" applyAlignment="1" applyProtection="1">
      <alignment horizontal="center" vertical="center"/>
      <protection locked="0"/>
    </xf>
    <xf numFmtId="0" fontId="1" fillId="0" borderId="4" xfId="0" applyFont="1" applyFill="1" applyBorder="1" applyAlignment="1" applyProtection="1">
      <alignment horizontal="center" vertical="center"/>
      <protection locked="0"/>
    </xf>
    <xf numFmtId="0" fontId="12" fillId="0" borderId="0" xfId="0" applyFont="1" applyFill="1" applyBorder="1" applyAlignment="1">
      <alignment horizontal="justify"/>
    </xf>
    <xf numFmtId="0" fontId="13" fillId="0" borderId="0" xfId="0" applyFont="1" applyFill="1" applyBorder="1"/>
    <xf numFmtId="0" fontId="1" fillId="0" borderId="7" xfId="0" applyFont="1" applyFill="1" applyBorder="1" applyAlignment="1">
      <alignment horizontal="center" vertical="center" wrapText="1"/>
    </xf>
    <xf numFmtId="0" fontId="2" fillId="0" borderId="7" xfId="0" applyFont="1" applyFill="1" applyBorder="1" applyAlignment="1">
      <alignment horizontal="left" vertical="center" wrapText="1" indent="1"/>
    </xf>
    <xf numFmtId="0" fontId="0" fillId="0" borderId="0" xfId="0" applyFont="1" applyFill="1" applyBorder="1" applyAlignment="1">
      <alignment wrapText="1"/>
    </xf>
    <xf numFmtId="0" fontId="1" fillId="0" borderId="0" xfId="0" applyFont="1" applyFill="1" applyBorder="1" applyAlignment="1">
      <alignment vertical="top"/>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2" fillId="0" borderId="3"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2" xfId="0" applyFont="1" applyFill="1" applyBorder="1" applyAlignment="1" applyProtection="1">
      <alignment horizontal="center" vertical="center" wrapText="1"/>
      <protection locked="0"/>
    </xf>
    <xf numFmtId="0" fontId="4" fillId="0" borderId="11" xfId="0" applyFont="1" applyFill="1" applyBorder="1" applyAlignment="1">
      <alignment horizontal="center" vertical="center"/>
    </xf>
    <xf numFmtId="0" fontId="2" fillId="0" borderId="0" xfId="0" applyFont="1" applyFill="1" applyBorder="1" applyAlignment="1">
      <alignment horizontal="right" vertical="center"/>
    </xf>
    <xf numFmtId="0" fontId="1" fillId="0" borderId="0" xfId="0" applyFont="1" applyBorder="1" applyAlignment="1">
      <alignment vertical="top"/>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lignment horizontal="left" vertical="center"/>
    </xf>
    <xf numFmtId="0" fontId="4" fillId="0" borderId="0" xfId="0" applyFont="1" applyBorder="1" applyAlignment="1" applyProtection="1">
      <alignment horizontal="left" vertical="center"/>
      <protection locked="0"/>
    </xf>
    <xf numFmtId="0" fontId="4" fillId="0" borderId="1"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lignment horizontal="center" vertical="center"/>
    </xf>
    <xf numFmtId="0" fontId="4" fillId="0" borderId="1" xfId="0" applyFont="1" applyBorder="1" applyAlignment="1" applyProtection="1">
      <alignment horizontal="center" vertical="center"/>
      <protection locked="0"/>
    </xf>
    <xf numFmtId="0" fontId="4" fillId="0" borderId="2" xfId="0" applyFont="1" applyBorder="1" applyAlignment="1">
      <alignment horizontal="center" vertical="center"/>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49" fontId="5" fillId="0" borderId="7" xfId="53" applyNumberFormat="1" applyFont="1" applyBorder="1">
      <alignment horizontal="left" vertical="center" wrapText="1"/>
    </xf>
    <xf numFmtId="0" fontId="4" fillId="0" borderId="4" xfId="0" applyFont="1" applyBorder="1" applyAlignment="1">
      <alignment horizontal="center" vertical="center"/>
    </xf>
    <xf numFmtId="0" fontId="4" fillId="0" borderId="4" xfId="0" applyFont="1" applyBorder="1" applyAlignment="1" applyProtection="1">
      <alignment horizontal="center" vertical="center" wrapText="1"/>
      <protection locked="0"/>
    </xf>
    <xf numFmtId="0" fontId="2" fillId="0" borderId="0" xfId="0" applyFont="1" applyFill="1" applyBorder="1" applyAlignment="1">
      <alignment horizontal="right" vertical="center" wrapText="1"/>
    </xf>
    <xf numFmtId="0" fontId="14" fillId="0" borderId="0" xfId="0" applyFont="1" applyFill="1" applyBorder="1" applyAlignment="1">
      <alignment horizontal="center" vertical="center"/>
    </xf>
    <xf numFmtId="0" fontId="7" fillId="0" borderId="0" xfId="0" applyFont="1" applyFill="1" applyBorder="1" applyAlignment="1">
      <alignment horizontal="left" vertical="center"/>
    </xf>
    <xf numFmtId="0" fontId="7" fillId="0" borderId="7" xfId="0" applyFont="1" applyFill="1" applyBorder="1" applyAlignment="1" applyProtection="1">
      <alignment vertical="top" wrapText="1"/>
      <protection locked="0"/>
    </xf>
    <xf numFmtId="0" fontId="1" fillId="0" borderId="0" xfId="0" applyFont="1" applyBorder="1" applyAlignment="1">
      <alignment horizontal="right" vertical="center"/>
    </xf>
    <xf numFmtId="0" fontId="2" fillId="0" borderId="0" xfId="0" applyFont="1" applyBorder="1" applyAlignment="1">
      <alignment horizontal="right" vertical="center"/>
    </xf>
    <xf numFmtId="0" fontId="11" fillId="0" borderId="0" xfId="0" applyFont="1" applyBorder="1" applyAlignment="1">
      <alignment horizontal="center" vertical="center"/>
    </xf>
    <xf numFmtId="0" fontId="1" fillId="0" borderId="0" xfId="0" applyFont="1" applyBorder="1" applyAlignment="1">
      <alignment horizontal="right"/>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7" xfId="0" applyNumberFormat="1" applyFont="1" applyBorder="1" applyAlignment="1">
      <alignment horizontal="center" vertical="center"/>
    </xf>
    <xf numFmtId="0" fontId="4" fillId="0" borderId="7" xfId="0" applyFont="1" applyBorder="1" applyAlignment="1">
      <alignment horizontal="center" vertical="center"/>
    </xf>
    <xf numFmtId="0" fontId="4" fillId="0" borderId="11"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horizontal="left"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5" fillId="0" borderId="7" xfId="0" applyFont="1" applyFill="1" applyBorder="1" applyAlignment="1" applyProtection="1">
      <alignment horizontal="center" vertical="center" wrapText="1"/>
      <protection locked="0"/>
    </xf>
    <xf numFmtId="0" fontId="15" fillId="0" borderId="7" xfId="0" applyFont="1" applyFill="1" applyBorder="1" applyAlignment="1" applyProtection="1">
      <alignment vertical="top" wrapText="1"/>
      <protection locked="0"/>
    </xf>
    <xf numFmtId="0" fontId="2" fillId="0" borderId="7" xfId="0" applyFont="1" applyFill="1" applyBorder="1" applyAlignment="1" applyProtection="1">
      <alignment vertical="center" wrapText="1"/>
      <protection locked="0"/>
    </xf>
    <xf numFmtId="0" fontId="2" fillId="0" borderId="7" xfId="0" applyFont="1" applyFill="1" applyBorder="1" applyAlignment="1">
      <alignment horizontal="left" vertical="center"/>
    </xf>
    <xf numFmtId="0" fontId="16" fillId="0" borderId="7" xfId="0" applyFont="1" applyFill="1" applyBorder="1" applyAlignment="1">
      <alignment horizontal="center" vertical="center"/>
    </xf>
    <xf numFmtId="0" fontId="16" fillId="0" borderId="7" xfId="0" applyFont="1" applyFill="1" applyBorder="1" applyAlignment="1" applyProtection="1">
      <alignment horizontal="center" vertical="center" wrapText="1"/>
      <protection locked="0"/>
    </xf>
    <xf numFmtId="178" fontId="17" fillId="0" borderId="7" xfId="0" applyNumberFormat="1" applyFont="1" applyFill="1" applyBorder="1" applyAlignment="1">
      <alignment horizontal="right" vertical="center"/>
    </xf>
    <xf numFmtId="0" fontId="15" fillId="0" borderId="1" xfId="0" applyFont="1" applyFill="1" applyBorder="1" applyAlignment="1">
      <alignment horizontal="center" vertical="center"/>
    </xf>
    <xf numFmtId="0" fontId="15" fillId="0" borderId="2" xfId="0" applyFont="1" applyFill="1" applyBorder="1" applyAlignment="1" applyProtection="1">
      <alignment horizontal="center" vertical="center"/>
      <protection locked="0"/>
    </xf>
    <xf numFmtId="0" fontId="15" fillId="0" borderId="3" xfId="0" applyFont="1" applyFill="1" applyBorder="1" applyAlignment="1" applyProtection="1">
      <alignment horizontal="center" vertical="center"/>
      <protection locked="0"/>
    </xf>
    <xf numFmtId="0" fontId="15" fillId="0" borderId="4"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protection locked="0"/>
    </xf>
    <xf numFmtId="0" fontId="15" fillId="0" borderId="6" xfId="0" applyFont="1" applyFill="1" applyBorder="1" applyAlignment="1" applyProtection="1">
      <alignment horizontal="center" vertical="center" wrapText="1"/>
      <protection locked="0"/>
    </xf>
    <xf numFmtId="0" fontId="15" fillId="0" borderId="6" xfId="0" applyFont="1" applyFill="1" applyBorder="1" applyAlignment="1" applyProtection="1">
      <alignment horizontal="center" vertical="center"/>
      <protection locked="0"/>
    </xf>
    <xf numFmtId="0" fontId="15" fillId="0" borderId="7" xfId="0" applyFont="1" applyFill="1" applyBorder="1" applyAlignment="1" applyProtection="1">
      <alignment horizontal="center" vertical="center"/>
      <protection locked="0"/>
    </xf>
    <xf numFmtId="0" fontId="2" fillId="0" borderId="7" xfId="0" applyFont="1" applyFill="1" applyBorder="1" applyAlignment="1">
      <alignment horizontal="left" vertical="center" wrapText="1" indent="2"/>
    </xf>
    <xf numFmtId="0" fontId="2" fillId="0" borderId="2" xfId="0" applyFont="1" applyFill="1" applyBorder="1" applyAlignment="1">
      <alignment horizontal="center" vertical="center" wrapText="1"/>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1" fillId="0" borderId="1" xfId="0" applyFont="1" applyFill="1" applyBorder="1" applyAlignment="1" applyProtection="1">
      <alignment horizontal="center" vertical="center" wrapText="1"/>
      <protection locked="0"/>
    </xf>
    <xf numFmtId="0" fontId="1" fillId="0" borderId="9"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0" fontId="2" fillId="0" borderId="6" xfId="0" applyFont="1" applyFill="1" applyBorder="1" applyAlignment="1">
      <alignment horizontal="left" vertical="center"/>
    </xf>
    <xf numFmtId="0" fontId="2" fillId="0" borderId="11" xfId="0" applyFont="1" applyFill="1" applyBorder="1" applyAlignment="1">
      <alignment horizontal="left" vertical="center"/>
    </xf>
    <xf numFmtId="0" fontId="2" fillId="0" borderId="11" xfId="0" applyFont="1" applyFill="1" applyBorder="1" applyAlignment="1">
      <alignment horizontal="right" vertical="center"/>
    </xf>
    <xf numFmtId="0" fontId="1" fillId="0" borderId="4" xfId="0" applyFont="1" applyFill="1" applyBorder="1" applyAlignment="1" applyProtection="1">
      <alignment horizontal="center" vertical="center" wrapText="1"/>
      <protection locked="0"/>
    </xf>
    <xf numFmtId="0" fontId="1" fillId="0" borderId="13" xfId="0" applyFont="1" applyFill="1" applyBorder="1" applyAlignment="1" applyProtection="1">
      <alignment horizontal="center" vertical="center"/>
      <protection locked="0"/>
    </xf>
    <xf numFmtId="0" fontId="1" fillId="0" borderId="13" xfId="0"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wrapText="1"/>
      <protection locked="0"/>
    </xf>
    <xf numFmtId="0" fontId="2" fillId="0" borderId="11" xfId="0" applyFont="1" applyFill="1" applyBorder="1" applyAlignment="1" applyProtection="1">
      <alignment horizontal="right" vertical="center"/>
      <protection locked="0"/>
    </xf>
    <xf numFmtId="0" fontId="2" fillId="0" borderId="7" xfId="0" applyFont="1" applyFill="1" applyBorder="1" applyAlignment="1" applyProtection="1">
      <alignment vertical="center"/>
      <protection locked="0"/>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Right="0"/>
    <pageSetUpPr fitToPage="1"/>
  </sheetPr>
  <dimension ref="A1:D36"/>
  <sheetViews>
    <sheetView showGridLines="0" showZeros="0" tabSelected="1" workbookViewId="0">
      <selection activeCell="A3" sqref="A3:B3"/>
    </sheetView>
  </sheetViews>
  <sheetFormatPr defaultColWidth="8.57407407407407" defaultRowHeight="12.75" customHeight="1" outlineLevelCol="3"/>
  <cols>
    <col min="1" max="4" width="41" style="1" customWidth="1"/>
    <col min="5" max="16384" width="8.57407407407407" style="1"/>
  </cols>
  <sheetData>
    <row r="1" ht="15" customHeight="1" spans="1:4">
      <c r="A1" s="45"/>
      <c r="B1" s="45"/>
      <c r="C1" s="45"/>
      <c r="D1" s="58" t="s">
        <v>0</v>
      </c>
    </row>
    <row r="2" ht="41.25" customHeight="1" spans="1:1">
      <c r="A2" s="40" t="str">
        <f>"2026"&amp;"年部门财务收支预算总表"</f>
        <v>2026年部门财务收支预算总表</v>
      </c>
    </row>
    <row r="3" ht="17.25" customHeight="1" spans="1:4">
      <c r="A3" s="43" t="str">
        <f>"单位名称："&amp;"昆明市盘龙区卫生健康局（本级）"</f>
        <v>单位名称：昆明市盘龙区卫生健康局（本级）</v>
      </c>
      <c r="B3" s="182"/>
      <c r="D3" s="153" t="s">
        <v>1</v>
      </c>
    </row>
    <row r="4" ht="23.25" customHeight="1" spans="1:4">
      <c r="A4" s="200" t="s">
        <v>2</v>
      </c>
      <c r="B4" s="201"/>
      <c r="C4" s="200" t="s">
        <v>3</v>
      </c>
      <c r="D4" s="201"/>
    </row>
    <row r="5" ht="24" customHeight="1" spans="1:4">
      <c r="A5" s="200" t="s">
        <v>4</v>
      </c>
      <c r="B5" s="200" t="s">
        <v>5</v>
      </c>
      <c r="C5" s="200" t="s">
        <v>6</v>
      </c>
      <c r="D5" s="200" t="s">
        <v>5</v>
      </c>
    </row>
    <row r="6" ht="17.25" customHeight="1" spans="1:4">
      <c r="A6" s="202" t="s">
        <v>7</v>
      </c>
      <c r="B6" s="72">
        <v>51104958</v>
      </c>
      <c r="C6" s="202" t="s">
        <v>8</v>
      </c>
      <c r="D6" s="72"/>
    </row>
    <row r="7" ht="17.25" customHeight="1" spans="1:4">
      <c r="A7" s="202" t="s">
        <v>9</v>
      </c>
      <c r="B7" s="72"/>
      <c r="C7" s="202" t="s">
        <v>10</v>
      </c>
      <c r="D7" s="72"/>
    </row>
    <row r="8" ht="17.25" customHeight="1" spans="1:4">
      <c r="A8" s="202" t="s">
        <v>11</v>
      </c>
      <c r="B8" s="72"/>
      <c r="C8" s="232" t="s">
        <v>12</v>
      </c>
      <c r="D8" s="72"/>
    </row>
    <row r="9" ht="17.25" customHeight="1" spans="1:4">
      <c r="A9" s="202" t="s">
        <v>13</v>
      </c>
      <c r="B9" s="72"/>
      <c r="C9" s="232" t="s">
        <v>14</v>
      </c>
      <c r="D9" s="72"/>
    </row>
    <row r="10" ht="17.25" customHeight="1" spans="1:4">
      <c r="A10" s="202" t="s">
        <v>15</v>
      </c>
      <c r="B10" s="72"/>
      <c r="C10" s="232" t="s">
        <v>16</v>
      </c>
      <c r="D10" s="72"/>
    </row>
    <row r="11" ht="17.25" customHeight="1" spans="1:4">
      <c r="A11" s="202" t="s">
        <v>17</v>
      </c>
      <c r="B11" s="72"/>
      <c r="C11" s="232" t="s">
        <v>18</v>
      </c>
      <c r="D11" s="72"/>
    </row>
    <row r="12" ht="17.25" customHeight="1" spans="1:4">
      <c r="A12" s="202" t="s">
        <v>19</v>
      </c>
      <c r="B12" s="72"/>
      <c r="C12" s="21" t="s">
        <v>20</v>
      </c>
      <c r="D12" s="72"/>
    </row>
    <row r="13" ht="17.25" customHeight="1" spans="1:4">
      <c r="A13" s="202" t="s">
        <v>21</v>
      </c>
      <c r="B13" s="72"/>
      <c r="C13" s="21" t="s">
        <v>22</v>
      </c>
      <c r="D13" s="72">
        <v>1565893</v>
      </c>
    </row>
    <row r="14" ht="17.25" customHeight="1" spans="1:4">
      <c r="A14" s="202" t="s">
        <v>23</v>
      </c>
      <c r="B14" s="72"/>
      <c r="C14" s="21" t="s">
        <v>24</v>
      </c>
      <c r="D14" s="72">
        <v>92829882</v>
      </c>
    </row>
    <row r="15" ht="17.25" customHeight="1" spans="1:4">
      <c r="A15" s="202" t="s">
        <v>25</v>
      </c>
      <c r="B15" s="72"/>
      <c r="C15" s="21" t="s">
        <v>26</v>
      </c>
      <c r="D15" s="72"/>
    </row>
    <row r="16" ht="17.25" customHeight="1" spans="1:4">
      <c r="A16" s="203"/>
      <c r="B16" s="72"/>
      <c r="C16" s="21" t="s">
        <v>27</v>
      </c>
      <c r="D16" s="72"/>
    </row>
    <row r="17" ht="17.25" customHeight="1" spans="1:4">
      <c r="A17" s="204"/>
      <c r="B17" s="72"/>
      <c r="C17" s="21" t="s">
        <v>28</v>
      </c>
      <c r="D17" s="72"/>
    </row>
    <row r="18" ht="17.25" customHeight="1" spans="1:4">
      <c r="A18" s="204"/>
      <c r="B18" s="72"/>
      <c r="C18" s="21" t="s">
        <v>29</v>
      </c>
      <c r="D18" s="72"/>
    </row>
    <row r="19" ht="17.25" customHeight="1" spans="1:4">
      <c r="A19" s="204"/>
      <c r="B19" s="72"/>
      <c r="C19" s="21" t="s">
        <v>30</v>
      </c>
      <c r="D19" s="72"/>
    </row>
    <row r="20" ht="17.25" customHeight="1" spans="1:4">
      <c r="A20" s="204"/>
      <c r="B20" s="72"/>
      <c r="C20" s="21" t="s">
        <v>31</v>
      </c>
      <c r="D20" s="72"/>
    </row>
    <row r="21" ht="17.25" customHeight="1" spans="1:4">
      <c r="A21" s="204"/>
      <c r="B21" s="72"/>
      <c r="C21" s="21" t="s">
        <v>32</v>
      </c>
      <c r="D21" s="72"/>
    </row>
    <row r="22" ht="17.25" customHeight="1" spans="1:4">
      <c r="A22" s="204"/>
      <c r="B22" s="72"/>
      <c r="C22" s="21" t="s">
        <v>33</v>
      </c>
      <c r="D22" s="72"/>
    </row>
    <row r="23" ht="17.25" customHeight="1" spans="1:4">
      <c r="A23" s="204"/>
      <c r="B23" s="72"/>
      <c r="C23" s="21" t="s">
        <v>34</v>
      </c>
      <c r="D23" s="72"/>
    </row>
    <row r="24" ht="17.25" customHeight="1" spans="1:4">
      <c r="A24" s="204"/>
      <c r="B24" s="72"/>
      <c r="C24" s="21" t="s">
        <v>35</v>
      </c>
      <c r="D24" s="72">
        <v>410592</v>
      </c>
    </row>
    <row r="25" ht="17.25" customHeight="1" spans="1:4">
      <c r="A25" s="204"/>
      <c r="B25" s="72"/>
      <c r="C25" s="21" t="s">
        <v>36</v>
      </c>
      <c r="D25" s="72"/>
    </row>
    <row r="26" ht="17.25" customHeight="1" spans="1:4">
      <c r="A26" s="204"/>
      <c r="B26" s="72"/>
      <c r="C26" s="203" t="s">
        <v>37</v>
      </c>
      <c r="D26" s="72"/>
    </row>
    <row r="27" ht="17.25" customHeight="1" spans="1:4">
      <c r="A27" s="204"/>
      <c r="B27" s="72"/>
      <c r="C27" s="21" t="s">
        <v>38</v>
      </c>
      <c r="D27" s="72"/>
    </row>
    <row r="28" ht="16.5" customHeight="1" spans="1:4">
      <c r="A28" s="204"/>
      <c r="B28" s="72"/>
      <c r="C28" s="21" t="s">
        <v>39</v>
      </c>
      <c r="D28" s="72"/>
    </row>
    <row r="29" ht="16.5" customHeight="1" spans="1:4">
      <c r="A29" s="204"/>
      <c r="B29" s="72"/>
      <c r="C29" s="203" t="s">
        <v>40</v>
      </c>
      <c r="D29" s="72"/>
    </row>
    <row r="30" ht="17.25" customHeight="1" spans="1:4">
      <c r="A30" s="204"/>
      <c r="B30" s="72"/>
      <c r="C30" s="203" t="s">
        <v>41</v>
      </c>
      <c r="D30" s="72"/>
    </row>
    <row r="31" ht="17.25" customHeight="1" spans="1:4">
      <c r="A31" s="204"/>
      <c r="B31" s="72"/>
      <c r="C31" s="21" t="s">
        <v>42</v>
      </c>
      <c r="D31" s="72"/>
    </row>
    <row r="32" ht="16.5" customHeight="1" spans="1:4">
      <c r="A32" s="204" t="s">
        <v>43</v>
      </c>
      <c r="B32" s="72">
        <v>51104958</v>
      </c>
      <c r="C32" s="204" t="s">
        <v>44</v>
      </c>
      <c r="D32" s="72">
        <v>94806367</v>
      </c>
    </row>
    <row r="33" ht="16.5" customHeight="1" spans="1:4">
      <c r="A33" s="203" t="s">
        <v>45</v>
      </c>
      <c r="B33" s="72">
        <v>43701409</v>
      </c>
      <c r="C33" s="203" t="s">
        <v>46</v>
      </c>
      <c r="D33" s="72"/>
    </row>
    <row r="34" ht="16.5" customHeight="1" spans="1:4">
      <c r="A34" s="21" t="s">
        <v>47</v>
      </c>
      <c r="B34" s="72">
        <v>43701409</v>
      </c>
      <c r="C34" s="21" t="s">
        <v>47</v>
      </c>
      <c r="D34" s="72"/>
    </row>
    <row r="35" ht="16.5" customHeight="1" spans="1:4">
      <c r="A35" s="21" t="s">
        <v>48</v>
      </c>
      <c r="B35" s="72"/>
      <c r="C35" s="21" t="s">
        <v>49</v>
      </c>
      <c r="D35" s="72"/>
    </row>
    <row r="36" ht="16.5" customHeight="1" spans="1:4">
      <c r="A36" s="205" t="s">
        <v>50</v>
      </c>
      <c r="B36" s="72">
        <v>94806367</v>
      </c>
      <c r="C36" s="205" t="s">
        <v>51</v>
      </c>
      <c r="D36" s="72">
        <v>94806367</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Right="0"/>
    <pageSetUpPr fitToPage="1"/>
  </sheetPr>
  <dimension ref="A1:F13"/>
  <sheetViews>
    <sheetView showZeros="0" workbookViewId="0">
      <selection activeCell="A3" sqref="A3:C3"/>
    </sheetView>
  </sheetViews>
  <sheetFormatPr defaultColWidth="9.13888888888889" defaultRowHeight="14.25" customHeight="1" outlineLevelCol="5"/>
  <cols>
    <col min="1" max="1" width="58.7777777777778" style="1" customWidth="1"/>
    <col min="2" max="2" width="20.712962962963" style="1" customWidth="1"/>
    <col min="3" max="3" width="32.1388888888889" style="1" customWidth="1"/>
    <col min="4" max="4" width="27.712962962963" style="1" customWidth="1"/>
    <col min="5" max="6" width="36.712962962963" style="1" customWidth="1"/>
    <col min="7" max="16384" width="9.13888888888889" style="1"/>
  </cols>
  <sheetData>
    <row r="1" ht="12" customHeight="1" spans="1:6">
      <c r="A1" s="125">
        <v>1</v>
      </c>
      <c r="B1" s="126">
        <v>0</v>
      </c>
      <c r="C1" s="125">
        <v>1</v>
      </c>
      <c r="D1" s="127"/>
      <c r="E1" s="127"/>
      <c r="F1" s="128" t="s">
        <v>881</v>
      </c>
    </row>
    <row r="2" ht="42" customHeight="1" spans="1:6">
      <c r="A2" s="129" t="str">
        <f>"2026"&amp;"年部门政府性基金预算支出预算表"</f>
        <v>2026年部门政府性基金预算支出预算表</v>
      </c>
      <c r="B2" s="129" t="s">
        <v>882</v>
      </c>
      <c r="C2" s="130"/>
      <c r="D2" s="131"/>
      <c r="E2" s="131"/>
      <c r="F2" s="131"/>
    </row>
    <row r="3" ht="13.5" customHeight="1" spans="1:6">
      <c r="A3" s="5" t="s">
        <v>207</v>
      </c>
      <c r="B3" s="5"/>
      <c r="C3" s="125"/>
      <c r="D3" s="127"/>
      <c r="E3" s="127"/>
      <c r="F3" s="128" t="s">
        <v>1</v>
      </c>
    </row>
    <row r="4" ht="19.5" customHeight="1" spans="1:6">
      <c r="A4" s="132" t="s">
        <v>209</v>
      </c>
      <c r="B4" s="133" t="s">
        <v>72</v>
      </c>
      <c r="C4" s="132" t="s">
        <v>73</v>
      </c>
      <c r="D4" s="11" t="s">
        <v>883</v>
      </c>
      <c r="E4" s="12"/>
      <c r="F4" s="13"/>
    </row>
    <row r="5" ht="18.75" customHeight="1" spans="1:6">
      <c r="A5" s="134"/>
      <c r="B5" s="135"/>
      <c r="C5" s="134"/>
      <c r="D5" s="16" t="s">
        <v>55</v>
      </c>
      <c r="E5" s="11" t="s">
        <v>75</v>
      </c>
      <c r="F5" s="16" t="s">
        <v>76</v>
      </c>
    </row>
    <row r="6" ht="18.75" customHeight="1" spans="1:6">
      <c r="A6" s="62">
        <v>1</v>
      </c>
      <c r="B6" s="136" t="s">
        <v>83</v>
      </c>
      <c r="C6" s="62">
        <v>3</v>
      </c>
      <c r="D6" s="137">
        <v>4</v>
      </c>
      <c r="E6" s="137">
        <v>5</v>
      </c>
      <c r="F6" s="137">
        <v>6</v>
      </c>
    </row>
    <row r="7" ht="21" customHeight="1" spans="1:6">
      <c r="A7" s="21"/>
      <c r="B7" s="21"/>
      <c r="C7" s="21"/>
      <c r="D7" s="72"/>
      <c r="E7" s="72"/>
      <c r="F7" s="72"/>
    </row>
    <row r="8" ht="21" customHeight="1" spans="1:6">
      <c r="A8" s="21"/>
      <c r="B8" s="21"/>
      <c r="C8" s="21"/>
      <c r="D8" s="72"/>
      <c r="E8" s="72"/>
      <c r="F8" s="72"/>
    </row>
    <row r="9" ht="18.75" customHeight="1" spans="1:6">
      <c r="A9" s="138" t="s">
        <v>198</v>
      </c>
      <c r="B9" s="138" t="s">
        <v>198</v>
      </c>
      <c r="C9" s="139" t="s">
        <v>198</v>
      </c>
      <c r="D9" s="72"/>
      <c r="E9" s="72"/>
      <c r="F9" s="72"/>
    </row>
    <row r="12" customHeight="1" spans="1:2">
      <c r="A12" s="140" t="s">
        <v>884</v>
      </c>
      <c r="B12" s="140"/>
    </row>
    <row r="13" customHeight="1" spans="2:2">
      <c r="B13" s="141"/>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Right="0"/>
    <pageSetUpPr fitToPage="1"/>
  </sheetPr>
  <dimension ref="A1:S14"/>
  <sheetViews>
    <sheetView showZeros="0" workbookViewId="0">
      <selection activeCell="A3" sqref="A3:H3"/>
    </sheetView>
  </sheetViews>
  <sheetFormatPr defaultColWidth="9.13888888888889" defaultRowHeight="14.25" customHeight="1"/>
  <cols>
    <col min="1" max="2" width="32.5740740740741" customWidth="1"/>
    <col min="3" max="3" width="41.1388888888889" customWidth="1"/>
    <col min="4" max="4" width="21.712962962963" customWidth="1"/>
    <col min="5" max="5" width="35.2777777777778" customWidth="1"/>
    <col min="6" max="6" width="7.71296296296296" customWidth="1"/>
    <col min="7" max="7" width="11.1388888888889" customWidth="1"/>
    <col min="8" max="8" width="13.2777777777778" customWidth="1"/>
    <col min="9" max="18" width="20" customWidth="1"/>
    <col min="19" max="19" width="19.8518518518519" customWidth="1"/>
  </cols>
  <sheetData>
    <row r="1" ht="15.75" customHeight="1" spans="2:19">
      <c r="B1" s="74"/>
      <c r="C1" s="74"/>
      <c r="R1" s="122"/>
      <c r="S1" s="122" t="s">
        <v>885</v>
      </c>
    </row>
    <row r="2" ht="41.25" customHeight="1" spans="1:19">
      <c r="A2" s="75" t="str">
        <f>"2026"&amp;"年部门政府采购预算表"</f>
        <v>2026年部门政府采购预算表</v>
      </c>
      <c r="B2" s="76"/>
      <c r="C2" s="76"/>
      <c r="D2" s="112"/>
      <c r="E2" s="112"/>
      <c r="F2" s="112"/>
      <c r="G2" s="112"/>
      <c r="H2" s="112"/>
      <c r="I2" s="112"/>
      <c r="J2" s="112"/>
      <c r="K2" s="112"/>
      <c r="L2" s="112"/>
      <c r="M2" s="76"/>
      <c r="N2" s="112"/>
      <c r="O2" s="112"/>
      <c r="P2" s="76"/>
      <c r="Q2" s="112"/>
      <c r="R2" s="76"/>
      <c r="S2" s="76"/>
    </row>
    <row r="3" ht="18.75" customHeight="1" spans="1:19">
      <c r="A3" s="113" t="s">
        <v>207</v>
      </c>
      <c r="B3" s="79"/>
      <c r="C3" s="79"/>
      <c r="D3" s="114"/>
      <c r="E3" s="114"/>
      <c r="F3" s="114"/>
      <c r="G3" s="114"/>
      <c r="H3" s="114"/>
      <c r="I3" s="114"/>
      <c r="J3" s="114"/>
      <c r="K3" s="114"/>
      <c r="L3" s="114"/>
      <c r="R3" s="123"/>
      <c r="S3" s="124" t="s">
        <v>1</v>
      </c>
    </row>
    <row r="4" ht="15.75" customHeight="1" spans="1:19">
      <c r="A4" s="81" t="s">
        <v>208</v>
      </c>
      <c r="B4" s="82" t="s">
        <v>209</v>
      </c>
      <c r="C4" s="82" t="s">
        <v>886</v>
      </c>
      <c r="D4" s="83" t="s">
        <v>887</v>
      </c>
      <c r="E4" s="83" t="s">
        <v>888</v>
      </c>
      <c r="F4" s="83" t="s">
        <v>889</v>
      </c>
      <c r="G4" s="83" t="s">
        <v>890</v>
      </c>
      <c r="H4" s="83" t="s">
        <v>891</v>
      </c>
      <c r="I4" s="99" t="s">
        <v>216</v>
      </c>
      <c r="J4" s="99"/>
      <c r="K4" s="99"/>
      <c r="L4" s="99"/>
      <c r="M4" s="100"/>
      <c r="N4" s="99"/>
      <c r="O4" s="99"/>
      <c r="P4" s="108"/>
      <c r="Q4" s="99"/>
      <c r="R4" s="100"/>
      <c r="S4" s="109"/>
    </row>
    <row r="5" ht="17.25" customHeight="1" spans="1:19">
      <c r="A5" s="84"/>
      <c r="B5" s="85"/>
      <c r="C5" s="85"/>
      <c r="D5" s="86"/>
      <c r="E5" s="86"/>
      <c r="F5" s="86"/>
      <c r="G5" s="86"/>
      <c r="H5" s="86"/>
      <c r="I5" s="86" t="s">
        <v>55</v>
      </c>
      <c r="J5" s="86" t="s">
        <v>58</v>
      </c>
      <c r="K5" s="86" t="s">
        <v>892</v>
      </c>
      <c r="L5" s="86" t="s">
        <v>893</v>
      </c>
      <c r="M5" s="101" t="s">
        <v>894</v>
      </c>
      <c r="N5" s="102" t="s">
        <v>895</v>
      </c>
      <c r="O5" s="102"/>
      <c r="P5" s="110"/>
      <c r="Q5" s="102"/>
      <c r="R5" s="111"/>
      <c r="S5" s="88"/>
    </row>
    <row r="6" ht="54" customHeight="1" spans="1:19">
      <c r="A6" s="87"/>
      <c r="B6" s="88"/>
      <c r="C6" s="88"/>
      <c r="D6" s="89"/>
      <c r="E6" s="89"/>
      <c r="F6" s="89"/>
      <c r="G6" s="89"/>
      <c r="H6" s="89"/>
      <c r="I6" s="89"/>
      <c r="J6" s="89" t="s">
        <v>57</v>
      </c>
      <c r="K6" s="89"/>
      <c r="L6" s="89"/>
      <c r="M6" s="103"/>
      <c r="N6" s="89" t="s">
        <v>57</v>
      </c>
      <c r="O6" s="89" t="s">
        <v>64</v>
      </c>
      <c r="P6" s="88" t="s">
        <v>65</v>
      </c>
      <c r="Q6" s="89" t="s">
        <v>66</v>
      </c>
      <c r="R6" s="103" t="s">
        <v>67</v>
      </c>
      <c r="S6" s="88" t="s">
        <v>68</v>
      </c>
    </row>
    <row r="7" ht="18" customHeight="1" spans="1:19">
      <c r="A7" s="115">
        <v>1</v>
      </c>
      <c r="B7" s="115" t="s">
        <v>83</v>
      </c>
      <c r="C7" s="116">
        <v>3</v>
      </c>
      <c r="D7" s="116">
        <v>4</v>
      </c>
      <c r="E7" s="115">
        <v>5</v>
      </c>
      <c r="F7" s="115">
        <v>6</v>
      </c>
      <c r="G7" s="115">
        <v>7</v>
      </c>
      <c r="H7" s="115">
        <v>8</v>
      </c>
      <c r="I7" s="115">
        <v>9</v>
      </c>
      <c r="J7" s="115">
        <v>10</v>
      </c>
      <c r="K7" s="115">
        <v>11</v>
      </c>
      <c r="L7" s="115">
        <v>12</v>
      </c>
      <c r="M7" s="115">
        <v>13</v>
      </c>
      <c r="N7" s="115">
        <v>14</v>
      </c>
      <c r="O7" s="115">
        <v>15</v>
      </c>
      <c r="P7" s="115">
        <v>16</v>
      </c>
      <c r="Q7" s="115">
        <v>17</v>
      </c>
      <c r="R7" s="115">
        <v>18</v>
      </c>
      <c r="S7" s="115">
        <v>19</v>
      </c>
    </row>
    <row r="8" ht="21" customHeight="1" spans="1:19">
      <c r="A8" s="91" t="s">
        <v>70</v>
      </c>
      <c r="B8" s="92" t="s">
        <v>70</v>
      </c>
      <c r="C8" s="92" t="s">
        <v>310</v>
      </c>
      <c r="D8" s="93" t="s">
        <v>896</v>
      </c>
      <c r="E8" s="93" t="s">
        <v>897</v>
      </c>
      <c r="F8" s="93" t="s">
        <v>463</v>
      </c>
      <c r="G8" s="117">
        <v>1</v>
      </c>
      <c r="H8" s="104">
        <v>330000</v>
      </c>
      <c r="I8" s="104">
        <v>330000</v>
      </c>
      <c r="J8" s="104">
        <v>330000</v>
      </c>
      <c r="K8" s="104"/>
      <c r="L8" s="104"/>
      <c r="M8" s="104"/>
      <c r="N8" s="104"/>
      <c r="O8" s="104"/>
      <c r="P8" s="104"/>
      <c r="Q8" s="104"/>
      <c r="R8" s="104"/>
      <c r="S8" s="104"/>
    </row>
    <row r="9" ht="21" customHeight="1" spans="1:19">
      <c r="A9" s="91" t="s">
        <v>70</v>
      </c>
      <c r="B9" s="92" t="s">
        <v>70</v>
      </c>
      <c r="C9" s="92" t="s">
        <v>249</v>
      </c>
      <c r="D9" s="93" t="s">
        <v>898</v>
      </c>
      <c r="E9" s="93" t="s">
        <v>899</v>
      </c>
      <c r="F9" s="93" t="s">
        <v>463</v>
      </c>
      <c r="G9" s="117">
        <v>1</v>
      </c>
      <c r="H9" s="104">
        <v>6000</v>
      </c>
      <c r="I9" s="104">
        <v>6000</v>
      </c>
      <c r="J9" s="104">
        <v>6000</v>
      </c>
      <c r="K9" s="104"/>
      <c r="L9" s="104"/>
      <c r="M9" s="104"/>
      <c r="N9" s="104"/>
      <c r="O9" s="104"/>
      <c r="P9" s="104"/>
      <c r="Q9" s="104"/>
      <c r="R9" s="104"/>
      <c r="S9" s="104"/>
    </row>
    <row r="10" ht="21" customHeight="1" spans="1:19">
      <c r="A10" s="91" t="s">
        <v>70</v>
      </c>
      <c r="B10" s="92" t="s">
        <v>70</v>
      </c>
      <c r="C10" s="92" t="s">
        <v>249</v>
      </c>
      <c r="D10" s="93" t="s">
        <v>900</v>
      </c>
      <c r="E10" s="93" t="s">
        <v>901</v>
      </c>
      <c r="F10" s="93" t="s">
        <v>463</v>
      </c>
      <c r="G10" s="117">
        <v>1</v>
      </c>
      <c r="H10" s="104">
        <v>5000</v>
      </c>
      <c r="I10" s="104">
        <v>5000</v>
      </c>
      <c r="J10" s="104">
        <v>5000</v>
      </c>
      <c r="K10" s="104"/>
      <c r="L10" s="104"/>
      <c r="M10" s="104"/>
      <c r="N10" s="104"/>
      <c r="O10" s="104"/>
      <c r="P10" s="104"/>
      <c r="Q10" s="104"/>
      <c r="R10" s="104"/>
      <c r="S10" s="104"/>
    </row>
    <row r="11" ht="21" customHeight="1" spans="1:19">
      <c r="A11" s="91" t="s">
        <v>70</v>
      </c>
      <c r="B11" s="92" t="s">
        <v>70</v>
      </c>
      <c r="C11" s="92" t="s">
        <v>249</v>
      </c>
      <c r="D11" s="93" t="s">
        <v>902</v>
      </c>
      <c r="E11" s="93" t="s">
        <v>902</v>
      </c>
      <c r="F11" s="93" t="s">
        <v>463</v>
      </c>
      <c r="G11" s="117">
        <v>1</v>
      </c>
      <c r="H11" s="104">
        <v>2500</v>
      </c>
      <c r="I11" s="104">
        <v>2500</v>
      </c>
      <c r="J11" s="104">
        <v>2500</v>
      </c>
      <c r="K11" s="104"/>
      <c r="L11" s="104"/>
      <c r="M11" s="104"/>
      <c r="N11" s="104"/>
      <c r="O11" s="104"/>
      <c r="P11" s="104"/>
      <c r="Q11" s="104"/>
      <c r="R11" s="104"/>
      <c r="S11" s="104"/>
    </row>
    <row r="12" ht="21" customHeight="1" spans="1:19">
      <c r="A12" s="91" t="s">
        <v>70</v>
      </c>
      <c r="B12" s="92" t="s">
        <v>70</v>
      </c>
      <c r="C12" s="92" t="s">
        <v>261</v>
      </c>
      <c r="D12" s="93" t="s">
        <v>903</v>
      </c>
      <c r="E12" s="93" t="s">
        <v>904</v>
      </c>
      <c r="F12" s="93" t="s">
        <v>463</v>
      </c>
      <c r="G12" s="117">
        <v>1</v>
      </c>
      <c r="H12" s="104">
        <v>9600</v>
      </c>
      <c r="I12" s="104">
        <v>9600</v>
      </c>
      <c r="J12" s="104">
        <v>9600</v>
      </c>
      <c r="K12" s="104"/>
      <c r="L12" s="104"/>
      <c r="M12" s="104"/>
      <c r="N12" s="104"/>
      <c r="O12" s="104"/>
      <c r="P12" s="104"/>
      <c r="Q12" s="104"/>
      <c r="R12" s="104"/>
      <c r="S12" s="104"/>
    </row>
    <row r="13" ht="21" customHeight="1" spans="1:19">
      <c r="A13" s="94" t="s">
        <v>198</v>
      </c>
      <c r="B13" s="95"/>
      <c r="C13" s="95"/>
      <c r="D13" s="96"/>
      <c r="E13" s="96"/>
      <c r="F13" s="96"/>
      <c r="G13" s="118"/>
      <c r="H13" s="104">
        <v>353100</v>
      </c>
      <c r="I13" s="104">
        <v>353100</v>
      </c>
      <c r="J13" s="104">
        <v>353100</v>
      </c>
      <c r="K13" s="104"/>
      <c r="L13" s="104"/>
      <c r="M13" s="104"/>
      <c r="N13" s="104"/>
      <c r="O13" s="104"/>
      <c r="P13" s="104"/>
      <c r="Q13" s="104"/>
      <c r="R13" s="104"/>
      <c r="S13" s="104"/>
    </row>
    <row r="14" ht="21" customHeight="1" spans="1:19">
      <c r="A14" s="113" t="s">
        <v>905</v>
      </c>
      <c r="B14" s="119"/>
      <c r="C14" s="119"/>
      <c r="D14" s="113"/>
      <c r="E14" s="113"/>
      <c r="F14" s="113"/>
      <c r="G14" s="120"/>
      <c r="H14" s="121"/>
      <c r="I14" s="121"/>
      <c r="J14" s="121"/>
      <c r="K14" s="121"/>
      <c r="L14" s="121"/>
      <c r="M14" s="121"/>
      <c r="N14" s="121"/>
      <c r="O14" s="121"/>
      <c r="P14" s="121"/>
      <c r="Q14" s="121"/>
      <c r="R14" s="121"/>
      <c r="S14" s="121"/>
    </row>
  </sheetData>
  <mergeCells count="19">
    <mergeCell ref="A2:S2"/>
    <mergeCell ref="A3:H3"/>
    <mergeCell ref="I4:S4"/>
    <mergeCell ref="N5:S5"/>
    <mergeCell ref="A13:G13"/>
    <mergeCell ref="A14:S14"/>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Right="0"/>
    <pageSetUpPr fitToPage="1"/>
  </sheetPr>
  <dimension ref="A1:T10"/>
  <sheetViews>
    <sheetView showZeros="0" workbookViewId="0">
      <selection activeCell="A3" sqref="A3:I3"/>
    </sheetView>
  </sheetViews>
  <sheetFormatPr defaultColWidth="9.13888888888889" defaultRowHeight="14.25" customHeight="1"/>
  <cols>
    <col min="1" max="5" width="39.1388888888889" customWidth="1"/>
    <col min="6" max="6" width="27.5740740740741" customWidth="1"/>
    <col min="7" max="7" width="28.5740740740741" customWidth="1"/>
    <col min="8" max="8" width="28.1388888888889" customWidth="1"/>
    <col min="9" max="9" width="39.1388888888889" customWidth="1"/>
    <col min="10" max="18" width="20.4259259259259" customWidth="1"/>
    <col min="19" max="20" width="20.2777777777778" customWidth="1"/>
  </cols>
  <sheetData>
    <row r="1" ht="16.5" customHeight="1" spans="1:20">
      <c r="A1" s="73"/>
      <c r="B1" s="74"/>
      <c r="C1" s="74"/>
      <c r="D1" s="74"/>
      <c r="E1" s="74"/>
      <c r="F1" s="74"/>
      <c r="G1" s="74"/>
      <c r="H1" s="73"/>
      <c r="I1" s="73"/>
      <c r="J1" s="73"/>
      <c r="K1" s="73"/>
      <c r="L1" s="73"/>
      <c r="M1" s="73"/>
      <c r="N1" s="97"/>
      <c r="O1" s="73"/>
      <c r="P1" s="73"/>
      <c r="Q1" s="74"/>
      <c r="R1" s="73"/>
      <c r="S1" s="106"/>
      <c r="T1" s="106" t="s">
        <v>906</v>
      </c>
    </row>
    <row r="2" ht="41.25" customHeight="1" spans="1:20">
      <c r="A2" s="75" t="str">
        <f>"2026"&amp;"年部门政府购买服务预算表"</f>
        <v>2026年部门政府购买服务预算表</v>
      </c>
      <c r="B2" s="76"/>
      <c r="C2" s="76"/>
      <c r="D2" s="76"/>
      <c r="E2" s="76"/>
      <c r="F2" s="76"/>
      <c r="G2" s="76"/>
      <c r="H2" s="77"/>
      <c r="I2" s="77"/>
      <c r="J2" s="77"/>
      <c r="K2" s="77"/>
      <c r="L2" s="77"/>
      <c r="M2" s="77"/>
      <c r="N2" s="98"/>
      <c r="O2" s="77"/>
      <c r="P2" s="77"/>
      <c r="Q2" s="76"/>
      <c r="R2" s="77"/>
      <c r="S2" s="98"/>
      <c r="T2" s="76"/>
    </row>
    <row r="3" ht="22.5" customHeight="1" spans="1:20">
      <c r="A3" s="78" t="s">
        <v>207</v>
      </c>
      <c r="B3" s="79"/>
      <c r="C3" s="79"/>
      <c r="D3" s="79"/>
      <c r="E3" s="79"/>
      <c r="F3" s="79"/>
      <c r="G3" s="79"/>
      <c r="H3" s="80"/>
      <c r="I3" s="80"/>
      <c r="J3" s="80"/>
      <c r="K3" s="80"/>
      <c r="L3" s="80"/>
      <c r="M3" s="80"/>
      <c r="N3" s="97"/>
      <c r="O3" s="73"/>
      <c r="P3" s="73"/>
      <c r="Q3" s="74"/>
      <c r="R3" s="73"/>
      <c r="S3" s="107"/>
      <c r="T3" s="106" t="s">
        <v>1</v>
      </c>
    </row>
    <row r="4" ht="24" customHeight="1" spans="1:20">
      <c r="A4" s="81" t="s">
        <v>208</v>
      </c>
      <c r="B4" s="82" t="s">
        <v>209</v>
      </c>
      <c r="C4" s="82" t="s">
        <v>886</v>
      </c>
      <c r="D4" s="82" t="s">
        <v>907</v>
      </c>
      <c r="E4" s="82" t="s">
        <v>908</v>
      </c>
      <c r="F4" s="82" t="s">
        <v>909</v>
      </c>
      <c r="G4" s="82" t="s">
        <v>910</v>
      </c>
      <c r="H4" s="83" t="s">
        <v>911</v>
      </c>
      <c r="I4" s="83" t="s">
        <v>912</v>
      </c>
      <c r="J4" s="99" t="s">
        <v>216</v>
      </c>
      <c r="K4" s="99"/>
      <c r="L4" s="99"/>
      <c r="M4" s="99"/>
      <c r="N4" s="100"/>
      <c r="O4" s="99"/>
      <c r="P4" s="99"/>
      <c r="Q4" s="108"/>
      <c r="R4" s="99"/>
      <c r="S4" s="100"/>
      <c r="T4" s="109"/>
    </row>
    <row r="5" ht="24" customHeight="1" spans="1:20">
      <c r="A5" s="84"/>
      <c r="B5" s="85"/>
      <c r="C5" s="85"/>
      <c r="D5" s="85"/>
      <c r="E5" s="85"/>
      <c r="F5" s="85"/>
      <c r="G5" s="85"/>
      <c r="H5" s="86"/>
      <c r="I5" s="86"/>
      <c r="J5" s="86" t="s">
        <v>55</v>
      </c>
      <c r="K5" s="86" t="s">
        <v>58</v>
      </c>
      <c r="L5" s="86" t="s">
        <v>892</v>
      </c>
      <c r="M5" s="86" t="s">
        <v>893</v>
      </c>
      <c r="N5" s="101" t="s">
        <v>894</v>
      </c>
      <c r="O5" s="102" t="s">
        <v>895</v>
      </c>
      <c r="P5" s="102"/>
      <c r="Q5" s="110"/>
      <c r="R5" s="102"/>
      <c r="S5" s="111"/>
      <c r="T5" s="88"/>
    </row>
    <row r="6" ht="54" customHeight="1" spans="1:20">
      <c r="A6" s="87"/>
      <c r="B6" s="88"/>
      <c r="C6" s="88"/>
      <c r="D6" s="88"/>
      <c r="E6" s="88"/>
      <c r="F6" s="88"/>
      <c r="G6" s="88"/>
      <c r="H6" s="89"/>
      <c r="I6" s="89"/>
      <c r="J6" s="89"/>
      <c r="K6" s="89" t="s">
        <v>57</v>
      </c>
      <c r="L6" s="89"/>
      <c r="M6" s="89"/>
      <c r="N6" s="103"/>
      <c r="O6" s="89" t="s">
        <v>57</v>
      </c>
      <c r="P6" s="89" t="s">
        <v>64</v>
      </c>
      <c r="Q6" s="88" t="s">
        <v>65</v>
      </c>
      <c r="R6" s="89" t="s">
        <v>66</v>
      </c>
      <c r="S6" s="103" t="s">
        <v>67</v>
      </c>
      <c r="T6" s="88" t="s">
        <v>68</v>
      </c>
    </row>
    <row r="7" ht="17.25" customHeight="1" spans="1:20">
      <c r="A7" s="90">
        <v>1</v>
      </c>
      <c r="B7" s="88">
        <v>2</v>
      </c>
      <c r="C7" s="90">
        <v>3</v>
      </c>
      <c r="D7" s="90">
        <v>4</v>
      </c>
      <c r="E7" s="88">
        <v>5</v>
      </c>
      <c r="F7" s="90">
        <v>6</v>
      </c>
      <c r="G7" s="90">
        <v>7</v>
      </c>
      <c r="H7" s="88">
        <v>8</v>
      </c>
      <c r="I7" s="90">
        <v>9</v>
      </c>
      <c r="J7" s="90">
        <v>10</v>
      </c>
      <c r="K7" s="88">
        <v>11</v>
      </c>
      <c r="L7" s="90">
        <v>12</v>
      </c>
      <c r="M7" s="90">
        <v>13</v>
      </c>
      <c r="N7" s="88">
        <v>14</v>
      </c>
      <c r="O7" s="90">
        <v>15</v>
      </c>
      <c r="P7" s="90">
        <v>16</v>
      </c>
      <c r="Q7" s="88">
        <v>17</v>
      </c>
      <c r="R7" s="90">
        <v>18</v>
      </c>
      <c r="S7" s="90">
        <v>19</v>
      </c>
      <c r="T7" s="90">
        <v>20</v>
      </c>
    </row>
    <row r="8" ht="21" customHeight="1" spans="1:20">
      <c r="A8" s="91" t="s">
        <v>70</v>
      </c>
      <c r="B8" s="92" t="s">
        <v>70</v>
      </c>
      <c r="C8" s="92" t="s">
        <v>310</v>
      </c>
      <c r="D8" s="92" t="s">
        <v>896</v>
      </c>
      <c r="E8" s="92" t="s">
        <v>913</v>
      </c>
      <c r="F8" s="92" t="s">
        <v>76</v>
      </c>
      <c r="G8" s="92" t="s">
        <v>914</v>
      </c>
      <c r="H8" s="93" t="s">
        <v>108</v>
      </c>
      <c r="I8" s="93" t="s">
        <v>896</v>
      </c>
      <c r="J8" s="104">
        <v>330000</v>
      </c>
      <c r="K8" s="104">
        <v>330000</v>
      </c>
      <c r="L8" s="104"/>
      <c r="M8" s="104"/>
      <c r="N8" s="104"/>
      <c r="O8" s="104"/>
      <c r="P8" s="104"/>
      <c r="Q8" s="104"/>
      <c r="R8" s="104"/>
      <c r="S8" s="104"/>
      <c r="T8" s="104"/>
    </row>
    <row r="9" ht="21" customHeight="1" spans="1:20">
      <c r="A9" s="91" t="s">
        <v>70</v>
      </c>
      <c r="B9" s="92" t="s">
        <v>70</v>
      </c>
      <c r="C9" s="92" t="s">
        <v>318</v>
      </c>
      <c r="D9" s="92" t="s">
        <v>915</v>
      </c>
      <c r="E9" s="92" t="s">
        <v>916</v>
      </c>
      <c r="F9" s="92" t="s">
        <v>76</v>
      </c>
      <c r="G9" s="92" t="s">
        <v>917</v>
      </c>
      <c r="H9" s="93" t="s">
        <v>108</v>
      </c>
      <c r="I9" s="93" t="s">
        <v>915</v>
      </c>
      <c r="J9" s="104">
        <v>313600</v>
      </c>
      <c r="K9" s="104">
        <v>313600</v>
      </c>
      <c r="L9" s="104"/>
      <c r="M9" s="104"/>
      <c r="N9" s="104"/>
      <c r="O9" s="104"/>
      <c r="P9" s="104"/>
      <c r="Q9" s="104"/>
      <c r="R9" s="104"/>
      <c r="S9" s="104"/>
      <c r="T9" s="104"/>
    </row>
    <row r="10" ht="21" customHeight="1" spans="1:20">
      <c r="A10" s="94" t="s">
        <v>198</v>
      </c>
      <c r="B10" s="95"/>
      <c r="C10" s="95"/>
      <c r="D10" s="95"/>
      <c r="E10" s="95"/>
      <c r="F10" s="95"/>
      <c r="G10" s="95"/>
      <c r="H10" s="96"/>
      <c r="I10" s="105"/>
      <c r="J10" s="104">
        <v>643600</v>
      </c>
      <c r="K10" s="104">
        <v>643600</v>
      </c>
      <c r="L10" s="104"/>
      <c r="M10" s="104"/>
      <c r="N10" s="104"/>
      <c r="O10" s="104"/>
      <c r="P10" s="104"/>
      <c r="Q10" s="104"/>
      <c r="R10" s="104"/>
      <c r="S10" s="104"/>
      <c r="T10" s="104"/>
    </row>
  </sheetData>
  <mergeCells count="19">
    <mergeCell ref="A2:T2"/>
    <mergeCell ref="A3:I3"/>
    <mergeCell ref="J4:T4"/>
    <mergeCell ref="O5:T5"/>
    <mergeCell ref="A10:I10"/>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Right="0"/>
    <pageSetUpPr fitToPage="1"/>
  </sheetPr>
  <dimension ref="A1:E11"/>
  <sheetViews>
    <sheetView showZeros="0" workbookViewId="0">
      <selection activeCell="A3" sqref="A3:D3"/>
    </sheetView>
  </sheetViews>
  <sheetFormatPr defaultColWidth="9.13888888888889" defaultRowHeight="14.25" customHeight="1" outlineLevelCol="4"/>
  <cols>
    <col min="1" max="1" width="37.712962962963" style="1" customWidth="1"/>
    <col min="2" max="5" width="20" style="1" customWidth="1"/>
    <col min="6" max="16384" width="9.13888888888889" style="1"/>
  </cols>
  <sheetData>
    <row r="1" ht="17.25" customHeight="1" spans="4:5">
      <c r="D1" s="65"/>
      <c r="E1" s="3" t="s">
        <v>918</v>
      </c>
    </row>
    <row r="2" ht="41.25" customHeight="1" spans="1:5">
      <c r="A2" s="66" t="str">
        <f>"2026"&amp;"年对下转移支付预算表"</f>
        <v>2026年对下转移支付预算表</v>
      </c>
      <c r="B2" s="4"/>
      <c r="C2" s="4"/>
      <c r="D2" s="4"/>
      <c r="E2" s="60"/>
    </row>
    <row r="3" ht="18" customHeight="1" spans="1:5">
      <c r="A3" s="67" t="s">
        <v>207</v>
      </c>
      <c r="B3" s="68"/>
      <c r="C3" s="68"/>
      <c r="D3" s="69"/>
      <c r="E3" s="8" t="s">
        <v>1</v>
      </c>
    </row>
    <row r="4" ht="19.5" customHeight="1" spans="1:5">
      <c r="A4" s="16" t="s">
        <v>919</v>
      </c>
      <c r="B4" s="11" t="s">
        <v>216</v>
      </c>
      <c r="C4" s="12"/>
      <c r="D4" s="12"/>
      <c r="E4" s="62" t="s">
        <v>920</v>
      </c>
    </row>
    <row r="5" ht="40.5" customHeight="1" spans="1:5">
      <c r="A5" s="19"/>
      <c r="B5" s="28" t="s">
        <v>55</v>
      </c>
      <c r="C5" s="10" t="s">
        <v>58</v>
      </c>
      <c r="D5" s="70" t="s">
        <v>892</v>
      </c>
      <c r="E5" s="35" t="s">
        <v>921</v>
      </c>
    </row>
    <row r="6" ht="19.5" customHeight="1" spans="1:5">
      <c r="A6" s="20">
        <v>1</v>
      </c>
      <c r="B6" s="20">
        <v>2</v>
      </c>
      <c r="C6" s="20">
        <v>3</v>
      </c>
      <c r="D6" s="71">
        <v>4</v>
      </c>
      <c r="E6" s="35">
        <v>5</v>
      </c>
    </row>
    <row r="7" ht="19.5" customHeight="1" spans="1:5">
      <c r="A7" s="29"/>
      <c r="B7" s="72"/>
      <c r="C7" s="72"/>
      <c r="D7" s="72"/>
      <c r="E7" s="72"/>
    </row>
    <row r="8" ht="19.5" customHeight="1" spans="1:5">
      <c r="A8" s="63"/>
      <c r="B8" s="72"/>
      <c r="C8" s="72"/>
      <c r="D8" s="72"/>
      <c r="E8" s="72"/>
    </row>
    <row r="11" customHeight="1" spans="1:1">
      <c r="A11" s="57" t="s">
        <v>922</v>
      </c>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Right="0"/>
    <pageSetUpPr fitToPage="1"/>
  </sheetPr>
  <dimension ref="A1:J10"/>
  <sheetViews>
    <sheetView showZeros="0" workbookViewId="0">
      <selection activeCell="A3" sqref="A3:H3"/>
    </sheetView>
  </sheetViews>
  <sheetFormatPr defaultColWidth="9.13888888888889" defaultRowHeight="12" customHeight="1"/>
  <cols>
    <col min="1" max="1" width="34.2777777777778" style="1" customWidth="1"/>
    <col min="2" max="2" width="29" style="1" customWidth="1"/>
    <col min="3" max="5" width="23.5740740740741" style="1" customWidth="1"/>
    <col min="6" max="6" width="11.2777777777778" style="1" customWidth="1"/>
    <col min="7" max="7" width="25.1388888888889" style="1" customWidth="1"/>
    <col min="8" max="8" width="15.5740740740741" style="1" customWidth="1"/>
    <col min="9" max="9" width="13.4259259259259" style="1" customWidth="1"/>
    <col min="10" max="10" width="18.8518518518519" style="1" customWidth="1"/>
    <col min="11" max="16384" width="9.13888888888889" style="1"/>
  </cols>
  <sheetData>
    <row r="1" ht="16.5" customHeight="1" spans="10:10">
      <c r="J1" s="3" t="s">
        <v>923</v>
      </c>
    </row>
    <row r="2" ht="41.25" customHeight="1" spans="1:10">
      <c r="A2" s="59" t="str">
        <f>"2026"&amp;"年对下转移支付绩效目标表"</f>
        <v>2026年对下转移支付绩效目标表</v>
      </c>
      <c r="B2" s="4"/>
      <c r="C2" s="4"/>
      <c r="D2" s="4"/>
      <c r="E2" s="4"/>
      <c r="F2" s="60"/>
      <c r="G2" s="4"/>
      <c r="H2" s="60"/>
      <c r="I2" s="60"/>
      <c r="J2" s="4"/>
    </row>
    <row r="3" ht="17.25" customHeight="1" spans="1:1">
      <c r="A3" s="5" t="s">
        <v>207</v>
      </c>
    </row>
    <row r="4" ht="44.25" customHeight="1" spans="1:10">
      <c r="A4" s="61" t="s">
        <v>919</v>
      </c>
      <c r="B4" s="61" t="s">
        <v>376</v>
      </c>
      <c r="C4" s="61" t="s">
        <v>377</v>
      </c>
      <c r="D4" s="61" t="s">
        <v>378</v>
      </c>
      <c r="E4" s="61" t="s">
        <v>379</v>
      </c>
      <c r="F4" s="62" t="s">
        <v>380</v>
      </c>
      <c r="G4" s="61" t="s">
        <v>381</v>
      </c>
      <c r="H4" s="62" t="s">
        <v>382</v>
      </c>
      <c r="I4" s="62" t="s">
        <v>383</v>
      </c>
      <c r="J4" s="61" t="s">
        <v>384</v>
      </c>
    </row>
    <row r="5" ht="14.25" customHeight="1" spans="1:10">
      <c r="A5" s="61">
        <v>1</v>
      </c>
      <c r="B5" s="61">
        <v>2</v>
      </c>
      <c r="C5" s="61">
        <v>3</v>
      </c>
      <c r="D5" s="61">
        <v>4</v>
      </c>
      <c r="E5" s="61">
        <v>5</v>
      </c>
      <c r="F5" s="62">
        <v>6</v>
      </c>
      <c r="G5" s="61">
        <v>7</v>
      </c>
      <c r="H5" s="62">
        <v>8</v>
      </c>
      <c r="I5" s="62">
        <v>9</v>
      </c>
      <c r="J5" s="61">
        <v>10</v>
      </c>
    </row>
    <row r="6" ht="42" customHeight="1" spans="1:10">
      <c r="A6" s="29"/>
      <c r="B6" s="63"/>
      <c r="C6" s="63"/>
      <c r="D6" s="63"/>
      <c r="E6" s="49"/>
      <c r="F6" s="64"/>
      <c r="G6" s="49"/>
      <c r="H6" s="64"/>
      <c r="I6" s="64"/>
      <c r="J6" s="49"/>
    </row>
    <row r="7" ht="42" customHeight="1" spans="1:10">
      <c r="A7" s="29"/>
      <c r="B7" s="21"/>
      <c r="C7" s="21"/>
      <c r="D7" s="21"/>
      <c r="E7" s="29"/>
      <c r="F7" s="21"/>
      <c r="G7" s="29"/>
      <c r="H7" s="21"/>
      <c r="I7" s="21"/>
      <c r="J7" s="29"/>
    </row>
    <row r="10" customHeight="1" spans="1:1">
      <c r="A10" s="34" t="s">
        <v>922</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Right="0"/>
    <pageSetUpPr fitToPage="1"/>
  </sheetPr>
  <dimension ref="A1:I10"/>
  <sheetViews>
    <sheetView showZeros="0" workbookViewId="0">
      <selection activeCell="A3" sqref="A3:C3"/>
    </sheetView>
  </sheetViews>
  <sheetFormatPr defaultColWidth="10.4259259259259" defaultRowHeight="14.25" customHeight="1"/>
  <cols>
    <col min="1" max="3" width="33.712962962963" style="1" customWidth="1"/>
    <col min="4" max="4" width="45.5740740740741" style="1" customWidth="1"/>
    <col min="5" max="5" width="27.5740740740741" style="1" customWidth="1"/>
    <col min="6" max="6" width="21.712962962963" style="1" customWidth="1"/>
    <col min="7" max="9" width="26.2777777777778" style="1" customWidth="1"/>
    <col min="10" max="16384" width="10.4259259259259" style="1"/>
  </cols>
  <sheetData>
    <row r="1" customHeight="1" spans="1:9">
      <c r="A1" s="37" t="s">
        <v>924</v>
      </c>
      <c r="B1" s="38"/>
      <c r="C1" s="38"/>
      <c r="D1" s="39"/>
      <c r="E1" s="39"/>
      <c r="F1" s="39"/>
      <c r="G1" s="38"/>
      <c r="H1" s="38"/>
      <c r="I1" s="39"/>
    </row>
    <row r="2" ht="41.25" customHeight="1" spans="1:9">
      <c r="A2" s="40" t="str">
        <f>"2026"&amp;"年新增资产配置预算表"</f>
        <v>2026年新增资产配置预算表</v>
      </c>
      <c r="B2" s="41"/>
      <c r="C2" s="41"/>
      <c r="D2" s="42"/>
      <c r="E2" s="42"/>
      <c r="F2" s="42"/>
      <c r="G2" s="41"/>
      <c r="H2" s="41"/>
      <c r="I2" s="42"/>
    </row>
    <row r="3" customHeight="1" spans="1:9">
      <c r="A3" s="43" t="s">
        <v>207</v>
      </c>
      <c r="B3" s="44"/>
      <c r="C3" s="44"/>
      <c r="D3" s="45"/>
      <c r="F3" s="42"/>
      <c r="G3" s="41"/>
      <c r="H3" s="41"/>
      <c r="I3" s="58" t="s">
        <v>1</v>
      </c>
    </row>
    <row r="4" ht="28.5" customHeight="1" spans="1:9">
      <c r="A4" s="46" t="s">
        <v>208</v>
      </c>
      <c r="B4" s="35" t="s">
        <v>209</v>
      </c>
      <c r="C4" s="46" t="s">
        <v>925</v>
      </c>
      <c r="D4" s="46" t="s">
        <v>926</v>
      </c>
      <c r="E4" s="46" t="s">
        <v>927</v>
      </c>
      <c r="F4" s="46" t="s">
        <v>928</v>
      </c>
      <c r="G4" s="35" t="s">
        <v>929</v>
      </c>
      <c r="H4" s="35"/>
      <c r="I4" s="46"/>
    </row>
    <row r="5" ht="21" customHeight="1" spans="1:9">
      <c r="A5" s="46"/>
      <c r="B5" s="47"/>
      <c r="C5" s="47"/>
      <c r="D5" s="48"/>
      <c r="E5" s="47"/>
      <c r="F5" s="47"/>
      <c r="G5" s="35" t="s">
        <v>890</v>
      </c>
      <c r="H5" s="35" t="s">
        <v>930</v>
      </c>
      <c r="I5" s="35" t="s">
        <v>931</v>
      </c>
    </row>
    <row r="6" ht="17.25" customHeight="1" spans="1:9">
      <c r="A6" s="49" t="s">
        <v>82</v>
      </c>
      <c r="B6" s="50" t="s">
        <v>83</v>
      </c>
      <c r="C6" s="49" t="s">
        <v>84</v>
      </c>
      <c r="D6" s="49" t="s">
        <v>85</v>
      </c>
      <c r="E6" s="49" t="s">
        <v>86</v>
      </c>
      <c r="F6" s="50" t="s">
        <v>87</v>
      </c>
      <c r="G6" s="50" t="s">
        <v>88</v>
      </c>
      <c r="H6" s="49" t="s">
        <v>89</v>
      </c>
      <c r="I6" s="49">
        <v>9</v>
      </c>
    </row>
    <row r="7" ht="19.5" customHeight="1" spans="1:9">
      <c r="A7" s="29"/>
      <c r="B7" s="21"/>
      <c r="C7" s="21"/>
      <c r="D7" s="29"/>
      <c r="E7" s="21"/>
      <c r="F7" s="50"/>
      <c r="G7" s="51"/>
      <c r="H7" s="52"/>
      <c r="I7" s="52"/>
    </row>
    <row r="8" ht="19.5" customHeight="1" spans="1:9">
      <c r="A8" s="53" t="s">
        <v>55</v>
      </c>
      <c r="B8" s="54"/>
      <c r="C8" s="54"/>
      <c r="D8" s="55"/>
      <c r="E8" s="56"/>
      <c r="F8" s="56"/>
      <c r="G8" s="51"/>
      <c r="H8" s="52"/>
      <c r="I8" s="52"/>
    </row>
    <row r="10" customHeight="1" spans="1:1">
      <c r="A10" s="57" t="s">
        <v>932</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Right="0"/>
    <pageSetUpPr fitToPage="1"/>
  </sheetPr>
  <dimension ref="A1:K13"/>
  <sheetViews>
    <sheetView showZeros="0" workbookViewId="0">
      <selection activeCell="A3" sqref="A3:G3"/>
    </sheetView>
  </sheetViews>
  <sheetFormatPr defaultColWidth="9.13888888888889" defaultRowHeight="14.25" customHeight="1"/>
  <cols>
    <col min="1" max="1" width="19.2777777777778" style="1" customWidth="1"/>
    <col min="2" max="2" width="33.8518518518519" style="1" customWidth="1"/>
    <col min="3" max="3" width="23.8518518518519" style="1" customWidth="1"/>
    <col min="4" max="4" width="11.1388888888889" style="1" customWidth="1"/>
    <col min="5" max="5" width="17.712962962963" style="1" customWidth="1"/>
    <col min="6" max="6" width="9.85185185185185" style="1" customWidth="1"/>
    <col min="7" max="7" width="17.712962962963" style="1" customWidth="1"/>
    <col min="8" max="11" width="23.1388888888889" style="1" customWidth="1"/>
    <col min="12" max="16384" width="9.13888888888889" style="1"/>
  </cols>
  <sheetData>
    <row r="1" customHeight="1" spans="4:11">
      <c r="D1" s="2"/>
      <c r="E1" s="2"/>
      <c r="F1" s="2"/>
      <c r="G1" s="2"/>
      <c r="K1" s="3" t="s">
        <v>933</v>
      </c>
    </row>
    <row r="2" ht="41.25" customHeight="1" spans="1:11">
      <c r="A2" s="4" t="str">
        <f>"2026"&amp;"年上级转移支付补助项目支出预算表"</f>
        <v>2026年上级转移支付补助项目支出预算表</v>
      </c>
      <c r="B2" s="4"/>
      <c r="C2" s="4"/>
      <c r="D2" s="4"/>
      <c r="E2" s="4"/>
      <c r="F2" s="4"/>
      <c r="G2" s="4"/>
      <c r="H2" s="4"/>
      <c r="I2" s="4"/>
      <c r="J2" s="4"/>
      <c r="K2" s="4"/>
    </row>
    <row r="3" ht="13.5" customHeight="1" spans="1:11">
      <c r="A3" s="5" t="s">
        <v>207</v>
      </c>
      <c r="B3" s="6"/>
      <c r="C3" s="6"/>
      <c r="D3" s="6"/>
      <c r="E3" s="6"/>
      <c r="F3" s="6"/>
      <c r="G3" s="6"/>
      <c r="H3" s="7"/>
      <c r="I3" s="7"/>
      <c r="J3" s="7"/>
      <c r="K3" s="8" t="s">
        <v>1</v>
      </c>
    </row>
    <row r="4" ht="21.75" customHeight="1" spans="1:11">
      <c r="A4" s="9" t="s">
        <v>290</v>
      </c>
      <c r="B4" s="9" t="s">
        <v>211</v>
      </c>
      <c r="C4" s="9" t="s">
        <v>291</v>
      </c>
      <c r="D4" s="10" t="s">
        <v>212</v>
      </c>
      <c r="E4" s="10" t="s">
        <v>213</v>
      </c>
      <c r="F4" s="10" t="s">
        <v>292</v>
      </c>
      <c r="G4" s="10" t="s">
        <v>293</v>
      </c>
      <c r="H4" s="16" t="s">
        <v>55</v>
      </c>
      <c r="I4" s="11" t="s">
        <v>934</v>
      </c>
      <c r="J4" s="12"/>
      <c r="K4" s="13"/>
    </row>
    <row r="5" ht="21.75" customHeight="1" spans="1:11">
      <c r="A5" s="14"/>
      <c r="B5" s="14"/>
      <c r="C5" s="14"/>
      <c r="D5" s="15"/>
      <c r="E5" s="15"/>
      <c r="F5" s="15"/>
      <c r="G5" s="15"/>
      <c r="H5" s="28"/>
      <c r="I5" s="10" t="s">
        <v>58</v>
      </c>
      <c r="J5" s="10" t="s">
        <v>59</v>
      </c>
      <c r="K5" s="10" t="s">
        <v>60</v>
      </c>
    </row>
    <row r="6" ht="40.5" customHeight="1" spans="1:11">
      <c r="A6" s="17"/>
      <c r="B6" s="17"/>
      <c r="C6" s="17"/>
      <c r="D6" s="18"/>
      <c r="E6" s="18"/>
      <c r="F6" s="18"/>
      <c r="G6" s="18"/>
      <c r="H6" s="19"/>
      <c r="I6" s="18" t="s">
        <v>57</v>
      </c>
      <c r="J6" s="18"/>
      <c r="K6" s="18"/>
    </row>
    <row r="7" ht="15" customHeight="1" spans="1:11">
      <c r="A7" s="20">
        <v>1</v>
      </c>
      <c r="B7" s="20">
        <v>2</v>
      </c>
      <c r="C7" s="20">
        <v>3</v>
      </c>
      <c r="D7" s="20">
        <v>4</v>
      </c>
      <c r="E7" s="20">
        <v>5</v>
      </c>
      <c r="F7" s="20">
        <v>6</v>
      </c>
      <c r="G7" s="20">
        <v>7</v>
      </c>
      <c r="H7" s="20">
        <v>8</v>
      </c>
      <c r="I7" s="20">
        <v>9</v>
      </c>
      <c r="J7" s="35">
        <v>10</v>
      </c>
      <c r="K7" s="35">
        <v>11</v>
      </c>
    </row>
    <row r="8" ht="18.75" customHeight="1" spans="1:11">
      <c r="A8" s="29"/>
      <c r="B8" s="21"/>
      <c r="C8" s="29"/>
      <c r="D8" s="29"/>
      <c r="E8" s="29"/>
      <c r="F8" s="29"/>
      <c r="G8" s="29"/>
      <c r="H8" s="30"/>
      <c r="I8" s="36"/>
      <c r="J8" s="36"/>
      <c r="K8" s="30"/>
    </row>
    <row r="9" ht="18.75" customHeight="1" spans="1:11">
      <c r="A9" s="21"/>
      <c r="B9" s="21"/>
      <c r="C9" s="21"/>
      <c r="D9" s="21"/>
      <c r="E9" s="21"/>
      <c r="F9" s="21"/>
      <c r="G9" s="21"/>
      <c r="H9" s="23"/>
      <c r="I9" s="23"/>
      <c r="J9" s="23"/>
      <c r="K9" s="30"/>
    </row>
    <row r="10" ht="18.75" customHeight="1" spans="1:11">
      <c r="A10" s="31" t="s">
        <v>198</v>
      </c>
      <c r="B10" s="32"/>
      <c r="C10" s="32"/>
      <c r="D10" s="32"/>
      <c r="E10" s="32"/>
      <c r="F10" s="32"/>
      <c r="G10" s="33"/>
      <c r="H10" s="23"/>
      <c r="I10" s="23"/>
      <c r="J10" s="23"/>
      <c r="K10" s="30"/>
    </row>
    <row r="13" customHeight="1" spans="1:1">
      <c r="A13" s="34" t="s">
        <v>935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Right="0"/>
    <pageSetUpPr fitToPage="1"/>
  </sheetPr>
  <dimension ref="A1:G30"/>
  <sheetViews>
    <sheetView showZeros="0" workbookViewId="0">
      <selection activeCell="C19" sqref="C19"/>
    </sheetView>
  </sheetViews>
  <sheetFormatPr defaultColWidth="9.13888888888889" defaultRowHeight="14.25" customHeight="1" outlineLevelCol="6"/>
  <cols>
    <col min="1" max="1" width="35.2777777777778" style="1" customWidth="1"/>
    <col min="2" max="2" width="28" style="1" customWidth="1"/>
    <col min="3" max="3" width="60.6666666666667" style="1" customWidth="1"/>
    <col min="4" max="4" width="28" style="1" customWidth="1"/>
    <col min="5" max="7" width="23.8518518518519" style="1" customWidth="1"/>
    <col min="8" max="16384" width="9.13888888888889" style="1"/>
  </cols>
  <sheetData>
    <row r="1" ht="13.5" customHeight="1" spans="4:7">
      <c r="D1" s="2"/>
      <c r="G1" s="3" t="s">
        <v>936</v>
      </c>
    </row>
    <row r="2" ht="41.25" customHeight="1" spans="1:7">
      <c r="A2" s="4" t="str">
        <f>"2026"&amp;"年部门项目中期规划预算表"</f>
        <v>2026年部门项目中期规划预算表</v>
      </c>
      <c r="B2" s="4"/>
      <c r="C2" s="4"/>
      <c r="D2" s="4"/>
      <c r="E2" s="4"/>
      <c r="F2" s="4"/>
      <c r="G2" s="4"/>
    </row>
    <row r="3" ht="13.5" customHeight="1" spans="1:7">
      <c r="A3" s="5" t="s">
        <v>207</v>
      </c>
      <c r="B3" s="6"/>
      <c r="C3" s="6"/>
      <c r="D3" s="6"/>
      <c r="E3" s="7"/>
      <c r="F3" s="7"/>
      <c r="G3" s="8" t="s">
        <v>1</v>
      </c>
    </row>
    <row r="4" ht="21.75" customHeight="1" spans="1:7">
      <c r="A4" s="9" t="s">
        <v>291</v>
      </c>
      <c r="B4" s="9" t="s">
        <v>290</v>
      </c>
      <c r="C4" s="9" t="s">
        <v>211</v>
      </c>
      <c r="D4" s="10" t="s">
        <v>937</v>
      </c>
      <c r="E4" s="11" t="s">
        <v>58</v>
      </c>
      <c r="F4" s="12"/>
      <c r="G4" s="13"/>
    </row>
    <row r="5" ht="21.75" customHeight="1" spans="1:7">
      <c r="A5" s="14"/>
      <c r="B5" s="14"/>
      <c r="C5" s="14"/>
      <c r="D5" s="15"/>
      <c r="E5" s="16" t="str">
        <f>"2026"&amp;"年"</f>
        <v>2026年</v>
      </c>
      <c r="F5" s="10" t="str">
        <f>("2026"+1)&amp;"年"</f>
        <v>2027年</v>
      </c>
      <c r="G5" s="10" t="str">
        <f>("2026"+2)&amp;"年"</f>
        <v>2028年</v>
      </c>
    </row>
    <row r="6" ht="40.5" customHeight="1" spans="1:7">
      <c r="A6" s="17"/>
      <c r="B6" s="17"/>
      <c r="C6" s="17"/>
      <c r="D6" s="18"/>
      <c r="E6" s="19"/>
      <c r="F6" s="18" t="s">
        <v>57</v>
      </c>
      <c r="G6" s="18"/>
    </row>
    <row r="7" ht="15" customHeight="1" spans="1:7">
      <c r="A7" s="20">
        <v>1</v>
      </c>
      <c r="B7" s="20">
        <v>2</v>
      </c>
      <c r="C7" s="20">
        <v>3</v>
      </c>
      <c r="D7" s="20">
        <v>4</v>
      </c>
      <c r="E7" s="20">
        <v>5</v>
      </c>
      <c r="F7" s="20">
        <v>6</v>
      </c>
      <c r="G7" s="20">
        <v>7</v>
      </c>
    </row>
    <row r="8" ht="17.25" customHeight="1" spans="1:7">
      <c r="A8" s="21" t="s">
        <v>70</v>
      </c>
      <c r="B8" s="22"/>
      <c r="C8" s="22"/>
      <c r="D8" s="21"/>
      <c r="E8" s="23">
        <v>44479754</v>
      </c>
      <c r="F8" s="23">
        <v>44479754</v>
      </c>
      <c r="G8" s="23">
        <v>44479754</v>
      </c>
    </row>
    <row r="9" ht="18.75" customHeight="1" spans="1:7">
      <c r="A9" s="21"/>
      <c r="B9" s="21" t="s">
        <v>938</v>
      </c>
      <c r="C9" s="21" t="s">
        <v>298</v>
      </c>
      <c r="D9" s="21" t="s">
        <v>939</v>
      </c>
      <c r="E9" s="23">
        <v>375800</v>
      </c>
      <c r="F9" s="23">
        <v>375800</v>
      </c>
      <c r="G9" s="23">
        <v>375800</v>
      </c>
    </row>
    <row r="10" ht="18.75" customHeight="1" spans="1:7">
      <c r="A10" s="24"/>
      <c r="B10" s="21" t="s">
        <v>938</v>
      </c>
      <c r="C10" s="21" t="s">
        <v>300</v>
      </c>
      <c r="D10" s="21" t="s">
        <v>939</v>
      </c>
      <c r="E10" s="23">
        <v>200000</v>
      </c>
      <c r="F10" s="23">
        <v>200000</v>
      </c>
      <c r="G10" s="23">
        <v>200000</v>
      </c>
    </row>
    <row r="11" ht="18.75" customHeight="1" spans="1:7">
      <c r="A11" s="24"/>
      <c r="B11" s="21" t="s">
        <v>938</v>
      </c>
      <c r="C11" s="21" t="s">
        <v>304</v>
      </c>
      <c r="D11" s="21" t="s">
        <v>939</v>
      </c>
      <c r="E11" s="23">
        <v>50000</v>
      </c>
      <c r="F11" s="23">
        <v>50000</v>
      </c>
      <c r="G11" s="23">
        <v>50000</v>
      </c>
    </row>
    <row r="12" ht="18.75" customHeight="1" spans="1:7">
      <c r="A12" s="24"/>
      <c r="B12" s="21" t="s">
        <v>938</v>
      </c>
      <c r="C12" s="21" t="s">
        <v>306</v>
      </c>
      <c r="D12" s="21" t="s">
        <v>939</v>
      </c>
      <c r="E12" s="23">
        <v>479500</v>
      </c>
      <c r="F12" s="23">
        <v>479500</v>
      </c>
      <c r="G12" s="23">
        <v>479500</v>
      </c>
    </row>
    <row r="13" ht="18.75" customHeight="1" spans="1:7">
      <c r="A13" s="24"/>
      <c r="B13" s="21" t="s">
        <v>938</v>
      </c>
      <c r="C13" s="21" t="s">
        <v>310</v>
      </c>
      <c r="D13" s="21" t="s">
        <v>939</v>
      </c>
      <c r="E13" s="23">
        <v>431500</v>
      </c>
      <c r="F13" s="23">
        <v>431500</v>
      </c>
      <c r="G13" s="23">
        <v>431500</v>
      </c>
    </row>
    <row r="14" ht="18.75" customHeight="1" spans="1:7">
      <c r="A14" s="24"/>
      <c r="B14" s="21" t="s">
        <v>938</v>
      </c>
      <c r="C14" s="21" t="s">
        <v>314</v>
      </c>
      <c r="D14" s="21" t="s">
        <v>939</v>
      </c>
      <c r="E14" s="23">
        <v>129470</v>
      </c>
      <c r="F14" s="23">
        <v>129470</v>
      </c>
      <c r="G14" s="23">
        <v>129470</v>
      </c>
    </row>
    <row r="15" ht="18.75" customHeight="1" spans="1:7">
      <c r="A15" s="24"/>
      <c r="B15" s="21" t="s">
        <v>938</v>
      </c>
      <c r="C15" s="21" t="s">
        <v>316</v>
      </c>
      <c r="D15" s="21" t="s">
        <v>939</v>
      </c>
      <c r="E15" s="23">
        <v>743680</v>
      </c>
      <c r="F15" s="23">
        <v>743680</v>
      </c>
      <c r="G15" s="23">
        <v>743680</v>
      </c>
    </row>
    <row r="16" ht="18.75" customHeight="1" spans="1:7">
      <c r="A16" s="24"/>
      <c r="B16" s="21" t="s">
        <v>938</v>
      </c>
      <c r="C16" s="21" t="s">
        <v>318</v>
      </c>
      <c r="D16" s="21" t="s">
        <v>939</v>
      </c>
      <c r="E16" s="23">
        <v>313600</v>
      </c>
      <c r="F16" s="23">
        <v>313600</v>
      </c>
      <c r="G16" s="23">
        <v>313600</v>
      </c>
    </row>
    <row r="17" ht="18.75" customHeight="1" spans="1:7">
      <c r="A17" s="24"/>
      <c r="B17" s="21" t="s">
        <v>938</v>
      </c>
      <c r="C17" s="21" t="s">
        <v>320</v>
      </c>
      <c r="D17" s="21" t="s">
        <v>939</v>
      </c>
      <c r="E17" s="23">
        <v>2759750</v>
      </c>
      <c r="F17" s="23">
        <v>2759750</v>
      </c>
      <c r="G17" s="23">
        <v>2759750</v>
      </c>
    </row>
    <row r="18" ht="18.75" customHeight="1" spans="1:7">
      <c r="A18" s="24"/>
      <c r="B18" s="21" t="s">
        <v>938</v>
      </c>
      <c r="C18" s="21" t="s">
        <v>322</v>
      </c>
      <c r="D18" s="21" t="s">
        <v>939</v>
      </c>
      <c r="E18" s="23">
        <v>672000</v>
      </c>
      <c r="F18" s="23">
        <v>672000</v>
      </c>
      <c r="G18" s="23">
        <v>672000</v>
      </c>
    </row>
    <row r="19" ht="18.75" customHeight="1" spans="1:7">
      <c r="A19" s="24"/>
      <c r="B19" s="21" t="s">
        <v>938</v>
      </c>
      <c r="C19" s="21" t="s">
        <v>324</v>
      </c>
      <c r="D19" s="21" t="s">
        <v>939</v>
      </c>
      <c r="E19" s="23">
        <v>174000</v>
      </c>
      <c r="F19" s="23">
        <v>174000</v>
      </c>
      <c r="G19" s="23">
        <v>174000</v>
      </c>
    </row>
    <row r="20" ht="18.75" customHeight="1" spans="1:7">
      <c r="A20" s="24"/>
      <c r="B20" s="21" t="s">
        <v>938</v>
      </c>
      <c r="C20" s="21" t="s">
        <v>332</v>
      </c>
      <c r="D20" s="21" t="s">
        <v>939</v>
      </c>
      <c r="E20" s="23">
        <v>11640</v>
      </c>
      <c r="F20" s="23">
        <v>11640</v>
      </c>
      <c r="G20" s="23">
        <v>11640</v>
      </c>
    </row>
    <row r="21" ht="18.75" customHeight="1" spans="1:7">
      <c r="A21" s="24"/>
      <c r="B21" s="21" t="s">
        <v>938</v>
      </c>
      <c r="C21" s="21" t="s">
        <v>334</v>
      </c>
      <c r="D21" s="21" t="s">
        <v>939</v>
      </c>
      <c r="E21" s="23">
        <v>9000000</v>
      </c>
      <c r="F21" s="23">
        <v>9000000</v>
      </c>
      <c r="G21" s="23">
        <v>9000000</v>
      </c>
    </row>
    <row r="22" ht="18.75" customHeight="1" spans="1:7">
      <c r="A22" s="24"/>
      <c r="B22" s="21" t="s">
        <v>940</v>
      </c>
      <c r="C22" s="21" t="s">
        <v>353</v>
      </c>
      <c r="D22" s="21" t="s">
        <v>939</v>
      </c>
      <c r="E22" s="23">
        <v>9046528</v>
      </c>
      <c r="F22" s="23">
        <v>9046528</v>
      </c>
      <c r="G22" s="23">
        <v>9046528</v>
      </c>
    </row>
    <row r="23" ht="18.75" customHeight="1" spans="1:7">
      <c r="A23" s="24"/>
      <c r="B23" s="21" t="s">
        <v>940</v>
      </c>
      <c r="C23" s="21" t="s">
        <v>355</v>
      </c>
      <c r="D23" s="21" t="s">
        <v>939</v>
      </c>
      <c r="E23" s="23">
        <v>13020480</v>
      </c>
      <c r="F23" s="23">
        <v>13020480</v>
      </c>
      <c r="G23" s="23">
        <v>13020480</v>
      </c>
    </row>
    <row r="24" ht="18.75" customHeight="1" spans="1:7">
      <c r="A24" s="24"/>
      <c r="B24" s="21" t="s">
        <v>940</v>
      </c>
      <c r="C24" s="21" t="s">
        <v>357</v>
      </c>
      <c r="D24" s="21" t="s">
        <v>939</v>
      </c>
      <c r="E24" s="23">
        <v>37286</v>
      </c>
      <c r="F24" s="23">
        <v>37286</v>
      </c>
      <c r="G24" s="23">
        <v>37286</v>
      </c>
    </row>
    <row r="25" ht="18.75" customHeight="1" spans="1:7">
      <c r="A25" s="24"/>
      <c r="B25" s="21" t="s">
        <v>940</v>
      </c>
      <c r="C25" s="21" t="s">
        <v>359</v>
      </c>
      <c r="D25" s="21" t="s">
        <v>939</v>
      </c>
      <c r="E25" s="23">
        <v>1366600</v>
      </c>
      <c r="F25" s="23">
        <v>1366600</v>
      </c>
      <c r="G25" s="23">
        <v>1366600</v>
      </c>
    </row>
    <row r="26" ht="18.75" customHeight="1" spans="1:7">
      <c r="A26" s="24"/>
      <c r="B26" s="21" t="s">
        <v>940</v>
      </c>
      <c r="C26" s="21" t="s">
        <v>361</v>
      </c>
      <c r="D26" s="21" t="s">
        <v>939</v>
      </c>
      <c r="E26" s="23">
        <v>360000</v>
      </c>
      <c r="F26" s="23">
        <v>360000</v>
      </c>
      <c r="G26" s="23">
        <v>360000</v>
      </c>
    </row>
    <row r="27" ht="18.75" customHeight="1" spans="1:7">
      <c r="A27" s="24"/>
      <c r="B27" s="21" t="s">
        <v>940</v>
      </c>
      <c r="C27" s="21" t="s">
        <v>363</v>
      </c>
      <c r="D27" s="21" t="s">
        <v>939</v>
      </c>
      <c r="E27" s="23">
        <v>50000</v>
      </c>
      <c r="F27" s="23">
        <v>50000</v>
      </c>
      <c r="G27" s="23">
        <v>50000</v>
      </c>
    </row>
    <row r="28" ht="18.75" customHeight="1" spans="1:7">
      <c r="A28" s="24"/>
      <c r="B28" s="21" t="s">
        <v>940</v>
      </c>
      <c r="C28" s="21" t="s">
        <v>369</v>
      </c>
      <c r="D28" s="21" t="s">
        <v>939</v>
      </c>
      <c r="E28" s="23">
        <v>5137920</v>
      </c>
      <c r="F28" s="23">
        <v>5137920</v>
      </c>
      <c r="G28" s="23">
        <v>5137920</v>
      </c>
    </row>
    <row r="29" ht="18.75" customHeight="1" spans="1:7">
      <c r="A29" s="24"/>
      <c r="B29" s="21" t="s">
        <v>941</v>
      </c>
      <c r="C29" s="21" t="s">
        <v>372</v>
      </c>
      <c r="D29" s="21" t="s">
        <v>939</v>
      </c>
      <c r="E29" s="23">
        <v>120000</v>
      </c>
      <c r="F29" s="23">
        <v>120000</v>
      </c>
      <c r="G29" s="23">
        <v>120000</v>
      </c>
    </row>
    <row r="30" ht="18.75" customHeight="1" spans="1:7">
      <c r="A30" s="25" t="s">
        <v>55</v>
      </c>
      <c r="B30" s="26" t="s">
        <v>942</v>
      </c>
      <c r="C30" s="26"/>
      <c r="D30" s="27"/>
      <c r="E30" s="23">
        <v>44479754</v>
      </c>
      <c r="F30" s="23">
        <v>44479754</v>
      </c>
      <c r="G30" s="23">
        <v>44479754</v>
      </c>
    </row>
  </sheetData>
  <mergeCells count="11">
    <mergeCell ref="A2:G2"/>
    <mergeCell ref="A3:D3"/>
    <mergeCell ref="E4:G4"/>
    <mergeCell ref="A30:D30"/>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Right="0"/>
    <pageSetUpPr fitToPage="1"/>
  </sheetPr>
  <dimension ref="A1:S9"/>
  <sheetViews>
    <sheetView showGridLines="0" showZeros="0" workbookViewId="0">
      <selection activeCell="A3" sqref="A3:B3"/>
    </sheetView>
  </sheetViews>
  <sheetFormatPr defaultColWidth="8.57407407407407" defaultRowHeight="12.75" customHeight="1"/>
  <cols>
    <col min="1" max="1" width="15.8888888888889" style="1" customWidth="1"/>
    <col min="2" max="2" width="35" style="1" customWidth="1"/>
    <col min="3" max="19" width="22" style="1" customWidth="1"/>
    <col min="20" max="16384" width="8.57407407407407" style="1"/>
  </cols>
  <sheetData>
    <row r="1" ht="17.25" customHeight="1" spans="1:1">
      <c r="A1" s="58" t="s">
        <v>52</v>
      </c>
    </row>
    <row r="2" ht="41.25" customHeight="1" spans="1:1">
      <c r="A2" s="40" t="str">
        <f>"2026"&amp;"年部门收入预算表"</f>
        <v>2026年部门收入预算表</v>
      </c>
    </row>
    <row r="3" ht="17.25" customHeight="1" spans="1:19">
      <c r="A3" s="43" t="str">
        <f>"单位名称："&amp;"昆明市盘龙区卫生健康局（本级）"</f>
        <v>单位名称：昆明市盘龙区卫生健康局（本级）</v>
      </c>
      <c r="B3" s="182"/>
      <c r="S3" s="45" t="s">
        <v>1</v>
      </c>
    </row>
    <row r="4" ht="21.75" customHeight="1" spans="1:19">
      <c r="A4" s="219" t="s">
        <v>53</v>
      </c>
      <c r="B4" s="220" t="s">
        <v>54</v>
      </c>
      <c r="C4" s="220" t="s">
        <v>55</v>
      </c>
      <c r="D4" s="221" t="s">
        <v>56</v>
      </c>
      <c r="E4" s="221"/>
      <c r="F4" s="221"/>
      <c r="G4" s="221"/>
      <c r="H4" s="221"/>
      <c r="I4" s="138"/>
      <c r="J4" s="221"/>
      <c r="K4" s="221"/>
      <c r="L4" s="221"/>
      <c r="M4" s="221"/>
      <c r="N4" s="227"/>
      <c r="O4" s="221" t="s">
        <v>45</v>
      </c>
      <c r="P4" s="221"/>
      <c r="Q4" s="221"/>
      <c r="R4" s="221"/>
      <c r="S4" s="227"/>
    </row>
    <row r="5" ht="27" customHeight="1" spans="1:19">
      <c r="A5" s="222"/>
      <c r="B5" s="223"/>
      <c r="C5" s="223"/>
      <c r="D5" s="223" t="s">
        <v>57</v>
      </c>
      <c r="E5" s="223" t="s">
        <v>58</v>
      </c>
      <c r="F5" s="223" t="s">
        <v>59</v>
      </c>
      <c r="G5" s="223" t="s">
        <v>60</v>
      </c>
      <c r="H5" s="223" t="s">
        <v>61</v>
      </c>
      <c r="I5" s="228" t="s">
        <v>62</v>
      </c>
      <c r="J5" s="229"/>
      <c r="K5" s="229"/>
      <c r="L5" s="229"/>
      <c r="M5" s="229"/>
      <c r="N5" s="230"/>
      <c r="O5" s="223" t="s">
        <v>57</v>
      </c>
      <c r="P5" s="223" t="s">
        <v>58</v>
      </c>
      <c r="Q5" s="223" t="s">
        <v>59</v>
      </c>
      <c r="R5" s="223" t="s">
        <v>60</v>
      </c>
      <c r="S5" s="223" t="s">
        <v>63</v>
      </c>
    </row>
    <row r="6" ht="30" customHeight="1" spans="1:19">
      <c r="A6" s="224"/>
      <c r="B6" s="225"/>
      <c r="C6" s="226"/>
      <c r="D6" s="226"/>
      <c r="E6" s="226"/>
      <c r="F6" s="226"/>
      <c r="G6" s="226"/>
      <c r="H6" s="226"/>
      <c r="I6" s="64" t="s">
        <v>57</v>
      </c>
      <c r="J6" s="230" t="s">
        <v>64</v>
      </c>
      <c r="K6" s="230" t="s">
        <v>65</v>
      </c>
      <c r="L6" s="230" t="s">
        <v>66</v>
      </c>
      <c r="M6" s="230" t="s">
        <v>67</v>
      </c>
      <c r="N6" s="230" t="s">
        <v>68</v>
      </c>
      <c r="O6" s="231"/>
      <c r="P6" s="231"/>
      <c r="Q6" s="231"/>
      <c r="R6" s="231"/>
      <c r="S6" s="226"/>
    </row>
    <row r="7" ht="15" customHeight="1" spans="1:19">
      <c r="A7" s="53">
        <v>1</v>
      </c>
      <c r="B7" s="53">
        <v>2</v>
      </c>
      <c r="C7" s="53">
        <v>3</v>
      </c>
      <c r="D7" s="53">
        <v>4</v>
      </c>
      <c r="E7" s="53">
        <v>5</v>
      </c>
      <c r="F7" s="53">
        <v>6</v>
      </c>
      <c r="G7" s="53">
        <v>7</v>
      </c>
      <c r="H7" s="53">
        <v>8</v>
      </c>
      <c r="I7" s="64">
        <v>9</v>
      </c>
      <c r="J7" s="53">
        <v>10</v>
      </c>
      <c r="K7" s="53">
        <v>11</v>
      </c>
      <c r="L7" s="53">
        <v>12</v>
      </c>
      <c r="M7" s="53">
        <v>13</v>
      </c>
      <c r="N7" s="53">
        <v>14</v>
      </c>
      <c r="O7" s="53">
        <v>15</v>
      </c>
      <c r="P7" s="53">
        <v>16</v>
      </c>
      <c r="Q7" s="53">
        <v>17</v>
      </c>
      <c r="R7" s="53">
        <v>18</v>
      </c>
      <c r="S7" s="53">
        <v>19</v>
      </c>
    </row>
    <row r="8" ht="18" customHeight="1" spans="1:19">
      <c r="A8" s="21" t="s">
        <v>69</v>
      </c>
      <c r="B8" s="21" t="s">
        <v>70</v>
      </c>
      <c r="C8" s="72">
        <v>94806367</v>
      </c>
      <c r="D8" s="72">
        <f>51104958+0</f>
        <v>51104958</v>
      </c>
      <c r="E8" s="72">
        <v>51104958</v>
      </c>
      <c r="F8" s="72"/>
      <c r="G8" s="72"/>
      <c r="H8" s="72"/>
      <c r="I8" s="72"/>
      <c r="J8" s="72"/>
      <c r="K8" s="72"/>
      <c r="L8" s="72"/>
      <c r="M8" s="72"/>
      <c r="N8" s="72"/>
      <c r="O8" s="72">
        <v>43701409</v>
      </c>
      <c r="P8" s="72">
        <v>43701409</v>
      </c>
      <c r="Q8" s="72"/>
      <c r="R8" s="72"/>
      <c r="S8" s="72"/>
    </row>
    <row r="9" ht="18" customHeight="1" spans="1:19">
      <c r="A9" s="46" t="s">
        <v>55</v>
      </c>
      <c r="B9" s="183"/>
      <c r="C9" s="72">
        <v>94806367</v>
      </c>
      <c r="D9" s="72">
        <f>51104958+0</f>
        <v>51104958</v>
      </c>
      <c r="E9" s="72">
        <v>51104958</v>
      </c>
      <c r="F9" s="72"/>
      <c r="G9" s="72"/>
      <c r="H9" s="72"/>
      <c r="I9" s="72"/>
      <c r="J9" s="72"/>
      <c r="K9" s="72"/>
      <c r="L9" s="72"/>
      <c r="M9" s="72"/>
      <c r="N9" s="72"/>
      <c r="O9" s="72">
        <v>43701409</v>
      </c>
      <c r="P9" s="72">
        <v>43701409</v>
      </c>
      <c r="Q9" s="72"/>
      <c r="R9" s="72"/>
      <c r="S9" s="72"/>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pageSetUpPr fitToPage="1"/>
  </sheetPr>
  <dimension ref="A1:O39"/>
  <sheetViews>
    <sheetView showGridLines="0" showZeros="0" workbookViewId="0">
      <selection activeCell="A3" sqref="A3:B3"/>
    </sheetView>
  </sheetViews>
  <sheetFormatPr defaultColWidth="8.57407407407407" defaultRowHeight="12.75" customHeight="1"/>
  <cols>
    <col min="1" max="1" width="14.2777777777778" style="1" customWidth="1"/>
    <col min="2" max="2" width="37.5740740740741" style="1" customWidth="1"/>
    <col min="3" max="8" width="24.5740740740741" style="1" customWidth="1"/>
    <col min="9" max="9" width="26.712962962963" style="1" customWidth="1"/>
    <col min="10" max="11" width="24.4259259259259" style="1" customWidth="1"/>
    <col min="12" max="15" width="24.5740740740741" style="1" customWidth="1"/>
    <col min="16" max="16384" width="8.57407407407407" style="1"/>
  </cols>
  <sheetData>
    <row r="1" ht="17.25" customHeight="1" spans="1:1">
      <c r="A1" s="45" t="s">
        <v>71</v>
      </c>
    </row>
    <row r="2" ht="41.25" customHeight="1" spans="1:1">
      <c r="A2" s="40" t="str">
        <f>"2026"&amp;"年部门支出预算表"</f>
        <v>2026年部门支出预算表</v>
      </c>
    </row>
    <row r="3" ht="17.25" customHeight="1" spans="1:15">
      <c r="A3" s="43" t="str">
        <f>"单位名称："&amp;"昆明市盘龙区卫生健康局（本级）"</f>
        <v>单位名称：昆明市盘龙区卫生健康局（本级）</v>
      </c>
      <c r="B3" s="182"/>
      <c r="O3" s="45" t="s">
        <v>1</v>
      </c>
    </row>
    <row r="4" ht="27" customHeight="1" spans="1:15">
      <c r="A4" s="207" t="s">
        <v>72</v>
      </c>
      <c r="B4" s="207" t="s">
        <v>73</v>
      </c>
      <c r="C4" s="207" t="s">
        <v>55</v>
      </c>
      <c r="D4" s="208" t="s">
        <v>58</v>
      </c>
      <c r="E4" s="209"/>
      <c r="F4" s="210"/>
      <c r="G4" s="211" t="s">
        <v>59</v>
      </c>
      <c r="H4" s="211" t="s">
        <v>60</v>
      </c>
      <c r="I4" s="211" t="s">
        <v>74</v>
      </c>
      <c r="J4" s="208" t="s">
        <v>62</v>
      </c>
      <c r="K4" s="209"/>
      <c r="L4" s="209"/>
      <c r="M4" s="209"/>
      <c r="N4" s="217"/>
      <c r="O4" s="218"/>
    </row>
    <row r="5" ht="42" customHeight="1" spans="1:15">
      <c r="A5" s="212"/>
      <c r="B5" s="212"/>
      <c r="C5" s="213"/>
      <c r="D5" s="214" t="s">
        <v>57</v>
      </c>
      <c r="E5" s="214" t="s">
        <v>75</v>
      </c>
      <c r="F5" s="214" t="s">
        <v>76</v>
      </c>
      <c r="G5" s="213"/>
      <c r="H5" s="213"/>
      <c r="I5" s="212"/>
      <c r="J5" s="214" t="s">
        <v>57</v>
      </c>
      <c r="K5" s="200" t="s">
        <v>77</v>
      </c>
      <c r="L5" s="200" t="s">
        <v>78</v>
      </c>
      <c r="M5" s="200" t="s">
        <v>79</v>
      </c>
      <c r="N5" s="200" t="s">
        <v>80</v>
      </c>
      <c r="O5" s="200" t="s">
        <v>81</v>
      </c>
    </row>
    <row r="6" ht="18" customHeight="1" spans="1:15">
      <c r="A6" s="49" t="s">
        <v>82</v>
      </c>
      <c r="B6" s="49" t="s">
        <v>83</v>
      </c>
      <c r="C6" s="49" t="s">
        <v>84</v>
      </c>
      <c r="D6" s="50" t="s">
        <v>85</v>
      </c>
      <c r="E6" s="50" t="s">
        <v>86</v>
      </c>
      <c r="F6" s="50" t="s">
        <v>87</v>
      </c>
      <c r="G6" s="50" t="s">
        <v>88</v>
      </c>
      <c r="H6" s="50" t="s">
        <v>89</v>
      </c>
      <c r="I6" s="50" t="s">
        <v>90</v>
      </c>
      <c r="J6" s="50" t="s">
        <v>91</v>
      </c>
      <c r="K6" s="50" t="s">
        <v>92</v>
      </c>
      <c r="L6" s="50" t="s">
        <v>93</v>
      </c>
      <c r="M6" s="50" t="s">
        <v>94</v>
      </c>
      <c r="N6" s="49" t="s">
        <v>95</v>
      </c>
      <c r="O6" s="50" t="s">
        <v>96</v>
      </c>
    </row>
    <row r="7" ht="21" customHeight="1" spans="1:15">
      <c r="A7" s="29" t="s">
        <v>97</v>
      </c>
      <c r="B7" s="29" t="s">
        <v>98</v>
      </c>
      <c r="C7" s="72">
        <v>1565893</v>
      </c>
      <c r="D7" s="72">
        <v>1565893</v>
      </c>
      <c r="E7" s="72">
        <v>1565893</v>
      </c>
      <c r="F7" s="72"/>
      <c r="G7" s="72"/>
      <c r="H7" s="72"/>
      <c r="I7" s="72"/>
      <c r="J7" s="72"/>
      <c r="K7" s="72"/>
      <c r="L7" s="72"/>
      <c r="M7" s="72"/>
      <c r="N7" s="72"/>
      <c r="O7" s="72"/>
    </row>
    <row r="8" ht="21" customHeight="1" spans="1:15">
      <c r="A8" s="143" t="s">
        <v>99</v>
      </c>
      <c r="B8" s="143" t="s">
        <v>100</v>
      </c>
      <c r="C8" s="72">
        <v>1565893</v>
      </c>
      <c r="D8" s="72">
        <v>1565893</v>
      </c>
      <c r="E8" s="72">
        <v>1565893</v>
      </c>
      <c r="F8" s="72"/>
      <c r="G8" s="72"/>
      <c r="H8" s="72"/>
      <c r="I8" s="72"/>
      <c r="J8" s="72"/>
      <c r="K8" s="72"/>
      <c r="L8" s="72"/>
      <c r="M8" s="72"/>
      <c r="N8" s="72"/>
      <c r="O8" s="72"/>
    </row>
    <row r="9" ht="21" customHeight="1" spans="1:15">
      <c r="A9" s="215" t="s">
        <v>101</v>
      </c>
      <c r="B9" s="215" t="s">
        <v>102</v>
      </c>
      <c r="C9" s="72">
        <v>982800</v>
      </c>
      <c r="D9" s="72">
        <v>982800</v>
      </c>
      <c r="E9" s="72">
        <v>982800</v>
      </c>
      <c r="F9" s="72"/>
      <c r="G9" s="72"/>
      <c r="H9" s="72"/>
      <c r="I9" s="72"/>
      <c r="J9" s="72"/>
      <c r="K9" s="72"/>
      <c r="L9" s="72"/>
      <c r="M9" s="72"/>
      <c r="N9" s="72"/>
      <c r="O9" s="72"/>
    </row>
    <row r="10" ht="21" customHeight="1" spans="1:15">
      <c r="A10" s="215" t="s">
        <v>103</v>
      </c>
      <c r="B10" s="215" t="s">
        <v>104</v>
      </c>
      <c r="C10" s="72">
        <v>465960</v>
      </c>
      <c r="D10" s="72">
        <v>465960</v>
      </c>
      <c r="E10" s="72">
        <v>465960</v>
      </c>
      <c r="F10" s="72"/>
      <c r="G10" s="72"/>
      <c r="H10" s="72"/>
      <c r="I10" s="72"/>
      <c r="J10" s="72"/>
      <c r="K10" s="72"/>
      <c r="L10" s="72"/>
      <c r="M10" s="72"/>
      <c r="N10" s="72"/>
      <c r="O10" s="72"/>
    </row>
    <row r="11" ht="21" customHeight="1" spans="1:15">
      <c r="A11" s="215" t="s">
        <v>105</v>
      </c>
      <c r="B11" s="215" t="s">
        <v>106</v>
      </c>
      <c r="C11" s="72">
        <v>117133</v>
      </c>
      <c r="D11" s="72">
        <v>117133</v>
      </c>
      <c r="E11" s="72">
        <v>117133</v>
      </c>
      <c r="F11" s="72"/>
      <c r="G11" s="72"/>
      <c r="H11" s="72"/>
      <c r="I11" s="72"/>
      <c r="J11" s="72"/>
      <c r="K11" s="72"/>
      <c r="L11" s="72"/>
      <c r="M11" s="72"/>
      <c r="N11" s="72"/>
      <c r="O11" s="72"/>
    </row>
    <row r="12" ht="21" customHeight="1" spans="1:15">
      <c r="A12" s="29" t="s">
        <v>107</v>
      </c>
      <c r="B12" s="29" t="s">
        <v>108</v>
      </c>
      <c r="C12" s="72">
        <v>92829882</v>
      </c>
      <c r="D12" s="72">
        <v>92829882</v>
      </c>
      <c r="E12" s="72">
        <v>4648719</v>
      </c>
      <c r="F12" s="72">
        <v>88181163</v>
      </c>
      <c r="G12" s="72"/>
      <c r="H12" s="72"/>
      <c r="I12" s="72"/>
      <c r="J12" s="72"/>
      <c r="K12" s="72"/>
      <c r="L12" s="72"/>
      <c r="M12" s="72"/>
      <c r="N12" s="72"/>
      <c r="O12" s="72"/>
    </row>
    <row r="13" ht="21" customHeight="1" spans="1:15">
      <c r="A13" s="143" t="s">
        <v>109</v>
      </c>
      <c r="B13" s="143" t="s">
        <v>110</v>
      </c>
      <c r="C13" s="72">
        <v>5274583</v>
      </c>
      <c r="D13" s="72">
        <v>5274583</v>
      </c>
      <c r="E13" s="72">
        <v>4143843</v>
      </c>
      <c r="F13" s="72">
        <v>1130740</v>
      </c>
      <c r="G13" s="72"/>
      <c r="H13" s="72"/>
      <c r="I13" s="72"/>
      <c r="J13" s="72"/>
      <c r="K13" s="72"/>
      <c r="L13" s="72"/>
      <c r="M13" s="72"/>
      <c r="N13" s="72"/>
      <c r="O13" s="72"/>
    </row>
    <row r="14" ht="21" customHeight="1" spans="1:15">
      <c r="A14" s="215" t="s">
        <v>111</v>
      </c>
      <c r="B14" s="215" t="s">
        <v>112</v>
      </c>
      <c r="C14" s="72">
        <v>4143843</v>
      </c>
      <c r="D14" s="72">
        <v>4143843</v>
      </c>
      <c r="E14" s="72">
        <v>4143843</v>
      </c>
      <c r="F14" s="72"/>
      <c r="G14" s="72"/>
      <c r="H14" s="72"/>
      <c r="I14" s="72"/>
      <c r="J14" s="72"/>
      <c r="K14" s="72"/>
      <c r="L14" s="72"/>
      <c r="M14" s="72"/>
      <c r="N14" s="72"/>
      <c r="O14" s="72"/>
    </row>
    <row r="15" ht="21" customHeight="1" spans="1:15">
      <c r="A15" s="215" t="s">
        <v>113</v>
      </c>
      <c r="B15" s="215" t="s">
        <v>114</v>
      </c>
      <c r="C15" s="72">
        <v>1130740</v>
      </c>
      <c r="D15" s="72">
        <v>1130740</v>
      </c>
      <c r="E15" s="72"/>
      <c r="F15" s="72">
        <v>1130740</v>
      </c>
      <c r="G15" s="72"/>
      <c r="H15" s="72"/>
      <c r="I15" s="72"/>
      <c r="J15" s="72"/>
      <c r="K15" s="72"/>
      <c r="L15" s="72"/>
      <c r="M15" s="72"/>
      <c r="N15" s="72"/>
      <c r="O15" s="72"/>
    </row>
    <row r="16" ht="21" customHeight="1" spans="1:15">
      <c r="A16" s="143" t="s">
        <v>115</v>
      </c>
      <c r="B16" s="143" t="s">
        <v>116</v>
      </c>
      <c r="C16" s="72">
        <v>479500</v>
      </c>
      <c r="D16" s="72">
        <v>479500</v>
      </c>
      <c r="E16" s="72"/>
      <c r="F16" s="72">
        <v>479500</v>
      </c>
      <c r="G16" s="72"/>
      <c r="H16" s="72"/>
      <c r="I16" s="72"/>
      <c r="J16" s="72"/>
      <c r="K16" s="72"/>
      <c r="L16" s="72"/>
      <c r="M16" s="72"/>
      <c r="N16" s="72"/>
      <c r="O16" s="72"/>
    </row>
    <row r="17" ht="21" customHeight="1" spans="1:15">
      <c r="A17" s="215" t="s">
        <v>117</v>
      </c>
      <c r="B17" s="215" t="s">
        <v>118</v>
      </c>
      <c r="C17" s="72">
        <v>479500</v>
      </c>
      <c r="D17" s="72">
        <v>479500</v>
      </c>
      <c r="E17" s="72"/>
      <c r="F17" s="72">
        <v>479500</v>
      </c>
      <c r="G17" s="72"/>
      <c r="H17" s="72"/>
      <c r="I17" s="72"/>
      <c r="J17" s="72"/>
      <c r="K17" s="72"/>
      <c r="L17" s="72"/>
      <c r="M17" s="72"/>
      <c r="N17" s="72"/>
      <c r="O17" s="72"/>
    </row>
    <row r="18" ht="21" customHeight="1" spans="1:15">
      <c r="A18" s="143" t="s">
        <v>119</v>
      </c>
      <c r="B18" s="143" t="s">
        <v>120</v>
      </c>
      <c r="C18" s="72">
        <v>3476141</v>
      </c>
      <c r="D18" s="72">
        <v>3476141</v>
      </c>
      <c r="E18" s="72"/>
      <c r="F18" s="72">
        <v>3476141</v>
      </c>
      <c r="G18" s="72"/>
      <c r="H18" s="72"/>
      <c r="I18" s="72"/>
      <c r="J18" s="72"/>
      <c r="K18" s="72"/>
      <c r="L18" s="72"/>
      <c r="M18" s="72"/>
      <c r="N18" s="72"/>
      <c r="O18" s="72"/>
    </row>
    <row r="19" ht="21" customHeight="1" spans="1:15">
      <c r="A19" s="215" t="s">
        <v>121</v>
      </c>
      <c r="B19" s="215" t="s">
        <v>122</v>
      </c>
      <c r="C19" s="72">
        <v>3476141</v>
      </c>
      <c r="D19" s="72">
        <v>3476141</v>
      </c>
      <c r="E19" s="72"/>
      <c r="F19" s="72">
        <v>3476141</v>
      </c>
      <c r="G19" s="72"/>
      <c r="H19" s="72"/>
      <c r="I19" s="72"/>
      <c r="J19" s="72"/>
      <c r="K19" s="72"/>
      <c r="L19" s="72"/>
      <c r="M19" s="72"/>
      <c r="N19" s="72"/>
      <c r="O19" s="72"/>
    </row>
    <row r="20" ht="21" customHeight="1" spans="1:15">
      <c r="A20" s="143" t="s">
        <v>123</v>
      </c>
      <c r="B20" s="143" t="s">
        <v>124</v>
      </c>
      <c r="C20" s="72">
        <v>28504680</v>
      </c>
      <c r="D20" s="72">
        <v>28504680</v>
      </c>
      <c r="E20" s="72"/>
      <c r="F20" s="72">
        <v>28504680</v>
      </c>
      <c r="G20" s="72"/>
      <c r="H20" s="72"/>
      <c r="I20" s="72"/>
      <c r="J20" s="72"/>
      <c r="K20" s="72"/>
      <c r="L20" s="72"/>
      <c r="M20" s="72"/>
      <c r="N20" s="72"/>
      <c r="O20" s="72"/>
    </row>
    <row r="21" ht="21" customHeight="1" spans="1:15">
      <c r="A21" s="215" t="s">
        <v>125</v>
      </c>
      <c r="B21" s="215" t="s">
        <v>126</v>
      </c>
      <c r="C21" s="72">
        <v>16203580</v>
      </c>
      <c r="D21" s="72">
        <v>16203580</v>
      </c>
      <c r="E21" s="72"/>
      <c r="F21" s="72">
        <v>16203580</v>
      </c>
      <c r="G21" s="72"/>
      <c r="H21" s="72"/>
      <c r="I21" s="72"/>
      <c r="J21" s="72"/>
      <c r="K21" s="72"/>
      <c r="L21" s="72"/>
      <c r="M21" s="72"/>
      <c r="N21" s="72"/>
      <c r="O21" s="72"/>
    </row>
    <row r="22" ht="21" customHeight="1" spans="1:15">
      <c r="A22" s="215" t="s">
        <v>127</v>
      </c>
      <c r="B22" s="215" t="s">
        <v>128</v>
      </c>
      <c r="C22" s="72">
        <v>1316100</v>
      </c>
      <c r="D22" s="72">
        <v>1316100</v>
      </c>
      <c r="E22" s="72"/>
      <c r="F22" s="72">
        <v>1316100</v>
      </c>
      <c r="G22" s="72"/>
      <c r="H22" s="72"/>
      <c r="I22" s="72"/>
      <c r="J22" s="72"/>
      <c r="K22" s="72"/>
      <c r="L22" s="72"/>
      <c r="M22" s="72"/>
      <c r="N22" s="72"/>
      <c r="O22" s="72"/>
    </row>
    <row r="23" ht="21" customHeight="1" spans="1:15">
      <c r="A23" s="215" t="s">
        <v>129</v>
      </c>
      <c r="B23" s="215" t="s">
        <v>130</v>
      </c>
      <c r="C23" s="72">
        <v>10985000</v>
      </c>
      <c r="D23" s="72">
        <v>10985000</v>
      </c>
      <c r="E23" s="72"/>
      <c r="F23" s="72">
        <v>10985000</v>
      </c>
      <c r="G23" s="72"/>
      <c r="H23" s="72"/>
      <c r="I23" s="72"/>
      <c r="J23" s="72"/>
      <c r="K23" s="72"/>
      <c r="L23" s="72"/>
      <c r="M23" s="72"/>
      <c r="N23" s="72"/>
      <c r="O23" s="72"/>
    </row>
    <row r="24" ht="21" customHeight="1" spans="1:15">
      <c r="A24" s="143" t="s">
        <v>131</v>
      </c>
      <c r="B24" s="143" t="s">
        <v>132</v>
      </c>
      <c r="C24" s="72">
        <v>12192682</v>
      </c>
      <c r="D24" s="72">
        <v>12192682</v>
      </c>
      <c r="E24" s="72"/>
      <c r="F24" s="72">
        <v>12192682</v>
      </c>
      <c r="G24" s="72"/>
      <c r="H24" s="72"/>
      <c r="I24" s="72"/>
      <c r="J24" s="72"/>
      <c r="K24" s="72"/>
      <c r="L24" s="72"/>
      <c r="M24" s="72"/>
      <c r="N24" s="72"/>
      <c r="O24" s="72"/>
    </row>
    <row r="25" ht="21" customHeight="1" spans="1:15">
      <c r="A25" s="215" t="s">
        <v>133</v>
      </c>
      <c r="B25" s="215" t="s">
        <v>134</v>
      </c>
      <c r="C25" s="72">
        <v>12192682</v>
      </c>
      <c r="D25" s="72">
        <v>12192682</v>
      </c>
      <c r="E25" s="72"/>
      <c r="F25" s="72">
        <v>12192682</v>
      </c>
      <c r="G25" s="72"/>
      <c r="H25" s="72"/>
      <c r="I25" s="72"/>
      <c r="J25" s="72"/>
      <c r="K25" s="72"/>
      <c r="L25" s="72"/>
      <c r="M25" s="72"/>
      <c r="N25" s="72"/>
      <c r="O25" s="72"/>
    </row>
    <row r="26" ht="21" customHeight="1" spans="1:15">
      <c r="A26" s="143" t="s">
        <v>135</v>
      </c>
      <c r="B26" s="143" t="s">
        <v>136</v>
      </c>
      <c r="C26" s="72">
        <v>504876</v>
      </c>
      <c r="D26" s="72">
        <v>504876</v>
      </c>
      <c r="E26" s="72">
        <v>504876</v>
      </c>
      <c r="F26" s="72"/>
      <c r="G26" s="72"/>
      <c r="H26" s="72"/>
      <c r="I26" s="72"/>
      <c r="J26" s="72"/>
      <c r="K26" s="72"/>
      <c r="L26" s="72"/>
      <c r="M26" s="72"/>
      <c r="N26" s="72"/>
      <c r="O26" s="72"/>
    </row>
    <row r="27" ht="21" customHeight="1" spans="1:15">
      <c r="A27" s="215" t="s">
        <v>137</v>
      </c>
      <c r="B27" s="215" t="s">
        <v>138</v>
      </c>
      <c r="C27" s="72">
        <v>214192</v>
      </c>
      <c r="D27" s="72">
        <v>214192</v>
      </c>
      <c r="E27" s="72">
        <v>214192</v>
      </c>
      <c r="F27" s="72"/>
      <c r="G27" s="72"/>
      <c r="H27" s="72"/>
      <c r="I27" s="72"/>
      <c r="J27" s="72"/>
      <c r="K27" s="72"/>
      <c r="L27" s="72"/>
      <c r="M27" s="72"/>
      <c r="N27" s="72"/>
      <c r="O27" s="72"/>
    </row>
    <row r="28" ht="21" customHeight="1" spans="1:15">
      <c r="A28" s="215" t="s">
        <v>139</v>
      </c>
      <c r="B28" s="215" t="s">
        <v>140</v>
      </c>
      <c r="C28" s="72">
        <v>254938</v>
      </c>
      <c r="D28" s="72">
        <v>254938</v>
      </c>
      <c r="E28" s="72">
        <v>254938</v>
      </c>
      <c r="F28" s="72"/>
      <c r="G28" s="72"/>
      <c r="H28" s="72"/>
      <c r="I28" s="72"/>
      <c r="J28" s="72"/>
      <c r="K28" s="72"/>
      <c r="L28" s="72"/>
      <c r="M28" s="72"/>
      <c r="N28" s="72"/>
      <c r="O28" s="72"/>
    </row>
    <row r="29" ht="21" customHeight="1" spans="1:15">
      <c r="A29" s="215" t="s">
        <v>141</v>
      </c>
      <c r="B29" s="215" t="s">
        <v>142</v>
      </c>
      <c r="C29" s="72">
        <v>35746</v>
      </c>
      <c r="D29" s="72">
        <v>35746</v>
      </c>
      <c r="E29" s="72">
        <v>35746</v>
      </c>
      <c r="F29" s="72"/>
      <c r="G29" s="72"/>
      <c r="H29" s="72"/>
      <c r="I29" s="72"/>
      <c r="J29" s="72"/>
      <c r="K29" s="72"/>
      <c r="L29" s="72"/>
      <c r="M29" s="72"/>
      <c r="N29" s="72"/>
      <c r="O29" s="72"/>
    </row>
    <row r="30" ht="21" customHeight="1" spans="1:15">
      <c r="A30" s="143" t="s">
        <v>143</v>
      </c>
      <c r="B30" s="143" t="s">
        <v>144</v>
      </c>
      <c r="C30" s="72">
        <v>420000</v>
      </c>
      <c r="D30" s="72">
        <v>420000</v>
      </c>
      <c r="E30" s="72"/>
      <c r="F30" s="72">
        <v>420000</v>
      </c>
      <c r="G30" s="72"/>
      <c r="H30" s="72"/>
      <c r="I30" s="72"/>
      <c r="J30" s="72"/>
      <c r="K30" s="72"/>
      <c r="L30" s="72"/>
      <c r="M30" s="72"/>
      <c r="N30" s="72"/>
      <c r="O30" s="72"/>
    </row>
    <row r="31" ht="21" customHeight="1" spans="1:15">
      <c r="A31" s="215" t="s">
        <v>145</v>
      </c>
      <c r="B31" s="215" t="s">
        <v>146</v>
      </c>
      <c r="C31" s="72">
        <v>420000</v>
      </c>
      <c r="D31" s="72">
        <v>420000</v>
      </c>
      <c r="E31" s="72"/>
      <c r="F31" s="72">
        <v>420000</v>
      </c>
      <c r="G31" s="72"/>
      <c r="H31" s="72"/>
      <c r="I31" s="72"/>
      <c r="J31" s="72"/>
      <c r="K31" s="72"/>
      <c r="L31" s="72"/>
      <c r="M31" s="72"/>
      <c r="N31" s="72"/>
      <c r="O31" s="72"/>
    </row>
    <row r="32" ht="21" customHeight="1" spans="1:15">
      <c r="A32" s="143" t="s">
        <v>147</v>
      </c>
      <c r="B32" s="143" t="s">
        <v>148</v>
      </c>
      <c r="C32" s="72">
        <v>32977420</v>
      </c>
      <c r="D32" s="72">
        <v>32977420</v>
      </c>
      <c r="E32" s="72"/>
      <c r="F32" s="72">
        <v>32977420</v>
      </c>
      <c r="G32" s="72"/>
      <c r="H32" s="72"/>
      <c r="I32" s="72"/>
      <c r="J32" s="72"/>
      <c r="K32" s="72"/>
      <c r="L32" s="72"/>
      <c r="M32" s="72"/>
      <c r="N32" s="72"/>
      <c r="O32" s="72"/>
    </row>
    <row r="33" ht="21" customHeight="1" spans="1:15">
      <c r="A33" s="215" t="s">
        <v>149</v>
      </c>
      <c r="B33" s="215" t="s">
        <v>150</v>
      </c>
      <c r="C33" s="72">
        <v>32977420</v>
      </c>
      <c r="D33" s="72">
        <v>32977420</v>
      </c>
      <c r="E33" s="72"/>
      <c r="F33" s="72">
        <v>32977420</v>
      </c>
      <c r="G33" s="72"/>
      <c r="H33" s="72"/>
      <c r="I33" s="72"/>
      <c r="J33" s="72"/>
      <c r="K33" s="72"/>
      <c r="L33" s="72"/>
      <c r="M33" s="72"/>
      <c r="N33" s="72"/>
      <c r="O33" s="72"/>
    </row>
    <row r="34" ht="21" customHeight="1" spans="1:15">
      <c r="A34" s="143" t="s">
        <v>151</v>
      </c>
      <c r="B34" s="143" t="s">
        <v>152</v>
      </c>
      <c r="C34" s="72">
        <v>9000000</v>
      </c>
      <c r="D34" s="72">
        <v>9000000</v>
      </c>
      <c r="E34" s="72"/>
      <c r="F34" s="72">
        <v>9000000</v>
      </c>
      <c r="G34" s="72"/>
      <c r="H34" s="72"/>
      <c r="I34" s="72"/>
      <c r="J34" s="72"/>
      <c r="K34" s="72"/>
      <c r="L34" s="72"/>
      <c r="M34" s="72"/>
      <c r="N34" s="72"/>
      <c r="O34" s="72"/>
    </row>
    <row r="35" ht="21" customHeight="1" spans="1:15">
      <c r="A35" s="215" t="s">
        <v>153</v>
      </c>
      <c r="B35" s="215" t="s">
        <v>152</v>
      </c>
      <c r="C35" s="72">
        <v>9000000</v>
      </c>
      <c r="D35" s="72">
        <v>9000000</v>
      </c>
      <c r="E35" s="72"/>
      <c r="F35" s="72">
        <v>9000000</v>
      </c>
      <c r="G35" s="72"/>
      <c r="H35" s="72"/>
      <c r="I35" s="72"/>
      <c r="J35" s="72"/>
      <c r="K35" s="72"/>
      <c r="L35" s="72"/>
      <c r="M35" s="72"/>
      <c r="N35" s="72"/>
      <c r="O35" s="72"/>
    </row>
    <row r="36" ht="21" customHeight="1" spans="1:15">
      <c r="A36" s="29" t="s">
        <v>154</v>
      </c>
      <c r="B36" s="29" t="s">
        <v>155</v>
      </c>
      <c r="C36" s="72">
        <v>410592</v>
      </c>
      <c r="D36" s="72">
        <v>410592</v>
      </c>
      <c r="E36" s="72">
        <v>410592</v>
      </c>
      <c r="F36" s="72"/>
      <c r="G36" s="72"/>
      <c r="H36" s="72"/>
      <c r="I36" s="72"/>
      <c r="J36" s="72"/>
      <c r="K36" s="72"/>
      <c r="L36" s="72"/>
      <c r="M36" s="72"/>
      <c r="N36" s="72"/>
      <c r="O36" s="72"/>
    </row>
    <row r="37" ht="21" customHeight="1" spans="1:15">
      <c r="A37" s="143" t="s">
        <v>156</v>
      </c>
      <c r="B37" s="143" t="s">
        <v>157</v>
      </c>
      <c r="C37" s="72">
        <v>410592</v>
      </c>
      <c r="D37" s="72">
        <v>410592</v>
      </c>
      <c r="E37" s="72">
        <v>410592</v>
      </c>
      <c r="F37" s="72"/>
      <c r="G37" s="72"/>
      <c r="H37" s="72"/>
      <c r="I37" s="72"/>
      <c r="J37" s="72"/>
      <c r="K37" s="72"/>
      <c r="L37" s="72"/>
      <c r="M37" s="72"/>
      <c r="N37" s="72"/>
      <c r="O37" s="72"/>
    </row>
    <row r="38" ht="21" customHeight="1" spans="1:15">
      <c r="A38" s="215" t="s">
        <v>158</v>
      </c>
      <c r="B38" s="215" t="s">
        <v>159</v>
      </c>
      <c r="C38" s="72">
        <v>410592</v>
      </c>
      <c r="D38" s="72">
        <v>410592</v>
      </c>
      <c r="E38" s="72">
        <v>410592</v>
      </c>
      <c r="F38" s="72"/>
      <c r="G38" s="72"/>
      <c r="H38" s="72"/>
      <c r="I38" s="72"/>
      <c r="J38" s="72"/>
      <c r="K38" s="72"/>
      <c r="L38" s="72"/>
      <c r="M38" s="72"/>
      <c r="N38" s="72"/>
      <c r="O38" s="72"/>
    </row>
    <row r="39" ht="21" customHeight="1" spans="1:15">
      <c r="A39" s="216" t="s">
        <v>55</v>
      </c>
      <c r="B39" s="33"/>
      <c r="C39" s="72">
        <v>94806367</v>
      </c>
      <c r="D39" s="72">
        <v>94806367</v>
      </c>
      <c r="E39" s="72">
        <v>6625204</v>
      </c>
      <c r="F39" s="72">
        <v>88181163</v>
      </c>
      <c r="G39" s="72"/>
      <c r="H39" s="72"/>
      <c r="I39" s="72"/>
      <c r="J39" s="72"/>
      <c r="K39" s="72"/>
      <c r="L39" s="72"/>
      <c r="M39" s="72"/>
      <c r="N39" s="72"/>
      <c r="O39" s="72"/>
    </row>
  </sheetData>
  <mergeCells count="12">
    <mergeCell ref="A1:O1"/>
    <mergeCell ref="A2:O2"/>
    <mergeCell ref="A3:B3"/>
    <mergeCell ref="D4:F4"/>
    <mergeCell ref="J4:O4"/>
    <mergeCell ref="A39:B39"/>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Right="0"/>
    <pageSetUpPr fitToPage="1"/>
  </sheetPr>
  <dimension ref="A1:D34"/>
  <sheetViews>
    <sheetView showGridLines="0" showZeros="0" workbookViewId="0">
      <selection activeCell="A3" sqref="A3:B3"/>
    </sheetView>
  </sheetViews>
  <sheetFormatPr defaultColWidth="8.57407407407407" defaultRowHeight="12.75" customHeight="1" outlineLevelCol="3"/>
  <cols>
    <col min="1" max="4" width="35.5740740740741" style="1" customWidth="1"/>
    <col min="5" max="16384" width="8.57407407407407" style="1"/>
  </cols>
  <sheetData>
    <row r="1" ht="15" customHeight="1" spans="1:4">
      <c r="A1" s="41"/>
      <c r="B1" s="45"/>
      <c r="C1" s="45"/>
      <c r="D1" s="45" t="s">
        <v>160</v>
      </c>
    </row>
    <row r="2" ht="41.25" customHeight="1" spans="1:1">
      <c r="A2" s="40" t="str">
        <f>"2026"&amp;"年部门财政拨款收支预算总表"</f>
        <v>2026年部门财政拨款收支预算总表</v>
      </c>
    </row>
    <row r="3" ht="17.25" customHeight="1" spans="1:4">
      <c r="A3" s="43" t="str">
        <f>"单位名称："&amp;"昆明市盘龙区卫生健康局（本级）"</f>
        <v>单位名称：昆明市盘龙区卫生健康局（本级）</v>
      </c>
      <c r="B3" s="182"/>
      <c r="D3" s="45" t="s">
        <v>1</v>
      </c>
    </row>
    <row r="4" ht="17.25" customHeight="1" spans="1:4">
      <c r="A4" s="200" t="s">
        <v>2</v>
      </c>
      <c r="B4" s="201"/>
      <c r="C4" s="200" t="s">
        <v>3</v>
      </c>
      <c r="D4" s="201"/>
    </row>
    <row r="5" ht="18.75" customHeight="1" spans="1:4">
      <c r="A5" s="200" t="s">
        <v>4</v>
      </c>
      <c r="B5" s="200" t="s">
        <v>5</v>
      </c>
      <c r="C5" s="200" t="s">
        <v>6</v>
      </c>
      <c r="D5" s="200" t="s">
        <v>5</v>
      </c>
    </row>
    <row r="6" ht="16.5" customHeight="1" spans="1:4">
      <c r="A6" s="202" t="s">
        <v>161</v>
      </c>
      <c r="B6" s="72">
        <v>51104958</v>
      </c>
      <c r="C6" s="202" t="s">
        <v>162</v>
      </c>
      <c r="D6" s="72">
        <v>94806367</v>
      </c>
    </row>
    <row r="7" ht="16.5" customHeight="1" spans="1:4">
      <c r="A7" s="202" t="s">
        <v>163</v>
      </c>
      <c r="B7" s="72">
        <v>51104958</v>
      </c>
      <c r="C7" s="202" t="s">
        <v>164</v>
      </c>
      <c r="D7" s="72"/>
    </row>
    <row r="8" ht="16.5" customHeight="1" spans="1:4">
      <c r="A8" s="202" t="s">
        <v>165</v>
      </c>
      <c r="B8" s="72"/>
      <c r="C8" s="202" t="s">
        <v>166</v>
      </c>
      <c r="D8" s="72"/>
    </row>
    <row r="9" ht="16.5" customHeight="1" spans="1:4">
      <c r="A9" s="202" t="s">
        <v>167</v>
      </c>
      <c r="B9" s="72"/>
      <c r="C9" s="202" t="s">
        <v>168</v>
      </c>
      <c r="D9" s="72"/>
    </row>
    <row r="10" ht="16.5" customHeight="1" spans="1:4">
      <c r="A10" s="202" t="s">
        <v>169</v>
      </c>
      <c r="B10" s="72">
        <v>43701409</v>
      </c>
      <c r="C10" s="202" t="s">
        <v>170</v>
      </c>
      <c r="D10" s="72"/>
    </row>
    <row r="11" ht="16.5" customHeight="1" spans="1:4">
      <c r="A11" s="202" t="s">
        <v>163</v>
      </c>
      <c r="B11" s="72">
        <v>43701409</v>
      </c>
      <c r="C11" s="202" t="s">
        <v>171</v>
      </c>
      <c r="D11" s="72"/>
    </row>
    <row r="12" ht="16.5" customHeight="1" spans="1:4">
      <c r="A12" s="203" t="s">
        <v>165</v>
      </c>
      <c r="B12" s="72"/>
      <c r="C12" s="63" t="s">
        <v>172</v>
      </c>
      <c r="D12" s="72"/>
    </row>
    <row r="13" ht="16.5" customHeight="1" spans="1:4">
      <c r="A13" s="203" t="s">
        <v>167</v>
      </c>
      <c r="B13" s="72"/>
      <c r="C13" s="63" t="s">
        <v>173</v>
      </c>
      <c r="D13" s="72"/>
    </row>
    <row r="14" ht="16.5" customHeight="1" spans="1:4">
      <c r="A14" s="204"/>
      <c r="B14" s="72"/>
      <c r="C14" s="63" t="s">
        <v>174</v>
      </c>
      <c r="D14" s="72">
        <v>1565893</v>
      </c>
    </row>
    <row r="15" ht="16.5" customHeight="1" spans="1:4">
      <c r="A15" s="204"/>
      <c r="B15" s="72"/>
      <c r="C15" s="63" t="s">
        <v>175</v>
      </c>
      <c r="D15" s="72">
        <v>92829882</v>
      </c>
    </row>
    <row r="16" ht="16.5" customHeight="1" spans="1:4">
      <c r="A16" s="204"/>
      <c r="B16" s="72"/>
      <c r="C16" s="63" t="s">
        <v>176</v>
      </c>
      <c r="D16" s="72"/>
    </row>
    <row r="17" ht="16.5" customHeight="1" spans="1:4">
      <c r="A17" s="204"/>
      <c r="B17" s="72"/>
      <c r="C17" s="63" t="s">
        <v>177</v>
      </c>
      <c r="D17" s="72"/>
    </row>
    <row r="18" ht="16.5" customHeight="1" spans="1:4">
      <c r="A18" s="204"/>
      <c r="B18" s="72"/>
      <c r="C18" s="63" t="s">
        <v>178</v>
      </c>
      <c r="D18" s="72"/>
    </row>
    <row r="19" ht="16.5" customHeight="1" spans="1:4">
      <c r="A19" s="204"/>
      <c r="B19" s="72"/>
      <c r="C19" s="63" t="s">
        <v>179</v>
      </c>
      <c r="D19" s="72"/>
    </row>
    <row r="20" ht="16.5" customHeight="1" spans="1:4">
      <c r="A20" s="204"/>
      <c r="B20" s="72"/>
      <c r="C20" s="63" t="s">
        <v>180</v>
      </c>
      <c r="D20" s="72"/>
    </row>
    <row r="21" ht="16.5" customHeight="1" spans="1:4">
      <c r="A21" s="204"/>
      <c r="B21" s="72"/>
      <c r="C21" s="63" t="s">
        <v>181</v>
      </c>
      <c r="D21" s="72"/>
    </row>
    <row r="22" ht="16.5" customHeight="1" spans="1:4">
      <c r="A22" s="204"/>
      <c r="B22" s="72"/>
      <c r="C22" s="63" t="s">
        <v>182</v>
      </c>
      <c r="D22" s="72"/>
    </row>
    <row r="23" ht="16.5" customHeight="1" spans="1:4">
      <c r="A23" s="204"/>
      <c r="B23" s="72"/>
      <c r="C23" s="63" t="s">
        <v>183</v>
      </c>
      <c r="D23" s="72"/>
    </row>
    <row r="24" ht="16.5" customHeight="1" spans="1:4">
      <c r="A24" s="204"/>
      <c r="B24" s="72"/>
      <c r="C24" s="63" t="s">
        <v>184</v>
      </c>
      <c r="D24" s="72"/>
    </row>
    <row r="25" ht="16.5" customHeight="1" spans="1:4">
      <c r="A25" s="204"/>
      <c r="B25" s="72"/>
      <c r="C25" s="63" t="s">
        <v>185</v>
      </c>
      <c r="D25" s="72">
        <v>410592</v>
      </c>
    </row>
    <row r="26" ht="16.5" customHeight="1" spans="1:4">
      <c r="A26" s="204"/>
      <c r="B26" s="72"/>
      <c r="C26" s="63" t="s">
        <v>186</v>
      </c>
      <c r="D26" s="72"/>
    </row>
    <row r="27" ht="16.5" customHeight="1" spans="1:4">
      <c r="A27" s="204"/>
      <c r="B27" s="72"/>
      <c r="C27" s="63" t="s">
        <v>187</v>
      </c>
      <c r="D27" s="72"/>
    </row>
    <row r="28" ht="16.5" customHeight="1" spans="1:4">
      <c r="A28" s="204"/>
      <c r="B28" s="72"/>
      <c r="C28" s="63" t="s">
        <v>188</v>
      </c>
      <c r="D28" s="72"/>
    </row>
    <row r="29" ht="16.5" customHeight="1" spans="1:4">
      <c r="A29" s="204"/>
      <c r="B29" s="72"/>
      <c r="C29" s="63" t="s">
        <v>189</v>
      </c>
      <c r="D29" s="72"/>
    </row>
    <row r="30" ht="16.5" customHeight="1" spans="1:4">
      <c r="A30" s="204"/>
      <c r="B30" s="72"/>
      <c r="C30" s="63" t="s">
        <v>190</v>
      </c>
      <c r="D30" s="72"/>
    </row>
    <row r="31" ht="16.5" customHeight="1" spans="1:4">
      <c r="A31" s="204"/>
      <c r="B31" s="72"/>
      <c r="C31" s="203" t="s">
        <v>191</v>
      </c>
      <c r="D31" s="72"/>
    </row>
    <row r="32" ht="16.5" customHeight="1" spans="1:4">
      <c r="A32" s="204"/>
      <c r="B32" s="72"/>
      <c r="C32" s="203" t="s">
        <v>192</v>
      </c>
      <c r="D32" s="72"/>
    </row>
    <row r="33" ht="16.5" customHeight="1" spans="1:4">
      <c r="A33" s="204"/>
      <c r="B33" s="72"/>
      <c r="C33" s="29" t="s">
        <v>193</v>
      </c>
      <c r="D33" s="72"/>
    </row>
    <row r="34" ht="15" customHeight="1" spans="1:4">
      <c r="A34" s="205" t="s">
        <v>50</v>
      </c>
      <c r="B34" s="206">
        <v>94806367</v>
      </c>
      <c r="C34" s="205" t="s">
        <v>51</v>
      </c>
      <c r="D34" s="206">
        <v>94806367</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Right="0"/>
    <pageSetUpPr fitToPage="1"/>
  </sheetPr>
  <dimension ref="A1:G39"/>
  <sheetViews>
    <sheetView showZeros="0" workbookViewId="0">
      <selection activeCell="A3" sqref="A3:B3"/>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4:7">
      <c r="D1" s="154"/>
      <c r="F1" s="184"/>
      <c r="G1" s="185" t="s">
        <v>194</v>
      </c>
    </row>
    <row r="2" ht="41.25" customHeight="1" spans="1:7">
      <c r="A2" s="186" t="str">
        <f>"2026"&amp;"年一般公共预算支出预算表（按功能科目分类）"</f>
        <v>2026年一般公共预算支出预算表（按功能科目分类）</v>
      </c>
      <c r="B2" s="186"/>
      <c r="C2" s="186"/>
      <c r="D2" s="186"/>
      <c r="E2" s="186"/>
      <c r="F2" s="186"/>
      <c r="G2" s="186"/>
    </row>
    <row r="3" ht="18" customHeight="1" spans="1:7">
      <c r="A3" s="43" t="str">
        <f>"单位名称："&amp;"昆明市盘龙区卫生健康局（本级）"</f>
        <v>单位名称：昆明市盘龙区卫生健康局（本级）</v>
      </c>
      <c r="B3" s="182"/>
      <c r="F3" s="187"/>
      <c r="G3" s="185" t="s">
        <v>1</v>
      </c>
    </row>
    <row r="4" ht="20.25" customHeight="1" spans="1:7">
      <c r="A4" s="188" t="s">
        <v>195</v>
      </c>
      <c r="B4" s="189"/>
      <c r="C4" s="172" t="s">
        <v>55</v>
      </c>
      <c r="D4" s="170" t="s">
        <v>75</v>
      </c>
      <c r="E4" s="171"/>
      <c r="F4" s="178"/>
      <c r="G4" s="190" t="s">
        <v>76</v>
      </c>
    </row>
    <row r="5" ht="20.25" customHeight="1" spans="1:7">
      <c r="A5" s="191" t="s">
        <v>72</v>
      </c>
      <c r="B5" s="191" t="s">
        <v>73</v>
      </c>
      <c r="C5" s="90"/>
      <c r="D5" s="192" t="s">
        <v>57</v>
      </c>
      <c r="E5" s="192" t="s">
        <v>196</v>
      </c>
      <c r="F5" s="192" t="s">
        <v>197</v>
      </c>
      <c r="G5" s="193"/>
    </row>
    <row r="6" ht="15" customHeight="1" spans="1:7">
      <c r="A6" s="194" t="s">
        <v>82</v>
      </c>
      <c r="B6" s="194" t="s">
        <v>83</v>
      </c>
      <c r="C6" s="194" t="s">
        <v>84</v>
      </c>
      <c r="D6" s="194" t="s">
        <v>85</v>
      </c>
      <c r="E6" s="194" t="s">
        <v>86</v>
      </c>
      <c r="F6" s="194" t="s">
        <v>87</v>
      </c>
      <c r="G6" s="194" t="s">
        <v>88</v>
      </c>
    </row>
    <row r="7" ht="18" customHeight="1" spans="1:7">
      <c r="A7" s="195" t="s">
        <v>97</v>
      </c>
      <c r="B7" s="195" t="s">
        <v>98</v>
      </c>
      <c r="C7" s="104">
        <v>1565893</v>
      </c>
      <c r="D7" s="104">
        <v>1565893</v>
      </c>
      <c r="E7" s="104">
        <v>1565893</v>
      </c>
      <c r="F7" s="104"/>
      <c r="G7" s="104"/>
    </row>
    <row r="8" ht="18" customHeight="1" spans="1:7">
      <c r="A8" s="196" t="s">
        <v>99</v>
      </c>
      <c r="B8" s="196" t="s">
        <v>100</v>
      </c>
      <c r="C8" s="104">
        <v>1565893</v>
      </c>
      <c r="D8" s="104">
        <v>1565893</v>
      </c>
      <c r="E8" s="104">
        <v>1565893</v>
      </c>
      <c r="F8" s="104"/>
      <c r="G8" s="104"/>
    </row>
    <row r="9" ht="18" customHeight="1" spans="1:7">
      <c r="A9" s="197" t="s">
        <v>101</v>
      </c>
      <c r="B9" s="197" t="s">
        <v>102</v>
      </c>
      <c r="C9" s="104">
        <v>982800</v>
      </c>
      <c r="D9" s="104">
        <v>982800</v>
      </c>
      <c r="E9" s="104">
        <v>982800</v>
      </c>
      <c r="F9" s="104"/>
      <c r="G9" s="104"/>
    </row>
    <row r="10" ht="18" customHeight="1" spans="1:7">
      <c r="A10" s="197" t="s">
        <v>103</v>
      </c>
      <c r="B10" s="197" t="s">
        <v>104</v>
      </c>
      <c r="C10" s="104">
        <v>465960</v>
      </c>
      <c r="D10" s="104">
        <v>465960</v>
      </c>
      <c r="E10" s="104">
        <v>465960</v>
      </c>
      <c r="F10" s="104"/>
      <c r="G10" s="104"/>
    </row>
    <row r="11" ht="18" customHeight="1" spans="1:7">
      <c r="A11" s="197" t="s">
        <v>105</v>
      </c>
      <c r="B11" s="197" t="s">
        <v>106</v>
      </c>
      <c r="C11" s="104">
        <v>117133</v>
      </c>
      <c r="D11" s="104">
        <v>117133</v>
      </c>
      <c r="E11" s="104">
        <v>117133</v>
      </c>
      <c r="F11" s="104"/>
      <c r="G11" s="104"/>
    </row>
    <row r="12" ht="18" customHeight="1" spans="1:7">
      <c r="A12" s="195" t="s">
        <v>107</v>
      </c>
      <c r="B12" s="195" t="s">
        <v>108</v>
      </c>
      <c r="C12" s="104">
        <v>92829882</v>
      </c>
      <c r="D12" s="104">
        <v>4648719</v>
      </c>
      <c r="E12" s="104">
        <v>3993729</v>
      </c>
      <c r="F12" s="104">
        <v>654990</v>
      </c>
      <c r="G12" s="104">
        <v>88181163</v>
      </c>
    </row>
    <row r="13" ht="18" customHeight="1" spans="1:7">
      <c r="A13" s="196" t="s">
        <v>109</v>
      </c>
      <c r="B13" s="196" t="s">
        <v>110</v>
      </c>
      <c r="C13" s="104">
        <v>5274583</v>
      </c>
      <c r="D13" s="104">
        <v>4143843</v>
      </c>
      <c r="E13" s="104">
        <v>3488853</v>
      </c>
      <c r="F13" s="104">
        <v>654990</v>
      </c>
      <c r="G13" s="104">
        <v>1130740</v>
      </c>
    </row>
    <row r="14" ht="18" customHeight="1" spans="1:7">
      <c r="A14" s="197" t="s">
        <v>111</v>
      </c>
      <c r="B14" s="197" t="s">
        <v>112</v>
      </c>
      <c r="C14" s="104">
        <v>4143843</v>
      </c>
      <c r="D14" s="104">
        <v>4143843</v>
      </c>
      <c r="E14" s="104">
        <v>3488853</v>
      </c>
      <c r="F14" s="104">
        <v>654990</v>
      </c>
      <c r="G14" s="104"/>
    </row>
    <row r="15" ht="18" customHeight="1" spans="1:7">
      <c r="A15" s="197" t="s">
        <v>113</v>
      </c>
      <c r="B15" s="197" t="s">
        <v>114</v>
      </c>
      <c r="C15" s="104">
        <v>1130740</v>
      </c>
      <c r="D15" s="104"/>
      <c r="E15" s="104"/>
      <c r="F15" s="104"/>
      <c r="G15" s="104">
        <v>1130740</v>
      </c>
    </row>
    <row r="16" ht="18" customHeight="1" spans="1:7">
      <c r="A16" s="196" t="s">
        <v>115</v>
      </c>
      <c r="B16" s="196" t="s">
        <v>116</v>
      </c>
      <c r="C16" s="104">
        <v>479500</v>
      </c>
      <c r="D16" s="104"/>
      <c r="E16" s="104"/>
      <c r="F16" s="104"/>
      <c r="G16" s="104">
        <v>479500</v>
      </c>
    </row>
    <row r="17" ht="18" customHeight="1" spans="1:7">
      <c r="A17" s="197" t="s">
        <v>117</v>
      </c>
      <c r="B17" s="197" t="s">
        <v>118</v>
      </c>
      <c r="C17" s="104">
        <v>479500</v>
      </c>
      <c r="D17" s="104"/>
      <c r="E17" s="104"/>
      <c r="F17" s="104"/>
      <c r="G17" s="104">
        <v>479500</v>
      </c>
    </row>
    <row r="18" ht="18" customHeight="1" spans="1:7">
      <c r="A18" s="196" t="s">
        <v>119</v>
      </c>
      <c r="B18" s="196" t="s">
        <v>120</v>
      </c>
      <c r="C18" s="104">
        <v>3476141</v>
      </c>
      <c r="D18" s="104"/>
      <c r="E18" s="104"/>
      <c r="F18" s="104"/>
      <c r="G18" s="104">
        <v>3476141</v>
      </c>
    </row>
    <row r="19" ht="18" customHeight="1" spans="1:7">
      <c r="A19" s="197" t="s">
        <v>121</v>
      </c>
      <c r="B19" s="197" t="s">
        <v>122</v>
      </c>
      <c r="C19" s="104">
        <v>3476141</v>
      </c>
      <c r="D19" s="104"/>
      <c r="E19" s="104"/>
      <c r="F19" s="104"/>
      <c r="G19" s="104">
        <v>3476141</v>
      </c>
    </row>
    <row r="20" ht="18" customHeight="1" spans="1:7">
      <c r="A20" s="196" t="s">
        <v>123</v>
      </c>
      <c r="B20" s="196" t="s">
        <v>124</v>
      </c>
      <c r="C20" s="104">
        <v>28504680</v>
      </c>
      <c r="D20" s="104"/>
      <c r="E20" s="104"/>
      <c r="F20" s="104"/>
      <c r="G20" s="104">
        <v>28504680</v>
      </c>
    </row>
    <row r="21" ht="18" customHeight="1" spans="1:7">
      <c r="A21" s="197" t="s">
        <v>125</v>
      </c>
      <c r="B21" s="197" t="s">
        <v>126</v>
      </c>
      <c r="C21" s="104">
        <v>16203580</v>
      </c>
      <c r="D21" s="104"/>
      <c r="E21" s="104"/>
      <c r="F21" s="104"/>
      <c r="G21" s="104">
        <v>16203580</v>
      </c>
    </row>
    <row r="22" ht="18" customHeight="1" spans="1:7">
      <c r="A22" s="197" t="s">
        <v>127</v>
      </c>
      <c r="B22" s="197" t="s">
        <v>128</v>
      </c>
      <c r="C22" s="104">
        <v>1316100</v>
      </c>
      <c r="D22" s="104"/>
      <c r="E22" s="104"/>
      <c r="F22" s="104"/>
      <c r="G22" s="104">
        <v>1316100</v>
      </c>
    </row>
    <row r="23" ht="18" customHeight="1" spans="1:7">
      <c r="A23" s="197" t="s">
        <v>129</v>
      </c>
      <c r="B23" s="197" t="s">
        <v>130</v>
      </c>
      <c r="C23" s="104">
        <v>10985000</v>
      </c>
      <c r="D23" s="104"/>
      <c r="E23" s="104"/>
      <c r="F23" s="104"/>
      <c r="G23" s="104">
        <v>10985000</v>
      </c>
    </row>
    <row r="24" ht="18" customHeight="1" spans="1:7">
      <c r="A24" s="196" t="s">
        <v>131</v>
      </c>
      <c r="B24" s="196" t="s">
        <v>132</v>
      </c>
      <c r="C24" s="104">
        <v>12192682</v>
      </c>
      <c r="D24" s="104"/>
      <c r="E24" s="104"/>
      <c r="F24" s="104"/>
      <c r="G24" s="104">
        <v>12192682</v>
      </c>
    </row>
    <row r="25" ht="18" customHeight="1" spans="1:7">
      <c r="A25" s="197" t="s">
        <v>133</v>
      </c>
      <c r="B25" s="197" t="s">
        <v>134</v>
      </c>
      <c r="C25" s="104">
        <v>12192682</v>
      </c>
      <c r="D25" s="104"/>
      <c r="E25" s="104"/>
      <c r="F25" s="104"/>
      <c r="G25" s="104">
        <v>12192682</v>
      </c>
    </row>
    <row r="26" ht="18" customHeight="1" spans="1:7">
      <c r="A26" s="196" t="s">
        <v>135</v>
      </c>
      <c r="B26" s="196" t="s">
        <v>136</v>
      </c>
      <c r="C26" s="104">
        <v>504876</v>
      </c>
      <c r="D26" s="104">
        <v>504876</v>
      </c>
      <c r="E26" s="104">
        <v>504876</v>
      </c>
      <c r="F26" s="104"/>
      <c r="G26" s="104"/>
    </row>
    <row r="27" ht="18" customHeight="1" spans="1:7">
      <c r="A27" s="197" t="s">
        <v>137</v>
      </c>
      <c r="B27" s="197" t="s">
        <v>138</v>
      </c>
      <c r="C27" s="104">
        <v>214192</v>
      </c>
      <c r="D27" s="104">
        <v>214192</v>
      </c>
      <c r="E27" s="104">
        <v>214192</v>
      </c>
      <c r="F27" s="104"/>
      <c r="G27" s="104"/>
    </row>
    <row r="28" ht="18" customHeight="1" spans="1:7">
      <c r="A28" s="197" t="s">
        <v>139</v>
      </c>
      <c r="B28" s="197" t="s">
        <v>140</v>
      </c>
      <c r="C28" s="104">
        <v>254938</v>
      </c>
      <c r="D28" s="104">
        <v>254938</v>
      </c>
      <c r="E28" s="104">
        <v>254938</v>
      </c>
      <c r="F28" s="104"/>
      <c r="G28" s="104"/>
    </row>
    <row r="29" ht="18" customHeight="1" spans="1:7">
      <c r="A29" s="197" t="s">
        <v>141</v>
      </c>
      <c r="B29" s="197" t="s">
        <v>142</v>
      </c>
      <c r="C29" s="104">
        <v>35746</v>
      </c>
      <c r="D29" s="104">
        <v>35746</v>
      </c>
      <c r="E29" s="104">
        <v>35746</v>
      </c>
      <c r="F29" s="104"/>
      <c r="G29" s="104"/>
    </row>
    <row r="30" ht="18" customHeight="1" spans="1:7">
      <c r="A30" s="196" t="s">
        <v>143</v>
      </c>
      <c r="B30" s="196" t="s">
        <v>144</v>
      </c>
      <c r="C30" s="104">
        <v>420000</v>
      </c>
      <c r="D30" s="104"/>
      <c r="E30" s="104"/>
      <c r="F30" s="104"/>
      <c r="G30" s="104">
        <v>420000</v>
      </c>
    </row>
    <row r="31" ht="18" customHeight="1" spans="1:7">
      <c r="A31" s="197" t="s">
        <v>145</v>
      </c>
      <c r="B31" s="197" t="s">
        <v>146</v>
      </c>
      <c r="C31" s="104">
        <v>420000</v>
      </c>
      <c r="D31" s="104"/>
      <c r="E31" s="104"/>
      <c r="F31" s="104"/>
      <c r="G31" s="104">
        <v>420000</v>
      </c>
    </row>
    <row r="32" ht="18" customHeight="1" spans="1:7">
      <c r="A32" s="196" t="s">
        <v>147</v>
      </c>
      <c r="B32" s="196" t="s">
        <v>148</v>
      </c>
      <c r="C32" s="104">
        <v>32977420</v>
      </c>
      <c r="D32" s="104"/>
      <c r="E32" s="104"/>
      <c r="F32" s="104"/>
      <c r="G32" s="104">
        <v>32977420</v>
      </c>
    </row>
    <row r="33" ht="18" customHeight="1" spans="1:7">
      <c r="A33" s="197" t="s">
        <v>149</v>
      </c>
      <c r="B33" s="197" t="s">
        <v>150</v>
      </c>
      <c r="C33" s="104">
        <v>32977420</v>
      </c>
      <c r="D33" s="104"/>
      <c r="E33" s="104"/>
      <c r="F33" s="104"/>
      <c r="G33" s="104">
        <v>32977420</v>
      </c>
    </row>
    <row r="34" ht="18" customHeight="1" spans="1:7">
      <c r="A34" s="196" t="s">
        <v>151</v>
      </c>
      <c r="B34" s="196" t="s">
        <v>152</v>
      </c>
      <c r="C34" s="104">
        <v>9000000</v>
      </c>
      <c r="D34" s="104"/>
      <c r="E34" s="104"/>
      <c r="F34" s="104"/>
      <c r="G34" s="104">
        <v>9000000</v>
      </c>
    </row>
    <row r="35" ht="18" customHeight="1" spans="1:7">
      <c r="A35" s="197" t="s">
        <v>153</v>
      </c>
      <c r="B35" s="197" t="s">
        <v>152</v>
      </c>
      <c r="C35" s="104">
        <v>9000000</v>
      </c>
      <c r="D35" s="104"/>
      <c r="E35" s="104"/>
      <c r="F35" s="104"/>
      <c r="G35" s="104">
        <v>9000000</v>
      </c>
    </row>
    <row r="36" ht="18" customHeight="1" spans="1:7">
      <c r="A36" s="195" t="s">
        <v>154</v>
      </c>
      <c r="B36" s="195" t="s">
        <v>155</v>
      </c>
      <c r="C36" s="104">
        <v>410592</v>
      </c>
      <c r="D36" s="104">
        <v>410592</v>
      </c>
      <c r="E36" s="104">
        <v>410592</v>
      </c>
      <c r="F36" s="104"/>
      <c r="G36" s="104"/>
    </row>
    <row r="37" ht="18" customHeight="1" spans="1:7">
      <c r="A37" s="196" t="s">
        <v>156</v>
      </c>
      <c r="B37" s="196" t="s">
        <v>157</v>
      </c>
      <c r="C37" s="104">
        <v>410592</v>
      </c>
      <c r="D37" s="104">
        <v>410592</v>
      </c>
      <c r="E37" s="104">
        <v>410592</v>
      </c>
      <c r="F37" s="104"/>
      <c r="G37" s="104"/>
    </row>
    <row r="38" ht="18" customHeight="1" spans="1:7">
      <c r="A38" s="197" t="s">
        <v>158</v>
      </c>
      <c r="B38" s="197" t="s">
        <v>159</v>
      </c>
      <c r="C38" s="104">
        <v>410592</v>
      </c>
      <c r="D38" s="104">
        <v>410592</v>
      </c>
      <c r="E38" s="104">
        <v>410592</v>
      </c>
      <c r="F38" s="104"/>
      <c r="G38" s="104"/>
    </row>
    <row r="39" ht="18" customHeight="1" spans="1:7">
      <c r="A39" s="198" t="s">
        <v>198</v>
      </c>
      <c r="B39" s="199" t="s">
        <v>198</v>
      </c>
      <c r="C39" s="104">
        <v>94806367</v>
      </c>
      <c r="D39" s="104">
        <v>6625204</v>
      </c>
      <c r="E39" s="104">
        <v>5970214</v>
      </c>
      <c r="F39" s="104">
        <v>654990</v>
      </c>
      <c r="G39" s="104">
        <v>88181163</v>
      </c>
    </row>
  </sheetData>
  <mergeCells count="7">
    <mergeCell ref="A2:G2"/>
    <mergeCell ref="A3:B3"/>
    <mergeCell ref="A4:B4"/>
    <mergeCell ref="D4:F4"/>
    <mergeCell ref="A39:B39"/>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Right="0"/>
    <pageSetUpPr fitToPage="1"/>
  </sheetPr>
  <dimension ref="A1:F7"/>
  <sheetViews>
    <sheetView showZeros="0" workbookViewId="0">
      <selection activeCell="A3" sqref="A3:B3"/>
    </sheetView>
  </sheetViews>
  <sheetFormatPr defaultColWidth="10.4259259259259" defaultRowHeight="14.25" customHeight="1" outlineLevelRow="6" outlineLevelCol="5"/>
  <cols>
    <col min="1" max="6" width="28.1388888888889" style="1" customWidth="1"/>
    <col min="7" max="16384" width="10.4259259259259" style="1"/>
  </cols>
  <sheetData>
    <row r="1" customHeight="1" spans="1:6">
      <c r="A1" s="42"/>
      <c r="B1" s="42"/>
      <c r="C1" s="42"/>
      <c r="D1" s="42"/>
      <c r="E1" s="41"/>
      <c r="F1" s="180" t="s">
        <v>199</v>
      </c>
    </row>
    <row r="2" ht="41.25" customHeight="1" spans="1:6">
      <c r="A2" s="181" t="str">
        <f>"2026"&amp;"年一般公共预算“三公”经费支出预算表"</f>
        <v>2026年一般公共预算“三公”经费支出预算表</v>
      </c>
      <c r="B2" s="42"/>
      <c r="C2" s="42"/>
      <c r="D2" s="42"/>
      <c r="E2" s="41"/>
      <c r="F2" s="42"/>
    </row>
    <row r="3" customHeight="1" spans="1:6">
      <c r="A3" s="43" t="str">
        <f>"单位名称："&amp;"昆明市盘龙区卫生健康局（本级）"</f>
        <v>单位名称：昆明市盘龙区卫生健康局（本级）</v>
      </c>
      <c r="B3" s="182"/>
      <c r="D3" s="42"/>
      <c r="E3" s="41"/>
      <c r="F3" s="58" t="s">
        <v>1</v>
      </c>
    </row>
    <row r="4" ht="27" customHeight="1" spans="1:6">
      <c r="A4" s="46" t="s">
        <v>200</v>
      </c>
      <c r="B4" s="46" t="s">
        <v>201</v>
      </c>
      <c r="C4" s="46" t="s">
        <v>202</v>
      </c>
      <c r="D4" s="46"/>
      <c r="E4" s="35"/>
      <c r="F4" s="46" t="s">
        <v>203</v>
      </c>
    </row>
    <row r="5" ht="28.5" customHeight="1" spans="1:6">
      <c r="A5" s="183"/>
      <c r="B5" s="48"/>
      <c r="C5" s="35" t="s">
        <v>57</v>
      </c>
      <c r="D5" s="35" t="s">
        <v>204</v>
      </c>
      <c r="E5" s="35" t="s">
        <v>205</v>
      </c>
      <c r="F5" s="47"/>
    </row>
    <row r="6" ht="17.25" customHeight="1" spans="1:6">
      <c r="A6" s="50" t="s">
        <v>82</v>
      </c>
      <c r="B6" s="50" t="s">
        <v>83</v>
      </c>
      <c r="C6" s="50" t="s">
        <v>84</v>
      </c>
      <c r="D6" s="50" t="s">
        <v>85</v>
      </c>
      <c r="E6" s="50" t="s">
        <v>86</v>
      </c>
      <c r="F6" s="50" t="s">
        <v>87</v>
      </c>
    </row>
    <row r="7" ht="17.25" customHeight="1" spans="1:6">
      <c r="A7" s="72">
        <v>42000</v>
      </c>
      <c r="B7" s="72"/>
      <c r="C7" s="72">
        <v>22000</v>
      </c>
      <c r="D7" s="72"/>
      <c r="E7" s="72">
        <v>22000</v>
      </c>
      <c r="F7" s="72">
        <v>20000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Right="0"/>
    <pageSetUpPr fitToPage="1"/>
  </sheetPr>
  <dimension ref="A1:X42"/>
  <sheetViews>
    <sheetView showZeros="0" workbookViewId="0">
      <selection activeCell="A3" sqref="A3:H3"/>
    </sheetView>
  </sheetViews>
  <sheetFormatPr defaultColWidth="9.13888888888889" defaultRowHeight="14.25" customHeight="1"/>
  <cols>
    <col min="1" max="2" width="32.8518518518519" customWidth="1"/>
    <col min="3" max="3" width="20.712962962963" customWidth="1"/>
    <col min="4" max="4" width="31.2777777777778" customWidth="1"/>
    <col min="5" max="5" width="10.1388888888889" customWidth="1"/>
    <col min="6" max="6" width="32.2222222222222" customWidth="1"/>
    <col min="7" max="7" width="10.2777777777778" customWidth="1"/>
    <col min="8" max="8" width="34.2222222222222" customWidth="1"/>
    <col min="9" max="24" width="18.712962962963" customWidth="1"/>
  </cols>
  <sheetData>
    <row r="1" ht="13.5" customHeight="1" spans="2:24">
      <c r="B1" s="154"/>
      <c r="C1" s="155"/>
      <c r="E1" s="156"/>
      <c r="F1" s="156"/>
      <c r="G1" s="156"/>
      <c r="H1" s="156"/>
      <c r="I1" s="74"/>
      <c r="J1" s="74"/>
      <c r="K1" s="74"/>
      <c r="L1" s="74"/>
      <c r="M1" s="74"/>
      <c r="N1" s="74"/>
      <c r="R1" s="74"/>
      <c r="V1" s="155"/>
      <c r="X1" s="122" t="s">
        <v>206</v>
      </c>
    </row>
    <row r="2" ht="45.75" customHeight="1" spans="1:24">
      <c r="A2" s="76" t="str">
        <f>"2026"&amp;"年部门基本支出预算表"</f>
        <v>2026年部门基本支出预算表</v>
      </c>
      <c r="B2" s="112"/>
      <c r="C2" s="76"/>
      <c r="D2" s="76"/>
      <c r="E2" s="76"/>
      <c r="F2" s="76"/>
      <c r="G2" s="76"/>
      <c r="H2" s="76"/>
      <c r="I2" s="76"/>
      <c r="J2" s="76"/>
      <c r="K2" s="76"/>
      <c r="L2" s="76"/>
      <c r="M2" s="76"/>
      <c r="N2" s="76"/>
      <c r="O2" s="112"/>
      <c r="P2" s="112"/>
      <c r="Q2" s="112"/>
      <c r="R2" s="76"/>
      <c r="S2" s="76"/>
      <c r="T2" s="76"/>
      <c r="U2" s="76"/>
      <c r="V2" s="76"/>
      <c r="W2" s="76"/>
      <c r="X2" s="76"/>
    </row>
    <row r="3" ht="18.75" customHeight="1" spans="1:24">
      <c r="A3" s="119" t="s">
        <v>207</v>
      </c>
      <c r="B3" s="157"/>
      <c r="C3" s="158"/>
      <c r="D3" s="158"/>
      <c r="E3" s="158"/>
      <c r="F3" s="158"/>
      <c r="G3" s="158"/>
      <c r="H3" s="158"/>
      <c r="I3" s="79"/>
      <c r="J3" s="79"/>
      <c r="K3" s="79"/>
      <c r="L3" s="79"/>
      <c r="M3" s="79"/>
      <c r="N3" s="79"/>
      <c r="O3" s="114"/>
      <c r="P3" s="114"/>
      <c r="Q3" s="114"/>
      <c r="R3" s="79"/>
      <c r="V3" s="155"/>
      <c r="X3" s="122" t="s">
        <v>1</v>
      </c>
    </row>
    <row r="4" ht="18" customHeight="1" spans="1:24">
      <c r="A4" s="159" t="s">
        <v>208</v>
      </c>
      <c r="B4" s="159" t="s">
        <v>209</v>
      </c>
      <c r="C4" s="159" t="s">
        <v>210</v>
      </c>
      <c r="D4" s="159" t="s">
        <v>211</v>
      </c>
      <c r="E4" s="159" t="s">
        <v>212</v>
      </c>
      <c r="F4" s="159" t="s">
        <v>213</v>
      </c>
      <c r="G4" s="159" t="s">
        <v>214</v>
      </c>
      <c r="H4" s="159" t="s">
        <v>215</v>
      </c>
      <c r="I4" s="170" t="s">
        <v>216</v>
      </c>
      <c r="J4" s="108" t="s">
        <v>216</v>
      </c>
      <c r="K4" s="108"/>
      <c r="L4" s="108"/>
      <c r="M4" s="108"/>
      <c r="N4" s="108"/>
      <c r="O4" s="171"/>
      <c r="P4" s="171"/>
      <c r="Q4" s="171"/>
      <c r="R4" s="100" t="s">
        <v>61</v>
      </c>
      <c r="S4" s="108" t="s">
        <v>62</v>
      </c>
      <c r="T4" s="108"/>
      <c r="U4" s="108"/>
      <c r="V4" s="108"/>
      <c r="W4" s="108"/>
      <c r="X4" s="109"/>
    </row>
    <row r="5" ht="18" customHeight="1" spans="1:24">
      <c r="A5" s="160"/>
      <c r="B5" s="161"/>
      <c r="C5" s="162"/>
      <c r="D5" s="160"/>
      <c r="E5" s="160"/>
      <c r="F5" s="160"/>
      <c r="G5" s="160"/>
      <c r="H5" s="160"/>
      <c r="I5" s="172" t="s">
        <v>217</v>
      </c>
      <c r="J5" s="170" t="s">
        <v>58</v>
      </c>
      <c r="K5" s="108"/>
      <c r="L5" s="108"/>
      <c r="M5" s="108"/>
      <c r="N5" s="109"/>
      <c r="O5" s="173" t="s">
        <v>218</v>
      </c>
      <c r="P5" s="171"/>
      <c r="Q5" s="178"/>
      <c r="R5" s="159" t="s">
        <v>61</v>
      </c>
      <c r="S5" s="170" t="s">
        <v>62</v>
      </c>
      <c r="T5" s="100" t="s">
        <v>64</v>
      </c>
      <c r="U5" s="108" t="s">
        <v>62</v>
      </c>
      <c r="V5" s="100" t="s">
        <v>66</v>
      </c>
      <c r="W5" s="100" t="s">
        <v>67</v>
      </c>
      <c r="X5" s="179" t="s">
        <v>68</v>
      </c>
    </row>
    <row r="6" ht="19.5" customHeight="1" spans="1:24">
      <c r="A6" s="161"/>
      <c r="B6" s="161"/>
      <c r="C6" s="161"/>
      <c r="D6" s="161"/>
      <c r="E6" s="161"/>
      <c r="F6" s="161"/>
      <c r="G6" s="161"/>
      <c r="H6" s="161"/>
      <c r="I6" s="161"/>
      <c r="J6" s="174" t="s">
        <v>219</v>
      </c>
      <c r="K6" s="159" t="s">
        <v>220</v>
      </c>
      <c r="L6" s="159" t="s">
        <v>221</v>
      </c>
      <c r="M6" s="159" t="s">
        <v>222</v>
      </c>
      <c r="N6" s="159" t="s">
        <v>223</v>
      </c>
      <c r="O6" s="159" t="s">
        <v>58</v>
      </c>
      <c r="P6" s="159" t="s">
        <v>59</v>
      </c>
      <c r="Q6" s="159" t="s">
        <v>60</v>
      </c>
      <c r="R6" s="161"/>
      <c r="S6" s="159" t="s">
        <v>57</v>
      </c>
      <c r="T6" s="159" t="s">
        <v>64</v>
      </c>
      <c r="U6" s="159" t="s">
        <v>224</v>
      </c>
      <c r="V6" s="159" t="s">
        <v>66</v>
      </c>
      <c r="W6" s="159" t="s">
        <v>67</v>
      </c>
      <c r="X6" s="159" t="s">
        <v>68</v>
      </c>
    </row>
    <row r="7" ht="37.5" customHeight="1" spans="1:24">
      <c r="A7" s="163"/>
      <c r="B7" s="90"/>
      <c r="C7" s="163"/>
      <c r="D7" s="163"/>
      <c r="E7" s="163"/>
      <c r="F7" s="163"/>
      <c r="G7" s="163"/>
      <c r="H7" s="163"/>
      <c r="I7" s="163"/>
      <c r="J7" s="175" t="s">
        <v>57</v>
      </c>
      <c r="K7" s="176" t="s">
        <v>225</v>
      </c>
      <c r="L7" s="176" t="s">
        <v>221</v>
      </c>
      <c r="M7" s="176" t="s">
        <v>222</v>
      </c>
      <c r="N7" s="176" t="s">
        <v>223</v>
      </c>
      <c r="O7" s="176" t="s">
        <v>221</v>
      </c>
      <c r="P7" s="176" t="s">
        <v>222</v>
      </c>
      <c r="Q7" s="176" t="s">
        <v>223</v>
      </c>
      <c r="R7" s="176" t="s">
        <v>61</v>
      </c>
      <c r="S7" s="176" t="s">
        <v>57</v>
      </c>
      <c r="T7" s="176" t="s">
        <v>64</v>
      </c>
      <c r="U7" s="176" t="s">
        <v>224</v>
      </c>
      <c r="V7" s="176" t="s">
        <v>66</v>
      </c>
      <c r="W7" s="176" t="s">
        <v>67</v>
      </c>
      <c r="X7" s="176" t="s">
        <v>68</v>
      </c>
    </row>
    <row r="8" customHeight="1" spans="1:24">
      <c r="A8" s="164">
        <v>1</v>
      </c>
      <c r="B8" s="164">
        <v>2</v>
      </c>
      <c r="C8" s="164">
        <v>3</v>
      </c>
      <c r="D8" s="164">
        <v>4</v>
      </c>
      <c r="E8" s="164">
        <v>5</v>
      </c>
      <c r="F8" s="164">
        <v>6</v>
      </c>
      <c r="G8" s="164">
        <v>7</v>
      </c>
      <c r="H8" s="164">
        <v>8</v>
      </c>
      <c r="I8" s="164">
        <v>9</v>
      </c>
      <c r="J8" s="164">
        <v>10</v>
      </c>
      <c r="K8" s="164">
        <v>11</v>
      </c>
      <c r="L8" s="164">
        <v>12</v>
      </c>
      <c r="M8" s="164">
        <v>13</v>
      </c>
      <c r="N8" s="164">
        <v>14</v>
      </c>
      <c r="O8" s="164">
        <v>15</v>
      </c>
      <c r="P8" s="164">
        <v>16</v>
      </c>
      <c r="Q8" s="164">
        <v>17</v>
      </c>
      <c r="R8" s="164">
        <v>18</v>
      </c>
      <c r="S8" s="164">
        <v>19</v>
      </c>
      <c r="T8" s="164">
        <v>20</v>
      </c>
      <c r="U8" s="164">
        <v>21</v>
      </c>
      <c r="V8" s="164">
        <v>22</v>
      </c>
      <c r="W8" s="164">
        <v>23</v>
      </c>
      <c r="X8" s="164">
        <v>24</v>
      </c>
    </row>
    <row r="9" ht="20.25" customHeight="1" spans="1:24">
      <c r="A9" s="165" t="s">
        <v>70</v>
      </c>
      <c r="B9" s="165" t="s">
        <v>70</v>
      </c>
      <c r="C9" s="165" t="s">
        <v>226</v>
      </c>
      <c r="D9" s="165" t="s">
        <v>227</v>
      </c>
      <c r="E9" s="165" t="s">
        <v>111</v>
      </c>
      <c r="F9" s="165" t="s">
        <v>112</v>
      </c>
      <c r="G9" s="165" t="s">
        <v>228</v>
      </c>
      <c r="H9" s="165" t="s">
        <v>229</v>
      </c>
      <c r="I9" s="104">
        <v>1127772</v>
      </c>
      <c r="J9" s="104">
        <v>1127772</v>
      </c>
      <c r="K9" s="104"/>
      <c r="L9" s="104"/>
      <c r="M9" s="104">
        <v>1127772</v>
      </c>
      <c r="N9" s="104"/>
      <c r="O9" s="104"/>
      <c r="P9" s="104"/>
      <c r="Q9" s="104"/>
      <c r="R9" s="104"/>
      <c r="S9" s="104"/>
      <c r="T9" s="104"/>
      <c r="U9" s="104"/>
      <c r="V9" s="104"/>
      <c r="W9" s="104"/>
      <c r="X9" s="104"/>
    </row>
    <row r="10" ht="20.25" customHeight="1" spans="1:24">
      <c r="A10" s="165" t="s">
        <v>70</v>
      </c>
      <c r="B10" s="165" t="s">
        <v>70</v>
      </c>
      <c r="C10" s="165" t="s">
        <v>226</v>
      </c>
      <c r="D10" s="165" t="s">
        <v>227</v>
      </c>
      <c r="E10" s="165" t="s">
        <v>111</v>
      </c>
      <c r="F10" s="165" t="s">
        <v>112</v>
      </c>
      <c r="G10" s="165" t="s">
        <v>230</v>
      </c>
      <c r="H10" s="165" t="s">
        <v>231</v>
      </c>
      <c r="I10" s="104">
        <v>1384908</v>
      </c>
      <c r="J10" s="104">
        <v>1384908</v>
      </c>
      <c r="K10" s="177"/>
      <c r="L10" s="177"/>
      <c r="M10" s="104">
        <v>1384908</v>
      </c>
      <c r="N10" s="177"/>
      <c r="O10" s="104"/>
      <c r="P10" s="104"/>
      <c r="Q10" s="104"/>
      <c r="R10" s="104"/>
      <c r="S10" s="104"/>
      <c r="T10" s="104"/>
      <c r="U10" s="104"/>
      <c r="V10" s="104"/>
      <c r="W10" s="104"/>
      <c r="X10" s="104"/>
    </row>
    <row r="11" ht="20.25" customHeight="1" spans="1:24">
      <c r="A11" s="165" t="s">
        <v>70</v>
      </c>
      <c r="B11" s="165" t="s">
        <v>70</v>
      </c>
      <c r="C11" s="165" t="s">
        <v>226</v>
      </c>
      <c r="D11" s="165" t="s">
        <v>227</v>
      </c>
      <c r="E11" s="165" t="s">
        <v>111</v>
      </c>
      <c r="F11" s="165" t="s">
        <v>112</v>
      </c>
      <c r="G11" s="165" t="s">
        <v>232</v>
      </c>
      <c r="H11" s="165" t="s">
        <v>233</v>
      </c>
      <c r="I11" s="104">
        <v>93981</v>
      </c>
      <c r="J11" s="104">
        <v>93981</v>
      </c>
      <c r="K11" s="177"/>
      <c r="L11" s="177"/>
      <c r="M11" s="104">
        <v>93981</v>
      </c>
      <c r="N11" s="177"/>
      <c r="O11" s="104"/>
      <c r="P11" s="104"/>
      <c r="Q11" s="104"/>
      <c r="R11" s="104"/>
      <c r="S11" s="104"/>
      <c r="T11" s="104"/>
      <c r="U11" s="104"/>
      <c r="V11" s="104"/>
      <c r="W11" s="104"/>
      <c r="X11" s="104"/>
    </row>
    <row r="12" ht="20.25" customHeight="1" spans="1:24">
      <c r="A12" s="165" t="s">
        <v>70</v>
      </c>
      <c r="B12" s="165" t="s">
        <v>70</v>
      </c>
      <c r="C12" s="165" t="s">
        <v>234</v>
      </c>
      <c r="D12" s="165" t="s">
        <v>235</v>
      </c>
      <c r="E12" s="165" t="s">
        <v>103</v>
      </c>
      <c r="F12" s="165" t="s">
        <v>104</v>
      </c>
      <c r="G12" s="165" t="s">
        <v>236</v>
      </c>
      <c r="H12" s="165" t="s">
        <v>237</v>
      </c>
      <c r="I12" s="104">
        <v>465960</v>
      </c>
      <c r="J12" s="104">
        <v>465960</v>
      </c>
      <c r="K12" s="177"/>
      <c r="L12" s="177"/>
      <c r="M12" s="104">
        <v>465960</v>
      </c>
      <c r="N12" s="177"/>
      <c r="O12" s="104"/>
      <c r="P12" s="104"/>
      <c r="Q12" s="104"/>
      <c r="R12" s="104"/>
      <c r="S12" s="104"/>
      <c r="T12" s="104"/>
      <c r="U12" s="104"/>
      <c r="V12" s="104"/>
      <c r="W12" s="104"/>
      <c r="X12" s="104"/>
    </row>
    <row r="13" ht="20.25" customHeight="1" spans="1:24">
      <c r="A13" s="165" t="s">
        <v>70</v>
      </c>
      <c r="B13" s="165" t="s">
        <v>70</v>
      </c>
      <c r="C13" s="165" t="s">
        <v>234</v>
      </c>
      <c r="D13" s="165" t="s">
        <v>235</v>
      </c>
      <c r="E13" s="165" t="s">
        <v>105</v>
      </c>
      <c r="F13" s="165" t="s">
        <v>106</v>
      </c>
      <c r="G13" s="165" t="s">
        <v>238</v>
      </c>
      <c r="H13" s="165" t="s">
        <v>239</v>
      </c>
      <c r="I13" s="104">
        <v>117133</v>
      </c>
      <c r="J13" s="104">
        <v>117133</v>
      </c>
      <c r="K13" s="177"/>
      <c r="L13" s="177"/>
      <c r="M13" s="104">
        <v>117133</v>
      </c>
      <c r="N13" s="177"/>
      <c r="O13" s="104"/>
      <c r="P13" s="104"/>
      <c r="Q13" s="104"/>
      <c r="R13" s="104"/>
      <c r="S13" s="104"/>
      <c r="T13" s="104"/>
      <c r="U13" s="104"/>
      <c r="V13" s="104"/>
      <c r="W13" s="104"/>
      <c r="X13" s="104"/>
    </row>
    <row r="14" ht="20.25" customHeight="1" spans="1:24">
      <c r="A14" s="165" t="s">
        <v>70</v>
      </c>
      <c r="B14" s="165" t="s">
        <v>70</v>
      </c>
      <c r="C14" s="165" t="s">
        <v>234</v>
      </c>
      <c r="D14" s="165" t="s">
        <v>235</v>
      </c>
      <c r="E14" s="165" t="s">
        <v>137</v>
      </c>
      <c r="F14" s="165" t="s">
        <v>138</v>
      </c>
      <c r="G14" s="165" t="s">
        <v>240</v>
      </c>
      <c r="H14" s="165" t="s">
        <v>241</v>
      </c>
      <c r="I14" s="104">
        <v>214192</v>
      </c>
      <c r="J14" s="104">
        <v>214192</v>
      </c>
      <c r="K14" s="177"/>
      <c r="L14" s="177"/>
      <c r="M14" s="104">
        <v>214192</v>
      </c>
      <c r="N14" s="177"/>
      <c r="O14" s="104"/>
      <c r="P14" s="104"/>
      <c r="Q14" s="104"/>
      <c r="R14" s="104"/>
      <c r="S14" s="104"/>
      <c r="T14" s="104"/>
      <c r="U14" s="104"/>
      <c r="V14" s="104"/>
      <c r="W14" s="104"/>
      <c r="X14" s="104"/>
    </row>
    <row r="15" ht="20.25" customHeight="1" spans="1:24">
      <c r="A15" s="165" t="s">
        <v>70</v>
      </c>
      <c r="B15" s="165" t="s">
        <v>70</v>
      </c>
      <c r="C15" s="165" t="s">
        <v>234</v>
      </c>
      <c r="D15" s="165" t="s">
        <v>235</v>
      </c>
      <c r="E15" s="165" t="s">
        <v>139</v>
      </c>
      <c r="F15" s="165" t="s">
        <v>140</v>
      </c>
      <c r="G15" s="165" t="s">
        <v>242</v>
      </c>
      <c r="H15" s="165" t="s">
        <v>243</v>
      </c>
      <c r="I15" s="104">
        <v>135720</v>
      </c>
      <c r="J15" s="104">
        <v>135720</v>
      </c>
      <c r="K15" s="177"/>
      <c r="L15" s="177"/>
      <c r="M15" s="104">
        <v>135720</v>
      </c>
      <c r="N15" s="177"/>
      <c r="O15" s="104"/>
      <c r="P15" s="104"/>
      <c r="Q15" s="104"/>
      <c r="R15" s="104"/>
      <c r="S15" s="104"/>
      <c r="T15" s="104"/>
      <c r="U15" s="104"/>
      <c r="V15" s="104"/>
      <c r="W15" s="104"/>
      <c r="X15" s="104"/>
    </row>
    <row r="16" ht="20.25" customHeight="1" spans="1:24">
      <c r="A16" s="165" t="s">
        <v>70</v>
      </c>
      <c r="B16" s="165" t="s">
        <v>70</v>
      </c>
      <c r="C16" s="165" t="s">
        <v>234</v>
      </c>
      <c r="D16" s="165" t="s">
        <v>235</v>
      </c>
      <c r="E16" s="165" t="s">
        <v>139</v>
      </c>
      <c r="F16" s="165" t="s">
        <v>140</v>
      </c>
      <c r="G16" s="165" t="s">
        <v>242</v>
      </c>
      <c r="H16" s="165" t="s">
        <v>243</v>
      </c>
      <c r="I16" s="104">
        <v>119218</v>
      </c>
      <c r="J16" s="104">
        <v>119218</v>
      </c>
      <c r="K16" s="177"/>
      <c r="L16" s="177"/>
      <c r="M16" s="104">
        <v>119218</v>
      </c>
      <c r="N16" s="177"/>
      <c r="O16" s="104"/>
      <c r="P16" s="104"/>
      <c r="Q16" s="104"/>
      <c r="R16" s="104"/>
      <c r="S16" s="104"/>
      <c r="T16" s="104"/>
      <c r="U16" s="104"/>
      <c r="V16" s="104"/>
      <c r="W16" s="104"/>
      <c r="X16" s="104"/>
    </row>
    <row r="17" ht="20.25" customHeight="1" spans="1:24">
      <c r="A17" s="165" t="s">
        <v>70</v>
      </c>
      <c r="B17" s="165" t="s">
        <v>70</v>
      </c>
      <c r="C17" s="165" t="s">
        <v>234</v>
      </c>
      <c r="D17" s="165" t="s">
        <v>235</v>
      </c>
      <c r="E17" s="165" t="s">
        <v>111</v>
      </c>
      <c r="F17" s="165" t="s">
        <v>112</v>
      </c>
      <c r="G17" s="165" t="s">
        <v>244</v>
      </c>
      <c r="H17" s="165" t="s">
        <v>245</v>
      </c>
      <c r="I17" s="104">
        <v>759</v>
      </c>
      <c r="J17" s="104">
        <v>759</v>
      </c>
      <c r="K17" s="177"/>
      <c r="L17" s="177"/>
      <c r="M17" s="104">
        <v>759</v>
      </c>
      <c r="N17" s="177"/>
      <c r="O17" s="104"/>
      <c r="P17" s="104"/>
      <c r="Q17" s="104"/>
      <c r="R17" s="104"/>
      <c r="S17" s="104"/>
      <c r="T17" s="104"/>
      <c r="U17" s="104"/>
      <c r="V17" s="104"/>
      <c r="W17" s="104"/>
      <c r="X17" s="104"/>
    </row>
    <row r="18" ht="20.25" customHeight="1" spans="1:24">
      <c r="A18" s="165" t="s">
        <v>70</v>
      </c>
      <c r="B18" s="165" t="s">
        <v>70</v>
      </c>
      <c r="C18" s="165" t="s">
        <v>234</v>
      </c>
      <c r="D18" s="165" t="s">
        <v>235</v>
      </c>
      <c r="E18" s="165" t="s">
        <v>141</v>
      </c>
      <c r="F18" s="165" t="s">
        <v>142</v>
      </c>
      <c r="G18" s="165" t="s">
        <v>244</v>
      </c>
      <c r="H18" s="165" t="s">
        <v>245</v>
      </c>
      <c r="I18" s="104">
        <v>10956</v>
      </c>
      <c r="J18" s="104">
        <v>10956</v>
      </c>
      <c r="K18" s="177"/>
      <c r="L18" s="177"/>
      <c r="M18" s="104">
        <v>10956</v>
      </c>
      <c r="N18" s="177"/>
      <c r="O18" s="104"/>
      <c r="P18" s="104"/>
      <c r="Q18" s="104"/>
      <c r="R18" s="104"/>
      <c r="S18" s="104"/>
      <c r="T18" s="104"/>
      <c r="U18" s="104"/>
      <c r="V18" s="104"/>
      <c r="W18" s="104"/>
      <c r="X18" s="104"/>
    </row>
    <row r="19" ht="20.25" customHeight="1" spans="1:24">
      <c r="A19" s="165" t="s">
        <v>70</v>
      </c>
      <c r="B19" s="165" t="s">
        <v>70</v>
      </c>
      <c r="C19" s="165" t="s">
        <v>234</v>
      </c>
      <c r="D19" s="165" t="s">
        <v>235</v>
      </c>
      <c r="E19" s="165" t="s">
        <v>141</v>
      </c>
      <c r="F19" s="165" t="s">
        <v>142</v>
      </c>
      <c r="G19" s="165" t="s">
        <v>244</v>
      </c>
      <c r="H19" s="165" t="s">
        <v>245</v>
      </c>
      <c r="I19" s="104">
        <v>5368</v>
      </c>
      <c r="J19" s="104">
        <v>5368</v>
      </c>
      <c r="K19" s="177"/>
      <c r="L19" s="177"/>
      <c r="M19" s="104">
        <v>5368</v>
      </c>
      <c r="N19" s="177"/>
      <c r="O19" s="104"/>
      <c r="P19" s="104"/>
      <c r="Q19" s="104"/>
      <c r="R19" s="104"/>
      <c r="S19" s="104"/>
      <c r="T19" s="104"/>
      <c r="U19" s="104"/>
      <c r="V19" s="104"/>
      <c r="W19" s="104"/>
      <c r="X19" s="104"/>
    </row>
    <row r="20" ht="20.25" customHeight="1" spans="1:24">
      <c r="A20" s="165" t="s">
        <v>70</v>
      </c>
      <c r="B20" s="165" t="s">
        <v>70</v>
      </c>
      <c r="C20" s="165" t="s">
        <v>234</v>
      </c>
      <c r="D20" s="165" t="s">
        <v>235</v>
      </c>
      <c r="E20" s="165" t="s">
        <v>141</v>
      </c>
      <c r="F20" s="165" t="s">
        <v>142</v>
      </c>
      <c r="G20" s="165" t="s">
        <v>244</v>
      </c>
      <c r="H20" s="165" t="s">
        <v>245</v>
      </c>
      <c r="I20" s="104">
        <v>19422</v>
      </c>
      <c r="J20" s="104">
        <v>19422</v>
      </c>
      <c r="K20" s="177"/>
      <c r="L20" s="177"/>
      <c r="M20" s="104">
        <v>19422</v>
      </c>
      <c r="N20" s="177"/>
      <c r="O20" s="104"/>
      <c r="P20" s="104"/>
      <c r="Q20" s="104"/>
      <c r="R20" s="104"/>
      <c r="S20" s="104"/>
      <c r="T20" s="104"/>
      <c r="U20" s="104"/>
      <c r="V20" s="104"/>
      <c r="W20" s="104"/>
      <c r="X20" s="104"/>
    </row>
    <row r="21" ht="20.25" customHeight="1" spans="1:24">
      <c r="A21" s="165" t="s">
        <v>70</v>
      </c>
      <c r="B21" s="165" t="s">
        <v>70</v>
      </c>
      <c r="C21" s="165" t="s">
        <v>246</v>
      </c>
      <c r="D21" s="165" t="s">
        <v>159</v>
      </c>
      <c r="E21" s="165" t="s">
        <v>158</v>
      </c>
      <c r="F21" s="165" t="s">
        <v>159</v>
      </c>
      <c r="G21" s="165" t="s">
        <v>247</v>
      </c>
      <c r="H21" s="165" t="s">
        <v>159</v>
      </c>
      <c r="I21" s="104">
        <v>410592</v>
      </c>
      <c r="J21" s="104">
        <v>410592</v>
      </c>
      <c r="K21" s="177"/>
      <c r="L21" s="177"/>
      <c r="M21" s="104">
        <v>410592</v>
      </c>
      <c r="N21" s="177"/>
      <c r="O21" s="104"/>
      <c r="P21" s="104"/>
      <c r="Q21" s="104"/>
      <c r="R21" s="104"/>
      <c r="S21" s="104"/>
      <c r="T21" s="104"/>
      <c r="U21" s="104"/>
      <c r="V21" s="104"/>
      <c r="W21" s="104"/>
      <c r="X21" s="104"/>
    </row>
    <row r="22" ht="20.25" customHeight="1" spans="1:24">
      <c r="A22" s="165" t="s">
        <v>70</v>
      </c>
      <c r="B22" s="165" t="s">
        <v>70</v>
      </c>
      <c r="C22" s="165" t="s">
        <v>248</v>
      </c>
      <c r="D22" s="165" t="s">
        <v>249</v>
      </c>
      <c r="E22" s="165" t="s">
        <v>111</v>
      </c>
      <c r="F22" s="165" t="s">
        <v>112</v>
      </c>
      <c r="G22" s="165" t="s">
        <v>250</v>
      </c>
      <c r="H22" s="165" t="s">
        <v>251</v>
      </c>
      <c r="I22" s="104">
        <v>22000</v>
      </c>
      <c r="J22" s="104">
        <v>22000</v>
      </c>
      <c r="K22" s="177"/>
      <c r="L22" s="177"/>
      <c r="M22" s="104">
        <v>22000</v>
      </c>
      <c r="N22" s="177"/>
      <c r="O22" s="104"/>
      <c r="P22" s="104"/>
      <c r="Q22" s="104"/>
      <c r="R22" s="104"/>
      <c r="S22" s="104"/>
      <c r="T22" s="104"/>
      <c r="U22" s="104"/>
      <c r="V22" s="104"/>
      <c r="W22" s="104"/>
      <c r="X22" s="104"/>
    </row>
    <row r="23" ht="20.25" customHeight="1" spans="1:24">
      <c r="A23" s="165" t="s">
        <v>70</v>
      </c>
      <c r="B23" s="165" t="s">
        <v>70</v>
      </c>
      <c r="C23" s="165" t="s">
        <v>252</v>
      </c>
      <c r="D23" s="165" t="s">
        <v>203</v>
      </c>
      <c r="E23" s="165" t="s">
        <v>111</v>
      </c>
      <c r="F23" s="165" t="s">
        <v>112</v>
      </c>
      <c r="G23" s="165" t="s">
        <v>253</v>
      </c>
      <c r="H23" s="165" t="s">
        <v>203</v>
      </c>
      <c r="I23" s="104">
        <v>20000</v>
      </c>
      <c r="J23" s="104">
        <v>20000</v>
      </c>
      <c r="K23" s="177"/>
      <c r="L23" s="177"/>
      <c r="M23" s="104">
        <v>20000</v>
      </c>
      <c r="N23" s="177"/>
      <c r="O23" s="104"/>
      <c r="P23" s="104"/>
      <c r="Q23" s="104"/>
      <c r="R23" s="104"/>
      <c r="S23" s="104"/>
      <c r="T23" s="104"/>
      <c r="U23" s="104"/>
      <c r="V23" s="104"/>
      <c r="W23" s="104"/>
      <c r="X23" s="104"/>
    </row>
    <row r="24" ht="20.25" customHeight="1" spans="1:24">
      <c r="A24" s="165" t="s">
        <v>70</v>
      </c>
      <c r="B24" s="165" t="s">
        <v>70</v>
      </c>
      <c r="C24" s="165" t="s">
        <v>254</v>
      </c>
      <c r="D24" s="165" t="s">
        <v>255</v>
      </c>
      <c r="E24" s="165" t="s">
        <v>111</v>
      </c>
      <c r="F24" s="165" t="s">
        <v>112</v>
      </c>
      <c r="G24" s="165" t="s">
        <v>256</v>
      </c>
      <c r="H24" s="165" t="s">
        <v>257</v>
      </c>
      <c r="I24" s="104">
        <v>21300</v>
      </c>
      <c r="J24" s="104">
        <v>21300</v>
      </c>
      <c r="K24" s="177"/>
      <c r="L24" s="177"/>
      <c r="M24" s="104">
        <v>21300</v>
      </c>
      <c r="N24" s="177"/>
      <c r="O24" s="104"/>
      <c r="P24" s="104"/>
      <c r="Q24" s="104"/>
      <c r="R24" s="104"/>
      <c r="S24" s="104"/>
      <c r="T24" s="104"/>
      <c r="U24" s="104"/>
      <c r="V24" s="104"/>
      <c r="W24" s="104"/>
      <c r="X24" s="104"/>
    </row>
    <row r="25" ht="20.25" customHeight="1" spans="1:24">
      <c r="A25" s="165" t="s">
        <v>70</v>
      </c>
      <c r="B25" s="165" t="s">
        <v>70</v>
      </c>
      <c r="C25" s="165" t="s">
        <v>258</v>
      </c>
      <c r="D25" s="165" t="s">
        <v>259</v>
      </c>
      <c r="E25" s="165" t="s">
        <v>111</v>
      </c>
      <c r="F25" s="165" t="s">
        <v>112</v>
      </c>
      <c r="G25" s="165" t="s">
        <v>256</v>
      </c>
      <c r="H25" s="165" t="s">
        <v>257</v>
      </c>
      <c r="I25" s="104">
        <v>213000</v>
      </c>
      <c r="J25" s="104">
        <v>213000</v>
      </c>
      <c r="K25" s="177"/>
      <c r="L25" s="177"/>
      <c r="M25" s="104">
        <v>213000</v>
      </c>
      <c r="N25" s="177"/>
      <c r="O25" s="104"/>
      <c r="P25" s="104"/>
      <c r="Q25" s="104"/>
      <c r="R25" s="104"/>
      <c r="S25" s="104"/>
      <c r="T25" s="104"/>
      <c r="U25" s="104"/>
      <c r="V25" s="104"/>
      <c r="W25" s="104"/>
      <c r="X25" s="104"/>
    </row>
    <row r="26" ht="20.25" customHeight="1" spans="1:24">
      <c r="A26" s="165" t="s">
        <v>70</v>
      </c>
      <c r="B26" s="165" t="s">
        <v>70</v>
      </c>
      <c r="C26" s="165" t="s">
        <v>260</v>
      </c>
      <c r="D26" s="165" t="s">
        <v>261</v>
      </c>
      <c r="E26" s="165" t="s">
        <v>111</v>
      </c>
      <c r="F26" s="165" t="s">
        <v>112</v>
      </c>
      <c r="G26" s="165" t="s">
        <v>262</v>
      </c>
      <c r="H26" s="165" t="s">
        <v>263</v>
      </c>
      <c r="I26" s="104">
        <v>48070</v>
      </c>
      <c r="J26" s="104">
        <v>48070</v>
      </c>
      <c r="K26" s="177"/>
      <c r="L26" s="177"/>
      <c r="M26" s="104">
        <v>48070</v>
      </c>
      <c r="N26" s="177"/>
      <c r="O26" s="104"/>
      <c r="P26" s="104"/>
      <c r="Q26" s="104"/>
      <c r="R26" s="104"/>
      <c r="S26" s="104"/>
      <c r="T26" s="104"/>
      <c r="U26" s="104"/>
      <c r="V26" s="104"/>
      <c r="W26" s="104"/>
      <c r="X26" s="104"/>
    </row>
    <row r="27" ht="20.25" customHeight="1" spans="1:24">
      <c r="A27" s="165" t="s">
        <v>70</v>
      </c>
      <c r="B27" s="165" t="s">
        <v>70</v>
      </c>
      <c r="C27" s="165" t="s">
        <v>260</v>
      </c>
      <c r="D27" s="165" t="s">
        <v>261</v>
      </c>
      <c r="E27" s="165" t="s">
        <v>111</v>
      </c>
      <c r="F27" s="165" t="s">
        <v>112</v>
      </c>
      <c r="G27" s="165" t="s">
        <v>264</v>
      </c>
      <c r="H27" s="165" t="s">
        <v>265</v>
      </c>
      <c r="I27" s="104">
        <v>8360</v>
      </c>
      <c r="J27" s="104">
        <v>8360</v>
      </c>
      <c r="K27" s="177"/>
      <c r="L27" s="177"/>
      <c r="M27" s="104">
        <v>8360</v>
      </c>
      <c r="N27" s="177"/>
      <c r="O27" s="104"/>
      <c r="P27" s="104"/>
      <c r="Q27" s="104"/>
      <c r="R27" s="104"/>
      <c r="S27" s="104"/>
      <c r="T27" s="104"/>
      <c r="U27" s="104"/>
      <c r="V27" s="104"/>
      <c r="W27" s="104"/>
      <c r="X27" s="104"/>
    </row>
    <row r="28" ht="20.25" customHeight="1" spans="1:24">
      <c r="A28" s="165" t="s">
        <v>70</v>
      </c>
      <c r="B28" s="165" t="s">
        <v>70</v>
      </c>
      <c r="C28" s="165" t="s">
        <v>260</v>
      </c>
      <c r="D28" s="165" t="s">
        <v>261</v>
      </c>
      <c r="E28" s="165" t="s">
        <v>111</v>
      </c>
      <c r="F28" s="165" t="s">
        <v>112</v>
      </c>
      <c r="G28" s="165" t="s">
        <v>264</v>
      </c>
      <c r="H28" s="165" t="s">
        <v>265</v>
      </c>
      <c r="I28" s="104">
        <v>7678</v>
      </c>
      <c r="J28" s="104">
        <v>7678</v>
      </c>
      <c r="K28" s="177"/>
      <c r="L28" s="177"/>
      <c r="M28" s="104">
        <v>7678</v>
      </c>
      <c r="N28" s="177"/>
      <c r="O28" s="104"/>
      <c r="P28" s="104"/>
      <c r="Q28" s="104"/>
      <c r="R28" s="104"/>
      <c r="S28" s="104"/>
      <c r="T28" s="104"/>
      <c r="U28" s="104"/>
      <c r="V28" s="104"/>
      <c r="W28" s="104"/>
      <c r="X28" s="104"/>
    </row>
    <row r="29" ht="20.25" customHeight="1" spans="1:24">
      <c r="A29" s="165" t="s">
        <v>70</v>
      </c>
      <c r="B29" s="165" t="s">
        <v>70</v>
      </c>
      <c r="C29" s="165" t="s">
        <v>260</v>
      </c>
      <c r="D29" s="165" t="s">
        <v>261</v>
      </c>
      <c r="E29" s="165" t="s">
        <v>111</v>
      </c>
      <c r="F29" s="165" t="s">
        <v>112</v>
      </c>
      <c r="G29" s="165" t="s">
        <v>266</v>
      </c>
      <c r="H29" s="165" t="s">
        <v>267</v>
      </c>
      <c r="I29" s="104">
        <v>11858</v>
      </c>
      <c r="J29" s="104">
        <v>11858</v>
      </c>
      <c r="K29" s="177"/>
      <c r="L29" s="177"/>
      <c r="M29" s="104">
        <v>11858</v>
      </c>
      <c r="N29" s="177"/>
      <c r="O29" s="104"/>
      <c r="P29" s="104"/>
      <c r="Q29" s="104"/>
      <c r="R29" s="104"/>
      <c r="S29" s="104"/>
      <c r="T29" s="104"/>
      <c r="U29" s="104"/>
      <c r="V29" s="104"/>
      <c r="W29" s="104"/>
      <c r="X29" s="104"/>
    </row>
    <row r="30" ht="20.25" customHeight="1" spans="1:24">
      <c r="A30" s="165" t="s">
        <v>70</v>
      </c>
      <c r="B30" s="165" t="s">
        <v>70</v>
      </c>
      <c r="C30" s="165" t="s">
        <v>260</v>
      </c>
      <c r="D30" s="165" t="s">
        <v>261</v>
      </c>
      <c r="E30" s="165" t="s">
        <v>111</v>
      </c>
      <c r="F30" s="165" t="s">
        <v>112</v>
      </c>
      <c r="G30" s="165" t="s">
        <v>268</v>
      </c>
      <c r="H30" s="165" t="s">
        <v>269</v>
      </c>
      <c r="I30" s="104">
        <v>21582</v>
      </c>
      <c r="J30" s="104">
        <v>21582</v>
      </c>
      <c r="K30" s="177"/>
      <c r="L30" s="177"/>
      <c r="M30" s="104">
        <v>21582</v>
      </c>
      <c r="N30" s="177"/>
      <c r="O30" s="104"/>
      <c r="P30" s="104"/>
      <c r="Q30" s="104"/>
      <c r="R30" s="104"/>
      <c r="S30" s="104"/>
      <c r="T30" s="104"/>
      <c r="U30" s="104"/>
      <c r="V30" s="104"/>
      <c r="W30" s="104"/>
      <c r="X30" s="104"/>
    </row>
    <row r="31" ht="20.25" customHeight="1" spans="1:24">
      <c r="A31" s="165" t="s">
        <v>70</v>
      </c>
      <c r="B31" s="165" t="s">
        <v>70</v>
      </c>
      <c r="C31" s="165" t="s">
        <v>260</v>
      </c>
      <c r="D31" s="165" t="s">
        <v>261</v>
      </c>
      <c r="E31" s="165" t="s">
        <v>111</v>
      </c>
      <c r="F31" s="165" t="s">
        <v>112</v>
      </c>
      <c r="G31" s="165" t="s">
        <v>270</v>
      </c>
      <c r="H31" s="165" t="s">
        <v>271</v>
      </c>
      <c r="I31" s="104">
        <v>31350</v>
      </c>
      <c r="J31" s="104">
        <v>31350</v>
      </c>
      <c r="K31" s="177"/>
      <c r="L31" s="177"/>
      <c r="M31" s="104">
        <v>31350</v>
      </c>
      <c r="N31" s="177"/>
      <c r="O31" s="104"/>
      <c r="P31" s="104"/>
      <c r="Q31" s="104"/>
      <c r="R31" s="104"/>
      <c r="S31" s="104"/>
      <c r="T31" s="104"/>
      <c r="U31" s="104"/>
      <c r="V31" s="104"/>
      <c r="W31" s="104"/>
      <c r="X31" s="104"/>
    </row>
    <row r="32" ht="20.25" customHeight="1" spans="1:24">
      <c r="A32" s="165" t="s">
        <v>70</v>
      </c>
      <c r="B32" s="165" t="s">
        <v>70</v>
      </c>
      <c r="C32" s="165" t="s">
        <v>260</v>
      </c>
      <c r="D32" s="165" t="s">
        <v>261</v>
      </c>
      <c r="E32" s="165" t="s">
        <v>111</v>
      </c>
      <c r="F32" s="165" t="s">
        <v>112</v>
      </c>
      <c r="G32" s="165" t="s">
        <v>272</v>
      </c>
      <c r="H32" s="165" t="s">
        <v>273</v>
      </c>
      <c r="I32" s="104">
        <v>33440</v>
      </c>
      <c r="J32" s="104">
        <v>33440</v>
      </c>
      <c r="K32" s="177"/>
      <c r="L32" s="177"/>
      <c r="M32" s="104">
        <v>33440</v>
      </c>
      <c r="N32" s="177"/>
      <c r="O32" s="104"/>
      <c r="P32" s="104"/>
      <c r="Q32" s="104"/>
      <c r="R32" s="104"/>
      <c r="S32" s="104"/>
      <c r="T32" s="104"/>
      <c r="U32" s="104"/>
      <c r="V32" s="104"/>
      <c r="W32" s="104"/>
      <c r="X32" s="104"/>
    </row>
    <row r="33" ht="20.25" customHeight="1" spans="1:24">
      <c r="A33" s="165" t="s">
        <v>70</v>
      </c>
      <c r="B33" s="165" t="s">
        <v>70</v>
      </c>
      <c r="C33" s="165" t="s">
        <v>260</v>
      </c>
      <c r="D33" s="165" t="s">
        <v>261</v>
      </c>
      <c r="E33" s="165" t="s">
        <v>111</v>
      </c>
      <c r="F33" s="165" t="s">
        <v>112</v>
      </c>
      <c r="G33" s="165" t="s">
        <v>274</v>
      </c>
      <c r="H33" s="165" t="s">
        <v>275</v>
      </c>
      <c r="I33" s="104">
        <v>12540</v>
      </c>
      <c r="J33" s="104">
        <v>12540</v>
      </c>
      <c r="K33" s="177"/>
      <c r="L33" s="177"/>
      <c r="M33" s="104">
        <v>12540</v>
      </c>
      <c r="N33" s="177"/>
      <c r="O33" s="104"/>
      <c r="P33" s="104"/>
      <c r="Q33" s="104"/>
      <c r="R33" s="104"/>
      <c r="S33" s="104"/>
      <c r="T33" s="104"/>
      <c r="U33" s="104"/>
      <c r="V33" s="104"/>
      <c r="W33" s="104"/>
      <c r="X33" s="104"/>
    </row>
    <row r="34" ht="20.25" customHeight="1" spans="1:24">
      <c r="A34" s="165" t="s">
        <v>70</v>
      </c>
      <c r="B34" s="165" t="s">
        <v>70</v>
      </c>
      <c r="C34" s="165" t="s">
        <v>260</v>
      </c>
      <c r="D34" s="165" t="s">
        <v>261</v>
      </c>
      <c r="E34" s="165" t="s">
        <v>111</v>
      </c>
      <c r="F34" s="165" t="s">
        <v>112</v>
      </c>
      <c r="G34" s="165" t="s">
        <v>276</v>
      </c>
      <c r="H34" s="165" t="s">
        <v>277</v>
      </c>
      <c r="I34" s="104">
        <v>23400</v>
      </c>
      <c r="J34" s="104">
        <v>23400</v>
      </c>
      <c r="K34" s="177"/>
      <c r="L34" s="177"/>
      <c r="M34" s="104">
        <v>23400</v>
      </c>
      <c r="N34" s="177"/>
      <c r="O34" s="104"/>
      <c r="P34" s="104"/>
      <c r="Q34" s="104"/>
      <c r="R34" s="104"/>
      <c r="S34" s="104"/>
      <c r="T34" s="104"/>
      <c r="U34" s="104"/>
      <c r="V34" s="104"/>
      <c r="W34" s="104"/>
      <c r="X34" s="104"/>
    </row>
    <row r="35" ht="20.25" customHeight="1" spans="1:24">
      <c r="A35" s="165" t="s">
        <v>70</v>
      </c>
      <c r="B35" s="165" t="s">
        <v>70</v>
      </c>
      <c r="C35" s="165" t="s">
        <v>260</v>
      </c>
      <c r="D35" s="165" t="s">
        <v>261</v>
      </c>
      <c r="E35" s="165" t="s">
        <v>111</v>
      </c>
      <c r="F35" s="165" t="s">
        <v>112</v>
      </c>
      <c r="G35" s="165" t="s">
        <v>276</v>
      </c>
      <c r="H35" s="165" t="s">
        <v>277</v>
      </c>
      <c r="I35" s="104">
        <v>13200</v>
      </c>
      <c r="J35" s="104">
        <v>13200</v>
      </c>
      <c r="K35" s="177"/>
      <c r="L35" s="177"/>
      <c r="M35" s="104">
        <v>13200</v>
      </c>
      <c r="N35" s="177"/>
      <c r="O35" s="104"/>
      <c r="P35" s="104"/>
      <c r="Q35" s="104"/>
      <c r="R35" s="104"/>
      <c r="S35" s="104"/>
      <c r="T35" s="104"/>
      <c r="U35" s="104"/>
      <c r="V35" s="104"/>
      <c r="W35" s="104"/>
      <c r="X35" s="104"/>
    </row>
    <row r="36" ht="20.25" customHeight="1" spans="1:24">
      <c r="A36" s="165" t="s">
        <v>70</v>
      </c>
      <c r="B36" s="165" t="s">
        <v>70</v>
      </c>
      <c r="C36" s="165" t="s">
        <v>260</v>
      </c>
      <c r="D36" s="165" t="s">
        <v>261</v>
      </c>
      <c r="E36" s="165" t="s">
        <v>111</v>
      </c>
      <c r="F36" s="165" t="s">
        <v>112</v>
      </c>
      <c r="G36" s="165" t="s">
        <v>276</v>
      </c>
      <c r="H36" s="165" t="s">
        <v>277</v>
      </c>
      <c r="I36" s="104">
        <v>52800</v>
      </c>
      <c r="J36" s="104">
        <v>52800</v>
      </c>
      <c r="K36" s="177"/>
      <c r="L36" s="177"/>
      <c r="M36" s="104">
        <v>52800</v>
      </c>
      <c r="N36" s="177"/>
      <c r="O36" s="104"/>
      <c r="P36" s="104"/>
      <c r="Q36" s="104"/>
      <c r="R36" s="104"/>
      <c r="S36" s="104"/>
      <c r="T36" s="104"/>
      <c r="U36" s="104"/>
      <c r="V36" s="104"/>
      <c r="W36" s="104"/>
      <c r="X36" s="104"/>
    </row>
    <row r="37" ht="20.25" customHeight="1" spans="1:24">
      <c r="A37" s="165" t="s">
        <v>70</v>
      </c>
      <c r="B37" s="165" t="s">
        <v>70</v>
      </c>
      <c r="C37" s="165" t="s">
        <v>278</v>
      </c>
      <c r="D37" s="165" t="s">
        <v>279</v>
      </c>
      <c r="E37" s="165" t="s">
        <v>111</v>
      </c>
      <c r="F37" s="165" t="s">
        <v>112</v>
      </c>
      <c r="G37" s="165" t="s">
        <v>280</v>
      </c>
      <c r="H37" s="165" t="s">
        <v>279</v>
      </c>
      <c r="I37" s="104">
        <v>20812</v>
      </c>
      <c r="J37" s="104">
        <v>20812</v>
      </c>
      <c r="K37" s="177"/>
      <c r="L37" s="177"/>
      <c r="M37" s="104">
        <v>20812</v>
      </c>
      <c r="N37" s="177"/>
      <c r="O37" s="104"/>
      <c r="P37" s="104"/>
      <c r="Q37" s="104"/>
      <c r="R37" s="104"/>
      <c r="S37" s="104"/>
      <c r="T37" s="104"/>
      <c r="U37" s="104"/>
      <c r="V37" s="104"/>
      <c r="W37" s="104"/>
      <c r="X37" s="104"/>
    </row>
    <row r="38" ht="20.25" customHeight="1" spans="1:24">
      <c r="A38" s="165" t="s">
        <v>70</v>
      </c>
      <c r="B38" s="165" t="s">
        <v>70</v>
      </c>
      <c r="C38" s="165" t="s">
        <v>281</v>
      </c>
      <c r="D38" s="165" t="s">
        <v>282</v>
      </c>
      <c r="E38" s="165" t="s">
        <v>101</v>
      </c>
      <c r="F38" s="165" t="s">
        <v>102</v>
      </c>
      <c r="G38" s="165" t="s">
        <v>283</v>
      </c>
      <c r="H38" s="165" t="s">
        <v>284</v>
      </c>
      <c r="I38" s="104">
        <v>982800</v>
      </c>
      <c r="J38" s="104">
        <v>982800</v>
      </c>
      <c r="K38" s="177"/>
      <c r="L38" s="177"/>
      <c r="M38" s="104">
        <v>982800</v>
      </c>
      <c r="N38" s="177"/>
      <c r="O38" s="104"/>
      <c r="P38" s="104"/>
      <c r="Q38" s="104"/>
      <c r="R38" s="104"/>
      <c r="S38" s="104"/>
      <c r="T38" s="104"/>
      <c r="U38" s="104"/>
      <c r="V38" s="104"/>
      <c r="W38" s="104"/>
      <c r="X38" s="104"/>
    </row>
    <row r="39" ht="20.25" customHeight="1" spans="1:24">
      <c r="A39" s="165" t="s">
        <v>70</v>
      </c>
      <c r="B39" s="165" t="s">
        <v>70</v>
      </c>
      <c r="C39" s="165" t="s">
        <v>285</v>
      </c>
      <c r="D39" s="165" t="s">
        <v>286</v>
      </c>
      <c r="E39" s="165" t="s">
        <v>111</v>
      </c>
      <c r="F39" s="165" t="s">
        <v>112</v>
      </c>
      <c r="G39" s="165" t="s">
        <v>276</v>
      </c>
      <c r="H39" s="165" t="s">
        <v>277</v>
      </c>
      <c r="I39" s="104">
        <v>93600</v>
      </c>
      <c r="J39" s="104">
        <v>93600</v>
      </c>
      <c r="K39" s="177"/>
      <c r="L39" s="177"/>
      <c r="M39" s="104">
        <v>93600</v>
      </c>
      <c r="N39" s="177"/>
      <c r="O39" s="104"/>
      <c r="P39" s="104"/>
      <c r="Q39" s="104"/>
      <c r="R39" s="104"/>
      <c r="S39" s="104"/>
      <c r="T39" s="104"/>
      <c r="U39" s="104"/>
      <c r="V39" s="104"/>
      <c r="W39" s="104"/>
      <c r="X39" s="104"/>
    </row>
    <row r="40" ht="20.25" customHeight="1" spans="1:24">
      <c r="A40" s="165" t="s">
        <v>70</v>
      </c>
      <c r="B40" s="165" t="s">
        <v>70</v>
      </c>
      <c r="C40" s="165" t="s">
        <v>287</v>
      </c>
      <c r="D40" s="165" t="s">
        <v>288</v>
      </c>
      <c r="E40" s="165" t="s">
        <v>111</v>
      </c>
      <c r="F40" s="165" t="s">
        <v>112</v>
      </c>
      <c r="G40" s="165" t="s">
        <v>232</v>
      </c>
      <c r="H40" s="165" t="s">
        <v>233</v>
      </c>
      <c r="I40" s="104">
        <v>562200</v>
      </c>
      <c r="J40" s="104">
        <v>562200</v>
      </c>
      <c r="K40" s="177"/>
      <c r="L40" s="177"/>
      <c r="M40" s="104">
        <v>562200</v>
      </c>
      <c r="N40" s="177"/>
      <c r="O40" s="104"/>
      <c r="P40" s="104"/>
      <c r="Q40" s="104"/>
      <c r="R40" s="104"/>
      <c r="S40" s="104"/>
      <c r="T40" s="104"/>
      <c r="U40" s="104"/>
      <c r="V40" s="104"/>
      <c r="W40" s="104"/>
      <c r="X40" s="104"/>
    </row>
    <row r="41" ht="20.25" customHeight="1" spans="1:24">
      <c r="A41" s="165" t="s">
        <v>70</v>
      </c>
      <c r="B41" s="165" t="s">
        <v>70</v>
      </c>
      <c r="C41" s="165" t="s">
        <v>287</v>
      </c>
      <c r="D41" s="165" t="s">
        <v>288</v>
      </c>
      <c r="E41" s="165" t="s">
        <v>111</v>
      </c>
      <c r="F41" s="165" t="s">
        <v>112</v>
      </c>
      <c r="G41" s="165" t="s">
        <v>232</v>
      </c>
      <c r="H41" s="165" t="s">
        <v>233</v>
      </c>
      <c r="I41" s="104">
        <v>319233</v>
      </c>
      <c r="J41" s="104">
        <v>319233</v>
      </c>
      <c r="K41" s="177"/>
      <c r="L41" s="177"/>
      <c r="M41" s="104">
        <v>319233</v>
      </c>
      <c r="N41" s="177"/>
      <c r="O41" s="104"/>
      <c r="P41" s="104"/>
      <c r="Q41" s="104"/>
      <c r="R41" s="104"/>
      <c r="S41" s="104"/>
      <c r="T41" s="104"/>
      <c r="U41" s="104"/>
      <c r="V41" s="104"/>
      <c r="W41" s="104"/>
      <c r="X41" s="104"/>
    </row>
    <row r="42" ht="17.25" customHeight="1" spans="1:24">
      <c r="A42" s="166" t="s">
        <v>198</v>
      </c>
      <c r="B42" s="167"/>
      <c r="C42" s="168"/>
      <c r="D42" s="168"/>
      <c r="E42" s="168"/>
      <c r="F42" s="168"/>
      <c r="G42" s="168"/>
      <c r="H42" s="169"/>
      <c r="I42" s="104">
        <v>6625204</v>
      </c>
      <c r="J42" s="104">
        <v>6625204</v>
      </c>
      <c r="K42" s="104"/>
      <c r="L42" s="104"/>
      <c r="M42" s="104">
        <v>6625204</v>
      </c>
      <c r="N42" s="104"/>
      <c r="O42" s="104"/>
      <c r="P42" s="104"/>
      <c r="Q42" s="104"/>
      <c r="R42" s="104"/>
      <c r="S42" s="104"/>
      <c r="T42" s="104"/>
      <c r="U42" s="104"/>
      <c r="V42" s="104"/>
      <c r="W42" s="104"/>
      <c r="X42" s="104"/>
    </row>
  </sheetData>
  <mergeCells count="31">
    <mergeCell ref="A2:X2"/>
    <mergeCell ref="A3:H3"/>
    <mergeCell ref="I4:X4"/>
    <mergeCell ref="J5:N5"/>
    <mergeCell ref="O5:Q5"/>
    <mergeCell ref="S5:X5"/>
    <mergeCell ref="A42:H42"/>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Right="0"/>
    <pageSetUpPr fitToPage="1"/>
  </sheetPr>
  <dimension ref="A1:W57"/>
  <sheetViews>
    <sheetView showZeros="0" workbookViewId="0">
      <selection activeCell="A3" sqref="A3:H3"/>
    </sheetView>
  </sheetViews>
  <sheetFormatPr defaultColWidth="9.13888888888889" defaultRowHeight="14.25" customHeight="1"/>
  <cols>
    <col min="1" max="1" width="10.2777777777778" style="1" customWidth="1"/>
    <col min="2" max="2" width="21.6666666666667" style="1" customWidth="1"/>
    <col min="3" max="3" width="68.6666666666667" style="144" customWidth="1"/>
    <col min="4" max="4" width="23.8518518518519" style="1" customWidth="1"/>
    <col min="5" max="5" width="11.1388888888889" style="1" customWidth="1"/>
    <col min="6" max="6" width="26.5555555555556" style="1" customWidth="1"/>
    <col min="7" max="7" width="9.85185185185185" style="1" customWidth="1"/>
    <col min="8" max="8" width="17.712962962963" style="1" customWidth="1"/>
    <col min="9" max="13" width="20" style="1" customWidth="1"/>
    <col min="14" max="14" width="12.2777777777778" style="1" customWidth="1"/>
    <col min="15" max="15" width="12.712962962963" style="1" customWidth="1"/>
    <col min="16" max="16" width="11.1388888888889" style="1" customWidth="1"/>
    <col min="17" max="21" width="19.8518518518519" style="1" customWidth="1"/>
    <col min="22" max="22" width="20" style="1" customWidth="1"/>
    <col min="23" max="23" width="19.8518518518519" style="1" customWidth="1"/>
    <col min="24" max="16384" width="9.13888888888889" style="1"/>
  </cols>
  <sheetData>
    <row r="1" ht="13.5" customHeight="1" spans="2:23">
      <c r="B1" s="145"/>
      <c r="E1" s="2"/>
      <c r="F1" s="2"/>
      <c r="G1" s="2"/>
      <c r="H1" s="2"/>
      <c r="U1" s="145"/>
      <c r="W1" s="153" t="s">
        <v>289</v>
      </c>
    </row>
    <row r="2" ht="46.5" customHeight="1" spans="1:23">
      <c r="A2" s="4" t="str">
        <f>"2026"&amp;"年部门项目支出预算表"</f>
        <v>2026年部门项目支出预算表</v>
      </c>
      <c r="B2" s="4"/>
      <c r="C2" s="146"/>
      <c r="D2" s="4"/>
      <c r="E2" s="4"/>
      <c r="F2" s="4"/>
      <c r="G2" s="4"/>
      <c r="H2" s="4"/>
      <c r="I2" s="4"/>
      <c r="J2" s="4"/>
      <c r="K2" s="4"/>
      <c r="L2" s="4"/>
      <c r="M2" s="4"/>
      <c r="N2" s="4"/>
      <c r="O2" s="4"/>
      <c r="P2" s="4"/>
      <c r="Q2" s="4"/>
      <c r="R2" s="4"/>
      <c r="S2" s="4"/>
      <c r="T2" s="4"/>
      <c r="U2" s="4"/>
      <c r="V2" s="4"/>
      <c r="W2" s="4"/>
    </row>
    <row r="3" ht="13.5" customHeight="1" spans="1:23">
      <c r="A3" s="5" t="s">
        <v>207</v>
      </c>
      <c r="B3" s="6"/>
      <c r="C3" s="147"/>
      <c r="D3" s="6"/>
      <c r="E3" s="6"/>
      <c r="F3" s="6"/>
      <c r="G3" s="6"/>
      <c r="H3" s="6"/>
      <c r="I3" s="7"/>
      <c r="J3" s="7"/>
      <c r="K3" s="7"/>
      <c r="L3" s="7"/>
      <c r="M3" s="7"/>
      <c r="N3" s="7"/>
      <c r="O3" s="7"/>
      <c r="P3" s="7"/>
      <c r="Q3" s="7"/>
      <c r="U3" s="145"/>
      <c r="W3" s="128" t="s">
        <v>1</v>
      </c>
    </row>
    <row r="4" ht="21.75" customHeight="1" spans="1:23">
      <c r="A4" s="9" t="s">
        <v>290</v>
      </c>
      <c r="B4" s="10" t="s">
        <v>210</v>
      </c>
      <c r="C4" s="9" t="s">
        <v>211</v>
      </c>
      <c r="D4" s="9" t="s">
        <v>291</v>
      </c>
      <c r="E4" s="10" t="s">
        <v>212</v>
      </c>
      <c r="F4" s="10" t="s">
        <v>213</v>
      </c>
      <c r="G4" s="10" t="s">
        <v>292</v>
      </c>
      <c r="H4" s="10" t="s">
        <v>293</v>
      </c>
      <c r="I4" s="16" t="s">
        <v>55</v>
      </c>
      <c r="J4" s="11" t="s">
        <v>294</v>
      </c>
      <c r="K4" s="12"/>
      <c r="L4" s="12"/>
      <c r="M4" s="13"/>
      <c r="N4" s="11" t="s">
        <v>218</v>
      </c>
      <c r="O4" s="12"/>
      <c r="P4" s="13"/>
      <c r="Q4" s="10" t="s">
        <v>61</v>
      </c>
      <c r="R4" s="11" t="s">
        <v>62</v>
      </c>
      <c r="S4" s="12"/>
      <c r="T4" s="12"/>
      <c r="U4" s="12"/>
      <c r="V4" s="12"/>
      <c r="W4" s="13"/>
    </row>
    <row r="5" ht="21.75" customHeight="1" spans="1:23">
      <c r="A5" s="14"/>
      <c r="B5" s="28"/>
      <c r="C5" s="14"/>
      <c r="D5" s="14"/>
      <c r="E5" s="15"/>
      <c r="F5" s="15"/>
      <c r="G5" s="15"/>
      <c r="H5" s="15"/>
      <c r="I5" s="28"/>
      <c r="J5" s="149" t="s">
        <v>58</v>
      </c>
      <c r="K5" s="150"/>
      <c r="L5" s="10" t="s">
        <v>59</v>
      </c>
      <c r="M5" s="10" t="s">
        <v>60</v>
      </c>
      <c r="N5" s="10" t="s">
        <v>58</v>
      </c>
      <c r="O5" s="10" t="s">
        <v>59</v>
      </c>
      <c r="P5" s="10" t="s">
        <v>60</v>
      </c>
      <c r="Q5" s="15"/>
      <c r="R5" s="10" t="s">
        <v>57</v>
      </c>
      <c r="S5" s="10" t="s">
        <v>64</v>
      </c>
      <c r="T5" s="10" t="s">
        <v>224</v>
      </c>
      <c r="U5" s="10" t="s">
        <v>66</v>
      </c>
      <c r="V5" s="10" t="s">
        <v>67</v>
      </c>
      <c r="W5" s="10" t="s">
        <v>68</v>
      </c>
    </row>
    <row r="6" ht="21" customHeight="1" spans="1:23">
      <c r="A6" s="28"/>
      <c r="B6" s="28"/>
      <c r="C6" s="15"/>
      <c r="D6" s="28"/>
      <c r="E6" s="28"/>
      <c r="F6" s="28"/>
      <c r="G6" s="28"/>
      <c r="H6" s="28"/>
      <c r="I6" s="28"/>
      <c r="J6" s="151" t="s">
        <v>57</v>
      </c>
      <c r="K6" s="152"/>
      <c r="L6" s="28"/>
      <c r="M6" s="28"/>
      <c r="N6" s="28"/>
      <c r="O6" s="28"/>
      <c r="P6" s="28"/>
      <c r="Q6" s="28"/>
      <c r="R6" s="28"/>
      <c r="S6" s="28"/>
      <c r="T6" s="28"/>
      <c r="U6" s="28"/>
      <c r="V6" s="28"/>
      <c r="W6" s="28"/>
    </row>
    <row r="7" ht="39.75" customHeight="1" spans="1:23">
      <c r="A7" s="17"/>
      <c r="B7" s="19"/>
      <c r="C7" s="17"/>
      <c r="D7" s="17"/>
      <c r="E7" s="18"/>
      <c r="F7" s="18"/>
      <c r="G7" s="18"/>
      <c r="H7" s="18"/>
      <c r="I7" s="19"/>
      <c r="J7" s="61" t="s">
        <v>57</v>
      </c>
      <c r="K7" s="61" t="s">
        <v>295</v>
      </c>
      <c r="L7" s="18"/>
      <c r="M7" s="18"/>
      <c r="N7" s="18"/>
      <c r="O7" s="18"/>
      <c r="P7" s="18"/>
      <c r="Q7" s="18"/>
      <c r="R7" s="18"/>
      <c r="S7" s="18"/>
      <c r="T7" s="18"/>
      <c r="U7" s="19"/>
      <c r="V7" s="18"/>
      <c r="W7" s="18"/>
    </row>
    <row r="8" ht="15" customHeight="1" spans="1:23">
      <c r="A8" s="20">
        <v>1</v>
      </c>
      <c r="B8" s="20">
        <v>2</v>
      </c>
      <c r="C8" s="142">
        <v>3</v>
      </c>
      <c r="D8" s="20">
        <v>4</v>
      </c>
      <c r="E8" s="20">
        <v>5</v>
      </c>
      <c r="F8" s="20">
        <v>6</v>
      </c>
      <c r="G8" s="20">
        <v>7</v>
      </c>
      <c r="H8" s="20">
        <v>8</v>
      </c>
      <c r="I8" s="20">
        <v>9</v>
      </c>
      <c r="J8" s="20">
        <v>10</v>
      </c>
      <c r="K8" s="20">
        <v>11</v>
      </c>
      <c r="L8" s="35">
        <v>12</v>
      </c>
      <c r="M8" s="35">
        <v>13</v>
      </c>
      <c r="N8" s="35">
        <v>14</v>
      </c>
      <c r="O8" s="35">
        <v>15</v>
      </c>
      <c r="P8" s="35">
        <v>16</v>
      </c>
      <c r="Q8" s="35">
        <v>17</v>
      </c>
      <c r="R8" s="35">
        <v>18</v>
      </c>
      <c r="S8" s="35">
        <v>19</v>
      </c>
      <c r="T8" s="35">
        <v>20</v>
      </c>
      <c r="U8" s="20">
        <v>21</v>
      </c>
      <c r="V8" s="35">
        <v>22</v>
      </c>
      <c r="W8" s="20">
        <v>23</v>
      </c>
    </row>
    <row r="9" ht="21.75" customHeight="1" spans="1:23">
      <c r="A9" s="63" t="s">
        <v>296</v>
      </c>
      <c r="B9" s="63" t="s">
        <v>297</v>
      </c>
      <c r="C9" s="63" t="s">
        <v>298</v>
      </c>
      <c r="D9" s="63" t="s">
        <v>70</v>
      </c>
      <c r="E9" s="63" t="s">
        <v>133</v>
      </c>
      <c r="F9" s="63" t="s">
        <v>134</v>
      </c>
      <c r="G9" s="63" t="s">
        <v>262</v>
      </c>
      <c r="H9" s="63" t="s">
        <v>263</v>
      </c>
      <c r="I9" s="72">
        <v>67800</v>
      </c>
      <c r="J9" s="72">
        <v>67800</v>
      </c>
      <c r="K9" s="72">
        <v>67800</v>
      </c>
      <c r="L9" s="72"/>
      <c r="M9" s="72"/>
      <c r="N9" s="72"/>
      <c r="O9" s="72"/>
      <c r="P9" s="72"/>
      <c r="Q9" s="72"/>
      <c r="R9" s="72"/>
      <c r="S9" s="72"/>
      <c r="T9" s="72"/>
      <c r="U9" s="72"/>
      <c r="V9" s="72"/>
      <c r="W9" s="72"/>
    </row>
    <row r="10" ht="21.75" customHeight="1" spans="1:23">
      <c r="A10" s="63" t="s">
        <v>296</v>
      </c>
      <c r="B10" s="63" t="s">
        <v>297</v>
      </c>
      <c r="C10" s="63" t="s">
        <v>298</v>
      </c>
      <c r="D10" s="63" t="s">
        <v>70</v>
      </c>
      <c r="E10" s="63" t="s">
        <v>133</v>
      </c>
      <c r="F10" s="63" t="s">
        <v>134</v>
      </c>
      <c r="G10" s="63" t="s">
        <v>283</v>
      </c>
      <c r="H10" s="63" t="s">
        <v>284</v>
      </c>
      <c r="I10" s="72">
        <v>308000</v>
      </c>
      <c r="J10" s="72">
        <v>308000</v>
      </c>
      <c r="K10" s="72">
        <v>308000</v>
      </c>
      <c r="L10" s="72"/>
      <c r="M10" s="72"/>
      <c r="N10" s="72"/>
      <c r="O10" s="72"/>
      <c r="P10" s="72"/>
      <c r="Q10" s="72"/>
      <c r="R10" s="72"/>
      <c r="S10" s="72"/>
      <c r="T10" s="72"/>
      <c r="U10" s="72"/>
      <c r="V10" s="72"/>
      <c r="W10" s="72"/>
    </row>
    <row r="11" ht="21.75" customHeight="1" spans="1:23">
      <c r="A11" s="63" t="s">
        <v>296</v>
      </c>
      <c r="B11" s="63" t="s">
        <v>299</v>
      </c>
      <c r="C11" s="63" t="s">
        <v>300</v>
      </c>
      <c r="D11" s="63" t="s">
        <v>70</v>
      </c>
      <c r="E11" s="63" t="s">
        <v>113</v>
      </c>
      <c r="F11" s="63" t="s">
        <v>114</v>
      </c>
      <c r="G11" s="63" t="s">
        <v>301</v>
      </c>
      <c r="H11" s="63" t="s">
        <v>302</v>
      </c>
      <c r="I11" s="72">
        <v>200000</v>
      </c>
      <c r="J11" s="72">
        <v>200000</v>
      </c>
      <c r="K11" s="72">
        <v>200000</v>
      </c>
      <c r="L11" s="72"/>
      <c r="M11" s="72"/>
      <c r="N11" s="72"/>
      <c r="O11" s="72"/>
      <c r="P11" s="72"/>
      <c r="Q11" s="72"/>
      <c r="R11" s="72"/>
      <c r="S11" s="72"/>
      <c r="T11" s="72"/>
      <c r="U11" s="72"/>
      <c r="V11" s="72"/>
      <c r="W11" s="72"/>
    </row>
    <row r="12" ht="21.75" customHeight="1" spans="1:23">
      <c r="A12" s="63" t="s">
        <v>296</v>
      </c>
      <c r="B12" s="63" t="s">
        <v>303</v>
      </c>
      <c r="C12" s="63" t="s">
        <v>304</v>
      </c>
      <c r="D12" s="63" t="s">
        <v>70</v>
      </c>
      <c r="E12" s="63" t="s">
        <v>129</v>
      </c>
      <c r="F12" s="63" t="s">
        <v>130</v>
      </c>
      <c r="G12" s="63" t="s">
        <v>262</v>
      </c>
      <c r="H12" s="63" t="s">
        <v>263</v>
      </c>
      <c r="I12" s="72">
        <v>50000</v>
      </c>
      <c r="J12" s="72">
        <v>50000</v>
      </c>
      <c r="K12" s="72">
        <v>50000</v>
      </c>
      <c r="L12" s="72"/>
      <c r="M12" s="72"/>
      <c r="N12" s="72"/>
      <c r="O12" s="72"/>
      <c r="P12" s="72"/>
      <c r="Q12" s="72"/>
      <c r="R12" s="72"/>
      <c r="S12" s="72"/>
      <c r="T12" s="72"/>
      <c r="U12" s="72"/>
      <c r="V12" s="72"/>
      <c r="W12" s="72"/>
    </row>
    <row r="13" ht="21.75" customHeight="1" spans="1:23">
      <c r="A13" s="63" t="s">
        <v>296</v>
      </c>
      <c r="B13" s="63" t="s">
        <v>305</v>
      </c>
      <c r="C13" s="63" t="s">
        <v>306</v>
      </c>
      <c r="D13" s="63" t="s">
        <v>70</v>
      </c>
      <c r="E13" s="63" t="s">
        <v>117</v>
      </c>
      <c r="F13" s="63" t="s">
        <v>118</v>
      </c>
      <c r="G13" s="63" t="s">
        <v>307</v>
      </c>
      <c r="H13" s="63" t="s">
        <v>308</v>
      </c>
      <c r="I13" s="72">
        <v>479500</v>
      </c>
      <c r="J13" s="72">
        <v>479500</v>
      </c>
      <c r="K13" s="72">
        <v>479500</v>
      </c>
      <c r="L13" s="72"/>
      <c r="M13" s="72"/>
      <c r="N13" s="72"/>
      <c r="O13" s="72"/>
      <c r="P13" s="72"/>
      <c r="Q13" s="72"/>
      <c r="R13" s="72"/>
      <c r="S13" s="72"/>
      <c r="T13" s="72"/>
      <c r="U13" s="72"/>
      <c r="V13" s="72"/>
      <c r="W13" s="72"/>
    </row>
    <row r="14" ht="21.75" customHeight="1" spans="1:23">
      <c r="A14" s="63" t="s">
        <v>296</v>
      </c>
      <c r="B14" s="63" t="s">
        <v>309</v>
      </c>
      <c r="C14" s="63" t="s">
        <v>310</v>
      </c>
      <c r="D14" s="63" t="s">
        <v>70</v>
      </c>
      <c r="E14" s="63" t="s">
        <v>113</v>
      </c>
      <c r="F14" s="63" t="s">
        <v>114</v>
      </c>
      <c r="G14" s="63" t="s">
        <v>262</v>
      </c>
      <c r="H14" s="63" t="s">
        <v>263</v>
      </c>
      <c r="I14" s="72">
        <v>10000</v>
      </c>
      <c r="J14" s="72">
        <v>10000</v>
      </c>
      <c r="K14" s="72">
        <v>10000</v>
      </c>
      <c r="L14" s="72"/>
      <c r="M14" s="72"/>
      <c r="N14" s="72"/>
      <c r="O14" s="72"/>
      <c r="P14" s="72"/>
      <c r="Q14" s="72"/>
      <c r="R14" s="72"/>
      <c r="S14" s="72"/>
      <c r="T14" s="72"/>
      <c r="U14" s="72"/>
      <c r="V14" s="72"/>
      <c r="W14" s="72"/>
    </row>
    <row r="15" ht="21.75" customHeight="1" spans="1:23">
      <c r="A15" s="63" t="s">
        <v>296</v>
      </c>
      <c r="B15" s="63" t="s">
        <v>309</v>
      </c>
      <c r="C15" s="63" t="s">
        <v>310</v>
      </c>
      <c r="D15" s="63" t="s">
        <v>70</v>
      </c>
      <c r="E15" s="63" t="s">
        <v>113</v>
      </c>
      <c r="F15" s="63" t="s">
        <v>114</v>
      </c>
      <c r="G15" s="63" t="s">
        <v>311</v>
      </c>
      <c r="H15" s="63" t="s">
        <v>312</v>
      </c>
      <c r="I15" s="72">
        <v>330000</v>
      </c>
      <c r="J15" s="72">
        <v>330000</v>
      </c>
      <c r="K15" s="72">
        <v>330000</v>
      </c>
      <c r="L15" s="72"/>
      <c r="M15" s="72"/>
      <c r="N15" s="72"/>
      <c r="O15" s="72"/>
      <c r="P15" s="72"/>
      <c r="Q15" s="72"/>
      <c r="R15" s="72"/>
      <c r="S15" s="72"/>
      <c r="T15" s="72"/>
      <c r="U15" s="72"/>
      <c r="V15" s="72"/>
      <c r="W15" s="72"/>
    </row>
    <row r="16" ht="21.75" customHeight="1" spans="1:23">
      <c r="A16" s="63" t="s">
        <v>296</v>
      </c>
      <c r="B16" s="63" t="s">
        <v>309</v>
      </c>
      <c r="C16" s="63" t="s">
        <v>310</v>
      </c>
      <c r="D16" s="63" t="s">
        <v>70</v>
      </c>
      <c r="E16" s="63" t="s">
        <v>113</v>
      </c>
      <c r="F16" s="63" t="s">
        <v>114</v>
      </c>
      <c r="G16" s="63" t="s">
        <v>272</v>
      </c>
      <c r="H16" s="63" t="s">
        <v>273</v>
      </c>
      <c r="I16" s="72">
        <v>91500</v>
      </c>
      <c r="J16" s="72">
        <v>91500</v>
      </c>
      <c r="K16" s="72">
        <v>91500</v>
      </c>
      <c r="L16" s="72"/>
      <c r="M16" s="72"/>
      <c r="N16" s="72"/>
      <c r="O16" s="72"/>
      <c r="P16" s="72"/>
      <c r="Q16" s="72"/>
      <c r="R16" s="72"/>
      <c r="S16" s="72"/>
      <c r="T16" s="72"/>
      <c r="U16" s="72"/>
      <c r="V16" s="72"/>
      <c r="W16" s="72"/>
    </row>
    <row r="17" ht="21.75" customHeight="1" spans="1:23">
      <c r="A17" s="63" t="s">
        <v>296</v>
      </c>
      <c r="B17" s="63" t="s">
        <v>313</v>
      </c>
      <c r="C17" s="63" t="s">
        <v>314</v>
      </c>
      <c r="D17" s="63" t="s">
        <v>70</v>
      </c>
      <c r="E17" s="63" t="s">
        <v>129</v>
      </c>
      <c r="F17" s="63" t="s">
        <v>130</v>
      </c>
      <c r="G17" s="63" t="s">
        <v>262</v>
      </c>
      <c r="H17" s="63" t="s">
        <v>263</v>
      </c>
      <c r="I17" s="72">
        <v>129470</v>
      </c>
      <c r="J17" s="72">
        <v>129470</v>
      </c>
      <c r="K17" s="72">
        <v>129470</v>
      </c>
      <c r="L17" s="72"/>
      <c r="M17" s="72"/>
      <c r="N17" s="72"/>
      <c r="O17" s="72"/>
      <c r="P17" s="72"/>
      <c r="Q17" s="72"/>
      <c r="R17" s="72"/>
      <c r="S17" s="72"/>
      <c r="T17" s="72"/>
      <c r="U17" s="72"/>
      <c r="V17" s="72"/>
      <c r="W17" s="72"/>
    </row>
    <row r="18" ht="21.75" customHeight="1" spans="1:23">
      <c r="A18" s="63" t="s">
        <v>296</v>
      </c>
      <c r="B18" s="63" t="s">
        <v>315</v>
      </c>
      <c r="C18" s="63" t="s">
        <v>316</v>
      </c>
      <c r="D18" s="63" t="s">
        <v>70</v>
      </c>
      <c r="E18" s="63" t="s">
        <v>129</v>
      </c>
      <c r="F18" s="63" t="s">
        <v>130</v>
      </c>
      <c r="G18" s="63" t="s">
        <v>301</v>
      </c>
      <c r="H18" s="63" t="s">
        <v>302</v>
      </c>
      <c r="I18" s="72">
        <v>743680</v>
      </c>
      <c r="J18" s="72">
        <v>743680</v>
      </c>
      <c r="K18" s="72">
        <v>743680</v>
      </c>
      <c r="L18" s="72"/>
      <c r="M18" s="72"/>
      <c r="N18" s="72"/>
      <c r="O18" s="72"/>
      <c r="P18" s="72"/>
      <c r="Q18" s="72"/>
      <c r="R18" s="72"/>
      <c r="S18" s="72"/>
      <c r="T18" s="72"/>
      <c r="U18" s="72"/>
      <c r="V18" s="72"/>
      <c r="W18" s="72"/>
    </row>
    <row r="19" ht="21.75" customHeight="1" spans="1:23">
      <c r="A19" s="63" t="s">
        <v>296</v>
      </c>
      <c r="B19" s="63" t="s">
        <v>317</v>
      </c>
      <c r="C19" s="63" t="s">
        <v>318</v>
      </c>
      <c r="D19" s="63" t="s">
        <v>70</v>
      </c>
      <c r="E19" s="63" t="s">
        <v>113</v>
      </c>
      <c r="F19" s="63" t="s">
        <v>114</v>
      </c>
      <c r="G19" s="63" t="s">
        <v>301</v>
      </c>
      <c r="H19" s="63" t="s">
        <v>302</v>
      </c>
      <c r="I19" s="72">
        <v>313600</v>
      </c>
      <c r="J19" s="72">
        <v>313600</v>
      </c>
      <c r="K19" s="72">
        <v>313600</v>
      </c>
      <c r="L19" s="72"/>
      <c r="M19" s="72"/>
      <c r="N19" s="72"/>
      <c r="O19" s="72"/>
      <c r="P19" s="72"/>
      <c r="Q19" s="72"/>
      <c r="R19" s="72"/>
      <c r="S19" s="72"/>
      <c r="T19" s="72"/>
      <c r="U19" s="72"/>
      <c r="V19" s="72"/>
      <c r="W19" s="72"/>
    </row>
    <row r="20" ht="21.75" customHeight="1" spans="1:23">
      <c r="A20" s="63" t="s">
        <v>296</v>
      </c>
      <c r="B20" s="63" t="s">
        <v>319</v>
      </c>
      <c r="C20" s="63" t="s">
        <v>320</v>
      </c>
      <c r="D20" s="63" t="s">
        <v>70</v>
      </c>
      <c r="E20" s="63" t="s">
        <v>129</v>
      </c>
      <c r="F20" s="63" t="s">
        <v>130</v>
      </c>
      <c r="G20" s="63" t="s">
        <v>262</v>
      </c>
      <c r="H20" s="63" t="s">
        <v>263</v>
      </c>
      <c r="I20" s="72">
        <v>122000</v>
      </c>
      <c r="J20" s="72">
        <v>122000</v>
      </c>
      <c r="K20" s="72">
        <v>122000</v>
      </c>
      <c r="L20" s="72"/>
      <c r="M20" s="72"/>
      <c r="N20" s="72"/>
      <c r="O20" s="72"/>
      <c r="P20" s="72"/>
      <c r="Q20" s="72"/>
      <c r="R20" s="72"/>
      <c r="S20" s="72"/>
      <c r="T20" s="72"/>
      <c r="U20" s="72"/>
      <c r="V20" s="72"/>
      <c r="W20" s="72"/>
    </row>
    <row r="21" ht="21.75" customHeight="1" spans="1:23">
      <c r="A21" s="63" t="s">
        <v>296</v>
      </c>
      <c r="B21" s="63" t="s">
        <v>319</v>
      </c>
      <c r="C21" s="63" t="s">
        <v>320</v>
      </c>
      <c r="D21" s="63" t="s">
        <v>70</v>
      </c>
      <c r="E21" s="63" t="s">
        <v>129</v>
      </c>
      <c r="F21" s="63" t="s">
        <v>130</v>
      </c>
      <c r="G21" s="63" t="s">
        <v>274</v>
      </c>
      <c r="H21" s="63" t="s">
        <v>275</v>
      </c>
      <c r="I21" s="72">
        <v>100000</v>
      </c>
      <c r="J21" s="72">
        <v>100000</v>
      </c>
      <c r="K21" s="72">
        <v>100000</v>
      </c>
      <c r="L21" s="72"/>
      <c r="M21" s="72"/>
      <c r="N21" s="72"/>
      <c r="O21" s="72"/>
      <c r="P21" s="72"/>
      <c r="Q21" s="72"/>
      <c r="R21" s="72"/>
      <c r="S21" s="72"/>
      <c r="T21" s="72"/>
      <c r="U21" s="72"/>
      <c r="V21" s="72"/>
      <c r="W21" s="72"/>
    </row>
    <row r="22" ht="21.75" customHeight="1" spans="1:23">
      <c r="A22" s="63" t="s">
        <v>296</v>
      </c>
      <c r="B22" s="63" t="s">
        <v>319</v>
      </c>
      <c r="C22" s="63" t="s">
        <v>320</v>
      </c>
      <c r="D22" s="63" t="s">
        <v>70</v>
      </c>
      <c r="E22" s="63" t="s">
        <v>129</v>
      </c>
      <c r="F22" s="63" t="s">
        <v>130</v>
      </c>
      <c r="G22" s="63" t="s">
        <v>301</v>
      </c>
      <c r="H22" s="63" t="s">
        <v>302</v>
      </c>
      <c r="I22" s="72">
        <v>40000</v>
      </c>
      <c r="J22" s="72">
        <v>40000</v>
      </c>
      <c r="K22" s="72">
        <v>40000</v>
      </c>
      <c r="L22" s="72"/>
      <c r="M22" s="72"/>
      <c r="N22" s="72"/>
      <c r="O22" s="72"/>
      <c r="P22" s="72"/>
      <c r="Q22" s="72"/>
      <c r="R22" s="72"/>
      <c r="S22" s="72"/>
      <c r="T22" s="72"/>
      <c r="U22" s="72"/>
      <c r="V22" s="72"/>
      <c r="W22" s="72"/>
    </row>
    <row r="23" ht="21.75" customHeight="1" spans="1:23">
      <c r="A23" s="63" t="s">
        <v>296</v>
      </c>
      <c r="B23" s="63" t="s">
        <v>319</v>
      </c>
      <c r="C23" s="63" t="s">
        <v>320</v>
      </c>
      <c r="D23" s="63" t="s">
        <v>70</v>
      </c>
      <c r="E23" s="63" t="s">
        <v>129</v>
      </c>
      <c r="F23" s="63" t="s">
        <v>130</v>
      </c>
      <c r="G23" s="63" t="s">
        <v>283</v>
      </c>
      <c r="H23" s="63" t="s">
        <v>284</v>
      </c>
      <c r="I23" s="72">
        <v>2497750</v>
      </c>
      <c r="J23" s="72">
        <v>2497750</v>
      </c>
      <c r="K23" s="72">
        <v>2497750</v>
      </c>
      <c r="L23" s="72"/>
      <c r="M23" s="72"/>
      <c r="N23" s="72"/>
      <c r="O23" s="72"/>
      <c r="P23" s="72"/>
      <c r="Q23" s="72"/>
      <c r="R23" s="72"/>
      <c r="S23" s="72"/>
      <c r="T23" s="72"/>
      <c r="U23" s="72"/>
      <c r="V23" s="72"/>
      <c r="W23" s="72"/>
    </row>
    <row r="24" ht="21.75" customHeight="1" spans="1:23">
      <c r="A24" s="63" t="s">
        <v>296</v>
      </c>
      <c r="B24" s="63" t="s">
        <v>321</v>
      </c>
      <c r="C24" s="63" t="s">
        <v>322</v>
      </c>
      <c r="D24" s="63" t="s">
        <v>70</v>
      </c>
      <c r="E24" s="63" t="s">
        <v>129</v>
      </c>
      <c r="F24" s="63" t="s">
        <v>130</v>
      </c>
      <c r="G24" s="63" t="s">
        <v>283</v>
      </c>
      <c r="H24" s="63" t="s">
        <v>284</v>
      </c>
      <c r="I24" s="72">
        <v>672000</v>
      </c>
      <c r="J24" s="72">
        <v>672000</v>
      </c>
      <c r="K24" s="72">
        <v>672000</v>
      </c>
      <c r="L24" s="72"/>
      <c r="M24" s="72"/>
      <c r="N24" s="72"/>
      <c r="O24" s="72"/>
      <c r="P24" s="72"/>
      <c r="Q24" s="72"/>
      <c r="R24" s="72"/>
      <c r="S24" s="72"/>
      <c r="T24" s="72"/>
      <c r="U24" s="72"/>
      <c r="V24" s="72"/>
      <c r="W24" s="72"/>
    </row>
    <row r="25" ht="21.75" customHeight="1" spans="1:23">
      <c r="A25" s="63" t="s">
        <v>296</v>
      </c>
      <c r="B25" s="63" t="s">
        <v>323</v>
      </c>
      <c r="C25" s="63" t="s">
        <v>324</v>
      </c>
      <c r="D25" s="63" t="s">
        <v>70</v>
      </c>
      <c r="E25" s="63" t="s">
        <v>113</v>
      </c>
      <c r="F25" s="63" t="s">
        <v>114</v>
      </c>
      <c r="G25" s="63" t="s">
        <v>283</v>
      </c>
      <c r="H25" s="63" t="s">
        <v>284</v>
      </c>
      <c r="I25" s="72">
        <v>174000</v>
      </c>
      <c r="J25" s="72">
        <v>174000</v>
      </c>
      <c r="K25" s="72">
        <v>174000</v>
      </c>
      <c r="L25" s="72"/>
      <c r="M25" s="72"/>
      <c r="N25" s="72"/>
      <c r="O25" s="72"/>
      <c r="P25" s="72"/>
      <c r="Q25" s="72"/>
      <c r="R25" s="72"/>
      <c r="S25" s="72"/>
      <c r="T25" s="72"/>
      <c r="U25" s="72"/>
      <c r="V25" s="72"/>
      <c r="W25" s="72"/>
    </row>
    <row r="26" ht="21.75" customHeight="1" spans="1:23">
      <c r="A26" s="63" t="s">
        <v>296</v>
      </c>
      <c r="B26" s="63" t="s">
        <v>325</v>
      </c>
      <c r="C26" s="63" t="s">
        <v>326</v>
      </c>
      <c r="D26" s="63" t="s">
        <v>70</v>
      </c>
      <c r="E26" s="63" t="s">
        <v>125</v>
      </c>
      <c r="F26" s="63" t="s">
        <v>126</v>
      </c>
      <c r="G26" s="63" t="s">
        <v>301</v>
      </c>
      <c r="H26" s="63" t="s">
        <v>302</v>
      </c>
      <c r="I26" s="72">
        <v>448100</v>
      </c>
      <c r="J26" s="72"/>
      <c r="K26" s="72"/>
      <c r="L26" s="72"/>
      <c r="M26" s="72"/>
      <c r="N26" s="72">
        <v>448100</v>
      </c>
      <c r="O26" s="72"/>
      <c r="P26" s="72"/>
      <c r="Q26" s="72"/>
      <c r="R26" s="72"/>
      <c r="S26" s="72"/>
      <c r="T26" s="72"/>
      <c r="U26" s="72"/>
      <c r="V26" s="72"/>
      <c r="W26" s="72"/>
    </row>
    <row r="27" ht="21.75" customHeight="1" spans="1:23">
      <c r="A27" s="63" t="s">
        <v>296</v>
      </c>
      <c r="B27" s="63" t="s">
        <v>325</v>
      </c>
      <c r="C27" s="63" t="s">
        <v>326</v>
      </c>
      <c r="D27" s="63" t="s">
        <v>70</v>
      </c>
      <c r="E27" s="63" t="s">
        <v>125</v>
      </c>
      <c r="F27" s="63" t="s">
        <v>126</v>
      </c>
      <c r="G27" s="63" t="s">
        <v>301</v>
      </c>
      <c r="H27" s="63" t="s">
        <v>302</v>
      </c>
      <c r="I27" s="72">
        <v>2735000</v>
      </c>
      <c r="J27" s="72"/>
      <c r="K27" s="72"/>
      <c r="L27" s="72"/>
      <c r="M27" s="72"/>
      <c r="N27" s="72">
        <v>2735000</v>
      </c>
      <c r="O27" s="72"/>
      <c r="P27" s="72"/>
      <c r="Q27" s="72"/>
      <c r="R27" s="72"/>
      <c r="S27" s="72"/>
      <c r="T27" s="72"/>
      <c r="U27" s="72"/>
      <c r="V27" s="72"/>
      <c r="W27" s="72"/>
    </row>
    <row r="28" ht="21.75" customHeight="1" spans="1:23">
      <c r="A28" s="63" t="s">
        <v>296</v>
      </c>
      <c r="B28" s="63" t="s">
        <v>327</v>
      </c>
      <c r="C28" s="63" t="s">
        <v>328</v>
      </c>
      <c r="D28" s="63" t="s">
        <v>70</v>
      </c>
      <c r="E28" s="63" t="s">
        <v>121</v>
      </c>
      <c r="F28" s="63" t="s">
        <v>122</v>
      </c>
      <c r="G28" s="63" t="s">
        <v>301</v>
      </c>
      <c r="H28" s="63" t="s">
        <v>302</v>
      </c>
      <c r="I28" s="72">
        <v>6000</v>
      </c>
      <c r="J28" s="72"/>
      <c r="K28" s="72"/>
      <c r="L28" s="72"/>
      <c r="M28" s="72"/>
      <c r="N28" s="72">
        <v>6000</v>
      </c>
      <c r="O28" s="72"/>
      <c r="P28" s="72"/>
      <c r="Q28" s="72"/>
      <c r="R28" s="72"/>
      <c r="S28" s="72"/>
      <c r="T28" s="72"/>
      <c r="U28" s="72"/>
      <c r="V28" s="72"/>
      <c r="W28" s="72"/>
    </row>
    <row r="29" ht="21.75" customHeight="1" spans="1:23">
      <c r="A29" s="63" t="s">
        <v>296</v>
      </c>
      <c r="B29" s="63" t="s">
        <v>327</v>
      </c>
      <c r="C29" s="63" t="s">
        <v>328</v>
      </c>
      <c r="D29" s="63" t="s">
        <v>70</v>
      </c>
      <c r="E29" s="63" t="s">
        <v>121</v>
      </c>
      <c r="F29" s="63" t="s">
        <v>122</v>
      </c>
      <c r="G29" s="63" t="s">
        <v>301</v>
      </c>
      <c r="H29" s="63" t="s">
        <v>302</v>
      </c>
      <c r="I29" s="72">
        <v>103200</v>
      </c>
      <c r="J29" s="72"/>
      <c r="K29" s="72"/>
      <c r="L29" s="72"/>
      <c r="M29" s="72"/>
      <c r="N29" s="72">
        <v>103200</v>
      </c>
      <c r="O29" s="72"/>
      <c r="P29" s="72"/>
      <c r="Q29" s="72"/>
      <c r="R29" s="72"/>
      <c r="S29" s="72"/>
      <c r="T29" s="72"/>
      <c r="U29" s="72"/>
      <c r="V29" s="72"/>
      <c r="W29" s="72"/>
    </row>
    <row r="30" ht="21.75" customHeight="1" spans="1:23">
      <c r="A30" s="63" t="s">
        <v>296</v>
      </c>
      <c r="B30" s="63" t="s">
        <v>329</v>
      </c>
      <c r="C30" s="63" t="s">
        <v>330</v>
      </c>
      <c r="D30" s="63" t="s">
        <v>70</v>
      </c>
      <c r="E30" s="63" t="s">
        <v>133</v>
      </c>
      <c r="F30" s="63" t="s">
        <v>134</v>
      </c>
      <c r="G30" s="63" t="s">
        <v>283</v>
      </c>
      <c r="H30" s="63" t="s">
        <v>284</v>
      </c>
      <c r="I30" s="72">
        <v>198062</v>
      </c>
      <c r="J30" s="72"/>
      <c r="K30" s="72"/>
      <c r="L30" s="72"/>
      <c r="M30" s="72"/>
      <c r="N30" s="72">
        <v>198062</v>
      </c>
      <c r="O30" s="72"/>
      <c r="P30" s="72"/>
      <c r="Q30" s="72"/>
      <c r="R30" s="72"/>
      <c r="S30" s="72"/>
      <c r="T30" s="72"/>
      <c r="U30" s="72"/>
      <c r="V30" s="72"/>
      <c r="W30" s="72"/>
    </row>
    <row r="31" ht="21.75" customHeight="1" spans="1:23">
      <c r="A31" s="63" t="s">
        <v>296</v>
      </c>
      <c r="B31" s="63" t="s">
        <v>329</v>
      </c>
      <c r="C31" s="63" t="s">
        <v>330</v>
      </c>
      <c r="D31" s="63" t="s">
        <v>70</v>
      </c>
      <c r="E31" s="63" t="s">
        <v>133</v>
      </c>
      <c r="F31" s="63" t="s">
        <v>134</v>
      </c>
      <c r="G31" s="63" t="s">
        <v>283</v>
      </c>
      <c r="H31" s="63" t="s">
        <v>284</v>
      </c>
      <c r="I31" s="72">
        <v>369100</v>
      </c>
      <c r="J31" s="72"/>
      <c r="K31" s="72"/>
      <c r="L31" s="72"/>
      <c r="M31" s="72"/>
      <c r="N31" s="72">
        <v>369100</v>
      </c>
      <c r="O31" s="72"/>
      <c r="P31" s="72"/>
      <c r="Q31" s="72"/>
      <c r="R31" s="72"/>
      <c r="S31" s="72"/>
      <c r="T31" s="72"/>
      <c r="U31" s="72"/>
      <c r="V31" s="72"/>
      <c r="W31" s="72"/>
    </row>
    <row r="32" ht="21.75" customHeight="1" spans="1:23">
      <c r="A32" s="63" t="s">
        <v>296</v>
      </c>
      <c r="B32" s="63" t="s">
        <v>329</v>
      </c>
      <c r="C32" s="63" t="s">
        <v>330</v>
      </c>
      <c r="D32" s="63" t="s">
        <v>70</v>
      </c>
      <c r="E32" s="63" t="s">
        <v>133</v>
      </c>
      <c r="F32" s="63" t="s">
        <v>134</v>
      </c>
      <c r="G32" s="63" t="s">
        <v>283</v>
      </c>
      <c r="H32" s="63" t="s">
        <v>284</v>
      </c>
      <c r="I32" s="72">
        <v>475824</v>
      </c>
      <c r="J32" s="72"/>
      <c r="K32" s="72"/>
      <c r="L32" s="72"/>
      <c r="M32" s="72"/>
      <c r="N32" s="72">
        <v>475824</v>
      </c>
      <c r="O32" s="72"/>
      <c r="P32" s="72"/>
      <c r="Q32" s="72"/>
      <c r="R32" s="72"/>
      <c r="S32" s="72"/>
      <c r="T32" s="72"/>
      <c r="U32" s="72"/>
      <c r="V32" s="72"/>
      <c r="W32" s="72"/>
    </row>
    <row r="33" ht="21.75" customHeight="1" spans="1:23">
      <c r="A33" s="63" t="s">
        <v>296</v>
      </c>
      <c r="B33" s="63" t="s">
        <v>329</v>
      </c>
      <c r="C33" s="63" t="s">
        <v>330</v>
      </c>
      <c r="D33" s="63" t="s">
        <v>70</v>
      </c>
      <c r="E33" s="63" t="s">
        <v>133</v>
      </c>
      <c r="F33" s="63" t="s">
        <v>134</v>
      </c>
      <c r="G33" s="63" t="s">
        <v>283</v>
      </c>
      <c r="H33" s="63" t="s">
        <v>284</v>
      </c>
      <c r="I33" s="72">
        <v>768</v>
      </c>
      <c r="J33" s="72"/>
      <c r="K33" s="72"/>
      <c r="L33" s="72"/>
      <c r="M33" s="72"/>
      <c r="N33" s="72">
        <v>768</v>
      </c>
      <c r="O33" s="72"/>
      <c r="P33" s="72"/>
      <c r="Q33" s="72"/>
      <c r="R33" s="72"/>
      <c r="S33" s="72"/>
      <c r="T33" s="72"/>
      <c r="U33" s="72"/>
      <c r="V33" s="72"/>
      <c r="W33" s="72"/>
    </row>
    <row r="34" ht="21.75" customHeight="1" spans="1:23">
      <c r="A34" s="63" t="s">
        <v>296</v>
      </c>
      <c r="B34" s="63" t="s">
        <v>331</v>
      </c>
      <c r="C34" s="63" t="s">
        <v>332</v>
      </c>
      <c r="D34" s="63" t="s">
        <v>70</v>
      </c>
      <c r="E34" s="63" t="s">
        <v>113</v>
      </c>
      <c r="F34" s="63" t="s">
        <v>114</v>
      </c>
      <c r="G34" s="63" t="s">
        <v>262</v>
      </c>
      <c r="H34" s="63" t="s">
        <v>263</v>
      </c>
      <c r="I34" s="72">
        <v>11640</v>
      </c>
      <c r="J34" s="72">
        <v>11640</v>
      </c>
      <c r="K34" s="72">
        <v>11640</v>
      </c>
      <c r="L34" s="72"/>
      <c r="M34" s="72"/>
      <c r="N34" s="72"/>
      <c r="O34" s="72"/>
      <c r="P34" s="72"/>
      <c r="Q34" s="72"/>
      <c r="R34" s="72"/>
      <c r="S34" s="72"/>
      <c r="T34" s="72"/>
      <c r="U34" s="72"/>
      <c r="V34" s="72"/>
      <c r="W34" s="72"/>
    </row>
    <row r="35" ht="21.75" customHeight="1" spans="1:23">
      <c r="A35" s="63" t="s">
        <v>296</v>
      </c>
      <c r="B35" s="63" t="s">
        <v>333</v>
      </c>
      <c r="C35" s="63" t="s">
        <v>334</v>
      </c>
      <c r="D35" s="63" t="s">
        <v>70</v>
      </c>
      <c r="E35" s="63" t="s">
        <v>153</v>
      </c>
      <c r="F35" s="63" t="s">
        <v>152</v>
      </c>
      <c r="G35" s="63" t="s">
        <v>335</v>
      </c>
      <c r="H35" s="63" t="s">
        <v>336</v>
      </c>
      <c r="I35" s="72">
        <v>9000000</v>
      </c>
      <c r="J35" s="72">
        <v>9000000</v>
      </c>
      <c r="K35" s="72">
        <v>9000000</v>
      </c>
      <c r="L35" s="72"/>
      <c r="M35" s="72"/>
      <c r="N35" s="72"/>
      <c r="O35" s="72"/>
      <c r="P35" s="72"/>
      <c r="Q35" s="72"/>
      <c r="R35" s="72"/>
      <c r="S35" s="72"/>
      <c r="T35" s="72"/>
      <c r="U35" s="72"/>
      <c r="V35" s="72"/>
      <c r="W35" s="72"/>
    </row>
    <row r="36" ht="21.75" customHeight="1" spans="1:23">
      <c r="A36" s="63" t="s">
        <v>296</v>
      </c>
      <c r="B36" s="63" t="s">
        <v>337</v>
      </c>
      <c r="C36" s="63" t="s">
        <v>338</v>
      </c>
      <c r="D36" s="63" t="s">
        <v>70</v>
      </c>
      <c r="E36" s="63" t="s">
        <v>121</v>
      </c>
      <c r="F36" s="63" t="s">
        <v>122</v>
      </c>
      <c r="G36" s="63" t="s">
        <v>262</v>
      </c>
      <c r="H36" s="63" t="s">
        <v>263</v>
      </c>
      <c r="I36" s="72">
        <v>19</v>
      </c>
      <c r="J36" s="72"/>
      <c r="K36" s="72"/>
      <c r="L36" s="72"/>
      <c r="M36" s="72"/>
      <c r="N36" s="72">
        <v>19</v>
      </c>
      <c r="O36" s="72"/>
      <c r="P36" s="72"/>
      <c r="Q36" s="72"/>
      <c r="R36" s="72"/>
      <c r="S36" s="72"/>
      <c r="T36" s="72"/>
      <c r="U36" s="72"/>
      <c r="V36" s="72"/>
      <c r="W36" s="72"/>
    </row>
    <row r="37" ht="21.75" customHeight="1" spans="1:23">
      <c r="A37" s="63" t="s">
        <v>296</v>
      </c>
      <c r="B37" s="63" t="s">
        <v>339</v>
      </c>
      <c r="C37" s="63" t="s">
        <v>340</v>
      </c>
      <c r="D37" s="63" t="s">
        <v>70</v>
      </c>
      <c r="E37" s="63" t="s">
        <v>121</v>
      </c>
      <c r="F37" s="63" t="s">
        <v>122</v>
      </c>
      <c r="G37" s="63" t="s">
        <v>262</v>
      </c>
      <c r="H37" s="63" t="s">
        <v>263</v>
      </c>
      <c r="I37" s="72">
        <v>36</v>
      </c>
      <c r="J37" s="72"/>
      <c r="K37" s="72"/>
      <c r="L37" s="72"/>
      <c r="M37" s="72"/>
      <c r="N37" s="72">
        <v>36</v>
      </c>
      <c r="O37" s="72"/>
      <c r="P37" s="72"/>
      <c r="Q37" s="72"/>
      <c r="R37" s="72"/>
      <c r="S37" s="72"/>
      <c r="T37" s="72"/>
      <c r="U37" s="72"/>
      <c r="V37" s="72"/>
      <c r="W37" s="72"/>
    </row>
    <row r="38" ht="21.75" customHeight="1" spans="1:23">
      <c r="A38" s="63" t="s">
        <v>296</v>
      </c>
      <c r="B38" s="63" t="s">
        <v>341</v>
      </c>
      <c r="C38" s="63" t="s">
        <v>342</v>
      </c>
      <c r="D38" s="63" t="s">
        <v>70</v>
      </c>
      <c r="E38" s="63" t="s">
        <v>121</v>
      </c>
      <c r="F38" s="63" t="s">
        <v>122</v>
      </c>
      <c r="G38" s="63" t="s">
        <v>283</v>
      </c>
      <c r="H38" s="63" t="s">
        <v>284</v>
      </c>
      <c r="I38" s="72">
        <v>4900</v>
      </c>
      <c r="J38" s="72"/>
      <c r="K38" s="72"/>
      <c r="L38" s="72"/>
      <c r="M38" s="72"/>
      <c r="N38" s="72">
        <v>4900</v>
      </c>
      <c r="O38" s="72"/>
      <c r="P38" s="72"/>
      <c r="Q38" s="72"/>
      <c r="R38" s="72"/>
      <c r="S38" s="72"/>
      <c r="T38" s="72"/>
      <c r="U38" s="72"/>
      <c r="V38" s="72"/>
      <c r="W38" s="72"/>
    </row>
    <row r="39" ht="21.75" customHeight="1" spans="1:23">
      <c r="A39" s="63" t="s">
        <v>296</v>
      </c>
      <c r="B39" s="63" t="s">
        <v>343</v>
      </c>
      <c r="C39" s="63" t="s">
        <v>344</v>
      </c>
      <c r="D39" s="63" t="s">
        <v>70</v>
      </c>
      <c r="E39" s="63" t="s">
        <v>127</v>
      </c>
      <c r="F39" s="63" t="s">
        <v>128</v>
      </c>
      <c r="G39" s="63" t="s">
        <v>301</v>
      </c>
      <c r="H39" s="63" t="s">
        <v>302</v>
      </c>
      <c r="I39" s="72">
        <v>40000</v>
      </c>
      <c r="J39" s="72"/>
      <c r="K39" s="72"/>
      <c r="L39" s="72"/>
      <c r="M39" s="72"/>
      <c r="N39" s="72">
        <v>40000</v>
      </c>
      <c r="O39" s="72"/>
      <c r="P39" s="72"/>
      <c r="Q39" s="72"/>
      <c r="R39" s="72"/>
      <c r="S39" s="72"/>
      <c r="T39" s="72"/>
      <c r="U39" s="72"/>
      <c r="V39" s="72"/>
      <c r="W39" s="72"/>
    </row>
    <row r="40" ht="21.75" customHeight="1" spans="1:23">
      <c r="A40" s="63" t="s">
        <v>296</v>
      </c>
      <c r="B40" s="63" t="s">
        <v>345</v>
      </c>
      <c r="C40" s="63" t="s">
        <v>346</v>
      </c>
      <c r="D40" s="63" t="s">
        <v>70</v>
      </c>
      <c r="E40" s="63" t="s">
        <v>129</v>
      </c>
      <c r="F40" s="63" t="s">
        <v>130</v>
      </c>
      <c r="G40" s="63" t="s">
        <v>301</v>
      </c>
      <c r="H40" s="63" t="s">
        <v>302</v>
      </c>
      <c r="I40" s="72">
        <v>51800</v>
      </c>
      <c r="J40" s="72"/>
      <c r="K40" s="72"/>
      <c r="L40" s="72"/>
      <c r="M40" s="72"/>
      <c r="N40" s="72">
        <v>51800</v>
      </c>
      <c r="O40" s="72"/>
      <c r="P40" s="72"/>
      <c r="Q40" s="72"/>
      <c r="R40" s="72"/>
      <c r="S40" s="72"/>
      <c r="T40" s="72"/>
      <c r="U40" s="72"/>
      <c r="V40" s="72"/>
      <c r="W40" s="72"/>
    </row>
    <row r="41" ht="21.75" customHeight="1" spans="1:23">
      <c r="A41" s="63" t="s">
        <v>296</v>
      </c>
      <c r="B41" s="63" t="s">
        <v>347</v>
      </c>
      <c r="C41" s="63" t="s">
        <v>348</v>
      </c>
      <c r="D41" s="63" t="s">
        <v>70</v>
      </c>
      <c r="E41" s="63" t="s">
        <v>121</v>
      </c>
      <c r="F41" s="63" t="s">
        <v>122</v>
      </c>
      <c r="G41" s="63" t="s">
        <v>301</v>
      </c>
      <c r="H41" s="63" t="s">
        <v>302</v>
      </c>
      <c r="I41" s="72">
        <v>3315500</v>
      </c>
      <c r="J41" s="72"/>
      <c r="K41" s="72"/>
      <c r="L41" s="72"/>
      <c r="M41" s="72"/>
      <c r="N41" s="72">
        <v>3315500</v>
      </c>
      <c r="O41" s="72"/>
      <c r="P41" s="72"/>
      <c r="Q41" s="72"/>
      <c r="R41" s="72"/>
      <c r="S41" s="72"/>
      <c r="T41" s="72"/>
      <c r="U41" s="72"/>
      <c r="V41" s="72"/>
      <c r="W41" s="72"/>
    </row>
    <row r="42" ht="21.75" customHeight="1" spans="1:23">
      <c r="A42" s="63" t="s">
        <v>296</v>
      </c>
      <c r="B42" s="63" t="s">
        <v>347</v>
      </c>
      <c r="C42" s="63" t="s">
        <v>348</v>
      </c>
      <c r="D42" s="63" t="s">
        <v>70</v>
      </c>
      <c r="E42" s="63" t="s">
        <v>129</v>
      </c>
      <c r="F42" s="63" t="s">
        <v>130</v>
      </c>
      <c r="G42" s="63" t="s">
        <v>301</v>
      </c>
      <c r="H42" s="63" t="s">
        <v>302</v>
      </c>
      <c r="I42" s="72">
        <v>6528300</v>
      </c>
      <c r="J42" s="72"/>
      <c r="K42" s="72"/>
      <c r="L42" s="72"/>
      <c r="M42" s="72"/>
      <c r="N42" s="72">
        <v>6528300</v>
      </c>
      <c r="O42" s="72"/>
      <c r="P42" s="72"/>
      <c r="Q42" s="72"/>
      <c r="R42" s="72"/>
      <c r="S42" s="72"/>
      <c r="T42" s="72"/>
      <c r="U42" s="72"/>
      <c r="V42" s="72"/>
      <c r="W42" s="72"/>
    </row>
    <row r="43" ht="21.75" customHeight="1" spans="1:23">
      <c r="A43" s="63" t="s">
        <v>296</v>
      </c>
      <c r="B43" s="63" t="s">
        <v>347</v>
      </c>
      <c r="C43" s="63" t="s">
        <v>348</v>
      </c>
      <c r="D43" s="63" t="s">
        <v>70</v>
      </c>
      <c r="E43" s="63" t="s">
        <v>145</v>
      </c>
      <c r="F43" s="63" t="s">
        <v>146</v>
      </c>
      <c r="G43" s="63" t="s">
        <v>301</v>
      </c>
      <c r="H43" s="63" t="s">
        <v>302</v>
      </c>
      <c r="I43" s="72">
        <v>300000</v>
      </c>
      <c r="J43" s="72"/>
      <c r="K43" s="72"/>
      <c r="L43" s="72"/>
      <c r="M43" s="72"/>
      <c r="N43" s="72">
        <v>300000</v>
      </c>
      <c r="O43" s="72"/>
      <c r="P43" s="72"/>
      <c r="Q43" s="72"/>
      <c r="R43" s="72"/>
      <c r="S43" s="72"/>
      <c r="T43" s="72"/>
      <c r="U43" s="72"/>
      <c r="V43" s="72"/>
      <c r="W43" s="72"/>
    </row>
    <row r="44" ht="21.75" customHeight="1" spans="1:23">
      <c r="A44" s="63" t="s">
        <v>296</v>
      </c>
      <c r="B44" s="63" t="s">
        <v>349</v>
      </c>
      <c r="C44" s="63" t="s">
        <v>350</v>
      </c>
      <c r="D44" s="63" t="s">
        <v>70</v>
      </c>
      <c r="E44" s="63" t="s">
        <v>127</v>
      </c>
      <c r="F44" s="63" t="s">
        <v>128</v>
      </c>
      <c r="G44" s="63" t="s">
        <v>301</v>
      </c>
      <c r="H44" s="63" t="s">
        <v>302</v>
      </c>
      <c r="I44" s="72">
        <v>1276100</v>
      </c>
      <c r="J44" s="72"/>
      <c r="K44" s="72"/>
      <c r="L44" s="72"/>
      <c r="M44" s="72"/>
      <c r="N44" s="72">
        <v>1276100</v>
      </c>
      <c r="O44" s="72"/>
      <c r="P44" s="72"/>
      <c r="Q44" s="72"/>
      <c r="R44" s="72"/>
      <c r="S44" s="72"/>
      <c r="T44" s="72"/>
      <c r="U44" s="72"/>
      <c r="V44" s="72"/>
      <c r="W44" s="72"/>
    </row>
    <row r="45" ht="21.75" customHeight="1" spans="1:23">
      <c r="A45" s="63" t="s">
        <v>351</v>
      </c>
      <c r="B45" s="63" t="s">
        <v>352</v>
      </c>
      <c r="C45" s="63" t="s">
        <v>353</v>
      </c>
      <c r="D45" s="63" t="s">
        <v>70</v>
      </c>
      <c r="E45" s="63" t="s">
        <v>133</v>
      </c>
      <c r="F45" s="63" t="s">
        <v>134</v>
      </c>
      <c r="G45" s="63" t="s">
        <v>283</v>
      </c>
      <c r="H45" s="63" t="s">
        <v>284</v>
      </c>
      <c r="I45" s="72">
        <v>1977216</v>
      </c>
      <c r="J45" s="72">
        <v>1977216</v>
      </c>
      <c r="K45" s="72">
        <v>1977216</v>
      </c>
      <c r="L45" s="72"/>
      <c r="M45" s="72"/>
      <c r="N45" s="72"/>
      <c r="O45" s="72"/>
      <c r="P45" s="72"/>
      <c r="Q45" s="72"/>
      <c r="R45" s="72"/>
      <c r="S45" s="72"/>
      <c r="T45" s="72"/>
      <c r="U45" s="72"/>
      <c r="V45" s="72"/>
      <c r="W45" s="72"/>
    </row>
    <row r="46" ht="21.75" customHeight="1" spans="1:23">
      <c r="A46" s="63" t="s">
        <v>351</v>
      </c>
      <c r="B46" s="63" t="s">
        <v>352</v>
      </c>
      <c r="C46" s="63" t="s">
        <v>353</v>
      </c>
      <c r="D46" s="63" t="s">
        <v>70</v>
      </c>
      <c r="E46" s="63" t="s">
        <v>133</v>
      </c>
      <c r="F46" s="63" t="s">
        <v>134</v>
      </c>
      <c r="G46" s="63" t="s">
        <v>283</v>
      </c>
      <c r="H46" s="63" t="s">
        <v>284</v>
      </c>
      <c r="I46" s="72">
        <v>7069312</v>
      </c>
      <c r="J46" s="72">
        <v>7069312</v>
      </c>
      <c r="K46" s="72">
        <v>7069312</v>
      </c>
      <c r="L46" s="72"/>
      <c r="M46" s="72"/>
      <c r="N46" s="72"/>
      <c r="O46" s="72"/>
      <c r="P46" s="72"/>
      <c r="Q46" s="72"/>
      <c r="R46" s="72"/>
      <c r="S46" s="72"/>
      <c r="T46" s="72"/>
      <c r="U46" s="72"/>
      <c r="V46" s="72"/>
      <c r="W46" s="72"/>
    </row>
    <row r="47" ht="21.75" customHeight="1" spans="1:23">
      <c r="A47" s="63" t="s">
        <v>351</v>
      </c>
      <c r="B47" s="63" t="s">
        <v>354</v>
      </c>
      <c r="C47" s="63" t="s">
        <v>355</v>
      </c>
      <c r="D47" s="63" t="s">
        <v>70</v>
      </c>
      <c r="E47" s="63" t="s">
        <v>125</v>
      </c>
      <c r="F47" s="63" t="s">
        <v>126</v>
      </c>
      <c r="G47" s="63" t="s">
        <v>301</v>
      </c>
      <c r="H47" s="63" t="s">
        <v>302</v>
      </c>
      <c r="I47" s="72">
        <v>13020480</v>
      </c>
      <c r="J47" s="72">
        <v>13020480</v>
      </c>
      <c r="K47" s="72">
        <v>13020480</v>
      </c>
      <c r="L47" s="72"/>
      <c r="M47" s="72"/>
      <c r="N47" s="72"/>
      <c r="O47" s="72"/>
      <c r="P47" s="72"/>
      <c r="Q47" s="72"/>
      <c r="R47" s="72"/>
      <c r="S47" s="72"/>
      <c r="T47" s="72"/>
      <c r="U47" s="72"/>
      <c r="V47" s="72"/>
      <c r="W47" s="72"/>
    </row>
    <row r="48" ht="21.75" customHeight="1" spans="1:23">
      <c r="A48" s="63" t="s">
        <v>351</v>
      </c>
      <c r="B48" s="63" t="s">
        <v>356</v>
      </c>
      <c r="C48" s="63" t="s">
        <v>357</v>
      </c>
      <c r="D48" s="63" t="s">
        <v>70</v>
      </c>
      <c r="E48" s="63" t="s">
        <v>121</v>
      </c>
      <c r="F48" s="63" t="s">
        <v>122</v>
      </c>
      <c r="G48" s="63" t="s">
        <v>283</v>
      </c>
      <c r="H48" s="63" t="s">
        <v>284</v>
      </c>
      <c r="I48" s="72">
        <v>37286</v>
      </c>
      <c r="J48" s="72">
        <v>37286</v>
      </c>
      <c r="K48" s="72">
        <v>37286</v>
      </c>
      <c r="L48" s="72"/>
      <c r="M48" s="72"/>
      <c r="N48" s="72"/>
      <c r="O48" s="72"/>
      <c r="P48" s="72"/>
      <c r="Q48" s="72"/>
      <c r="R48" s="72"/>
      <c r="S48" s="72"/>
      <c r="T48" s="72"/>
      <c r="U48" s="72"/>
      <c r="V48" s="72"/>
      <c r="W48" s="72"/>
    </row>
    <row r="49" ht="21.75" customHeight="1" spans="1:23">
      <c r="A49" s="63" t="s">
        <v>351</v>
      </c>
      <c r="B49" s="63" t="s">
        <v>358</v>
      </c>
      <c r="C49" s="63" t="s">
        <v>359</v>
      </c>
      <c r="D49" s="63" t="s">
        <v>70</v>
      </c>
      <c r="E49" s="63" t="s">
        <v>133</v>
      </c>
      <c r="F49" s="63" t="s">
        <v>134</v>
      </c>
      <c r="G49" s="63" t="s">
        <v>283</v>
      </c>
      <c r="H49" s="63" t="s">
        <v>284</v>
      </c>
      <c r="I49" s="72">
        <v>1366600</v>
      </c>
      <c r="J49" s="72">
        <v>1366600</v>
      </c>
      <c r="K49" s="72">
        <v>1366600</v>
      </c>
      <c r="L49" s="72"/>
      <c r="M49" s="72"/>
      <c r="N49" s="72"/>
      <c r="O49" s="72"/>
      <c r="P49" s="72"/>
      <c r="Q49" s="72"/>
      <c r="R49" s="72"/>
      <c r="S49" s="72"/>
      <c r="T49" s="72"/>
      <c r="U49" s="72"/>
      <c r="V49" s="72"/>
      <c r="W49" s="72"/>
    </row>
    <row r="50" ht="21.75" customHeight="1" spans="1:23">
      <c r="A50" s="63" t="s">
        <v>351</v>
      </c>
      <c r="B50" s="63" t="s">
        <v>360</v>
      </c>
      <c r="C50" s="63" t="s">
        <v>361</v>
      </c>
      <c r="D50" s="63" t="s">
        <v>70</v>
      </c>
      <c r="E50" s="63" t="s">
        <v>133</v>
      </c>
      <c r="F50" s="63" t="s">
        <v>134</v>
      </c>
      <c r="G50" s="63" t="s">
        <v>283</v>
      </c>
      <c r="H50" s="63" t="s">
        <v>284</v>
      </c>
      <c r="I50" s="72">
        <v>360000</v>
      </c>
      <c r="J50" s="72">
        <v>360000</v>
      </c>
      <c r="K50" s="72">
        <v>360000</v>
      </c>
      <c r="L50" s="72"/>
      <c r="M50" s="72"/>
      <c r="N50" s="72"/>
      <c r="O50" s="72"/>
      <c r="P50" s="72"/>
      <c r="Q50" s="72"/>
      <c r="R50" s="72"/>
      <c r="S50" s="72"/>
      <c r="T50" s="72"/>
      <c r="U50" s="72"/>
      <c r="V50" s="72"/>
      <c r="W50" s="72"/>
    </row>
    <row r="51" ht="21.75" customHeight="1" spans="1:23">
      <c r="A51" s="63" t="s">
        <v>351</v>
      </c>
      <c r="B51" s="63" t="s">
        <v>362</v>
      </c>
      <c r="C51" s="63" t="s">
        <v>363</v>
      </c>
      <c r="D51" s="63" t="s">
        <v>70</v>
      </c>
      <c r="E51" s="63" t="s">
        <v>129</v>
      </c>
      <c r="F51" s="63" t="s">
        <v>130</v>
      </c>
      <c r="G51" s="63" t="s">
        <v>262</v>
      </c>
      <c r="H51" s="63" t="s">
        <v>263</v>
      </c>
      <c r="I51" s="72">
        <v>40000</v>
      </c>
      <c r="J51" s="72">
        <v>40000</v>
      </c>
      <c r="K51" s="72">
        <v>40000</v>
      </c>
      <c r="L51" s="72"/>
      <c r="M51" s="72"/>
      <c r="N51" s="72"/>
      <c r="O51" s="72"/>
      <c r="P51" s="72"/>
      <c r="Q51" s="72"/>
      <c r="R51" s="72"/>
      <c r="S51" s="72"/>
      <c r="T51" s="72"/>
      <c r="U51" s="72"/>
      <c r="V51" s="72"/>
      <c r="W51" s="72"/>
    </row>
    <row r="52" ht="21.75" customHeight="1" spans="1:23">
      <c r="A52" s="63" t="s">
        <v>351</v>
      </c>
      <c r="B52" s="63" t="s">
        <v>362</v>
      </c>
      <c r="C52" s="63" t="s">
        <v>363</v>
      </c>
      <c r="D52" s="63" t="s">
        <v>70</v>
      </c>
      <c r="E52" s="63" t="s">
        <v>129</v>
      </c>
      <c r="F52" s="63" t="s">
        <v>130</v>
      </c>
      <c r="G52" s="63" t="s">
        <v>274</v>
      </c>
      <c r="H52" s="63" t="s">
        <v>275</v>
      </c>
      <c r="I52" s="72">
        <v>10000</v>
      </c>
      <c r="J52" s="72">
        <v>10000</v>
      </c>
      <c r="K52" s="72">
        <v>10000</v>
      </c>
      <c r="L52" s="72"/>
      <c r="M52" s="72"/>
      <c r="N52" s="72"/>
      <c r="O52" s="72"/>
      <c r="P52" s="72"/>
      <c r="Q52" s="72"/>
      <c r="R52" s="72"/>
      <c r="S52" s="72"/>
      <c r="T52" s="72"/>
      <c r="U52" s="72"/>
      <c r="V52" s="72"/>
      <c r="W52" s="72"/>
    </row>
    <row r="53" ht="21.75" customHeight="1" spans="1:23">
      <c r="A53" s="63" t="s">
        <v>351</v>
      </c>
      <c r="B53" s="63" t="s">
        <v>364</v>
      </c>
      <c r="C53" s="63" t="s">
        <v>365</v>
      </c>
      <c r="D53" s="63" t="s">
        <v>70</v>
      </c>
      <c r="E53" s="63" t="s">
        <v>149</v>
      </c>
      <c r="F53" s="63" t="s">
        <v>150</v>
      </c>
      <c r="G53" s="63" t="s">
        <v>366</v>
      </c>
      <c r="H53" s="63" t="s">
        <v>367</v>
      </c>
      <c r="I53" s="72">
        <v>27839500</v>
      </c>
      <c r="J53" s="72"/>
      <c r="K53" s="72"/>
      <c r="L53" s="72"/>
      <c r="M53" s="72"/>
      <c r="N53" s="72">
        <v>27839500</v>
      </c>
      <c r="O53" s="72"/>
      <c r="P53" s="72"/>
      <c r="Q53" s="72"/>
      <c r="R53" s="72"/>
      <c r="S53" s="72"/>
      <c r="T53" s="72"/>
      <c r="U53" s="72"/>
      <c r="V53" s="72"/>
      <c r="W53" s="72"/>
    </row>
    <row r="54" ht="21.75" customHeight="1" spans="1:23">
      <c r="A54" s="63" t="s">
        <v>351</v>
      </c>
      <c r="B54" s="63" t="s">
        <v>368</v>
      </c>
      <c r="C54" s="63" t="s">
        <v>369</v>
      </c>
      <c r="D54" s="63" t="s">
        <v>70</v>
      </c>
      <c r="E54" s="63" t="s">
        <v>149</v>
      </c>
      <c r="F54" s="63" t="s">
        <v>150</v>
      </c>
      <c r="G54" s="63" t="s">
        <v>283</v>
      </c>
      <c r="H54" s="63" t="s">
        <v>284</v>
      </c>
      <c r="I54" s="72">
        <v>5137920</v>
      </c>
      <c r="J54" s="72">
        <v>5137920</v>
      </c>
      <c r="K54" s="72">
        <v>5137920</v>
      </c>
      <c r="L54" s="72"/>
      <c r="M54" s="72"/>
      <c r="N54" s="72"/>
      <c r="O54" s="72"/>
      <c r="P54" s="72"/>
      <c r="Q54" s="72"/>
      <c r="R54" s="72"/>
      <c r="S54" s="72"/>
      <c r="T54" s="72"/>
      <c r="U54" s="72"/>
      <c r="V54" s="72"/>
      <c r="W54" s="72"/>
    </row>
    <row r="55" ht="21.75" customHeight="1" spans="1:23">
      <c r="A55" s="63" t="s">
        <v>370</v>
      </c>
      <c r="B55" s="63" t="s">
        <v>371</v>
      </c>
      <c r="C55" s="63" t="s">
        <v>372</v>
      </c>
      <c r="D55" s="63" t="s">
        <v>70</v>
      </c>
      <c r="E55" s="63" t="s">
        <v>145</v>
      </c>
      <c r="F55" s="63" t="s">
        <v>146</v>
      </c>
      <c r="G55" s="63" t="s">
        <v>301</v>
      </c>
      <c r="H55" s="63" t="s">
        <v>302</v>
      </c>
      <c r="I55" s="72">
        <v>120000</v>
      </c>
      <c r="J55" s="72">
        <v>120000</v>
      </c>
      <c r="K55" s="72">
        <v>120000</v>
      </c>
      <c r="L55" s="72"/>
      <c r="M55" s="72"/>
      <c r="N55" s="72"/>
      <c r="O55" s="72"/>
      <c r="P55" s="72"/>
      <c r="Q55" s="72"/>
      <c r="R55" s="72"/>
      <c r="S55" s="72"/>
      <c r="T55" s="72"/>
      <c r="U55" s="72"/>
      <c r="V55" s="72"/>
      <c r="W55" s="72"/>
    </row>
    <row r="56" ht="21.75" customHeight="1" spans="1:23">
      <c r="A56" s="63" t="s">
        <v>370</v>
      </c>
      <c r="B56" s="63" t="s">
        <v>373</v>
      </c>
      <c r="C56" s="63" t="s">
        <v>374</v>
      </c>
      <c r="D56" s="63" t="s">
        <v>70</v>
      </c>
      <c r="E56" s="63" t="s">
        <v>121</v>
      </c>
      <c r="F56" s="63" t="s">
        <v>122</v>
      </c>
      <c r="G56" s="63" t="s">
        <v>283</v>
      </c>
      <c r="H56" s="63" t="s">
        <v>284</v>
      </c>
      <c r="I56" s="72">
        <v>9200</v>
      </c>
      <c r="J56" s="72"/>
      <c r="K56" s="72"/>
      <c r="L56" s="72"/>
      <c r="M56" s="72"/>
      <c r="N56" s="72">
        <v>9200</v>
      </c>
      <c r="O56" s="72"/>
      <c r="P56" s="72"/>
      <c r="Q56" s="72"/>
      <c r="R56" s="72"/>
      <c r="S56" s="72"/>
      <c r="T56" s="72"/>
      <c r="U56" s="72"/>
      <c r="V56" s="72"/>
      <c r="W56" s="72"/>
    </row>
    <row r="57" ht="18.75" customHeight="1" spans="1:23">
      <c r="A57" s="31" t="s">
        <v>198</v>
      </c>
      <c r="B57" s="32"/>
      <c r="C57" s="148"/>
      <c r="D57" s="32"/>
      <c r="E57" s="32"/>
      <c r="F57" s="32"/>
      <c r="G57" s="32"/>
      <c r="H57" s="33"/>
      <c r="I57" s="72">
        <v>88181163</v>
      </c>
      <c r="J57" s="72">
        <v>44479754</v>
      </c>
      <c r="K57" s="72">
        <v>44479754</v>
      </c>
      <c r="L57" s="72"/>
      <c r="M57" s="72"/>
      <c r="N57" s="72">
        <v>43701409</v>
      </c>
      <c r="O57" s="72"/>
      <c r="P57" s="72"/>
      <c r="Q57" s="72"/>
      <c r="R57" s="72"/>
      <c r="S57" s="72"/>
      <c r="T57" s="72"/>
      <c r="U57" s="72"/>
      <c r="V57" s="72"/>
      <c r="W57" s="72"/>
    </row>
  </sheetData>
  <autoFilter ref="A8:W57">
    <extLst/>
  </autoFilter>
  <mergeCells count="28">
    <mergeCell ref="A2:W2"/>
    <mergeCell ref="A3:H3"/>
    <mergeCell ref="J4:M4"/>
    <mergeCell ref="N4:P4"/>
    <mergeCell ref="R4:W4"/>
    <mergeCell ref="A57:H5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Right="0"/>
    <pageSetUpPr fitToPage="1"/>
  </sheetPr>
  <dimension ref="A1:J215"/>
  <sheetViews>
    <sheetView showZeros="0" workbookViewId="0">
      <selection activeCell="A3" sqref="A3:H3"/>
    </sheetView>
  </sheetViews>
  <sheetFormatPr defaultColWidth="9.13888888888889" defaultRowHeight="12" customHeight="1"/>
  <cols>
    <col min="1" max="1" width="34.2777777777778" style="1" customWidth="1"/>
    <col min="2" max="2" width="29" style="1" customWidth="1"/>
    <col min="3" max="5" width="23.5740740740741" style="1" customWidth="1"/>
    <col min="6" max="6" width="11.2777777777778" style="1" customWidth="1"/>
    <col min="7" max="7" width="25.1388888888889" style="1" customWidth="1"/>
    <col min="8" max="8" width="15.5740740740741" style="1" customWidth="1"/>
    <col min="9" max="9" width="13.4259259259259" style="1" customWidth="1"/>
    <col min="10" max="10" width="40.6666666666667" style="1" customWidth="1"/>
    <col min="11" max="16384" width="25.2222222222222" style="1"/>
  </cols>
  <sheetData>
    <row r="1" ht="18" customHeight="1" spans="10:10">
      <c r="J1" s="3" t="s">
        <v>375</v>
      </c>
    </row>
    <row r="2" ht="39.75" customHeight="1" spans="1:10">
      <c r="A2" s="59" t="str">
        <f>"2026"&amp;"年部门项目支出绩效目标表"</f>
        <v>2026年部门项目支出绩效目标表</v>
      </c>
      <c r="B2" s="4"/>
      <c r="C2" s="4"/>
      <c r="D2" s="4"/>
      <c r="E2" s="4"/>
      <c r="F2" s="60"/>
      <c r="G2" s="4"/>
      <c r="H2" s="60"/>
      <c r="I2" s="60"/>
      <c r="J2" s="4"/>
    </row>
    <row r="3" ht="17.25" customHeight="1" spans="1:1">
      <c r="A3" s="5" t="s">
        <v>207</v>
      </c>
    </row>
    <row r="4" ht="44.25" customHeight="1" spans="1:10">
      <c r="A4" s="61" t="s">
        <v>211</v>
      </c>
      <c r="B4" s="61" t="s">
        <v>376</v>
      </c>
      <c r="C4" s="61" t="s">
        <v>377</v>
      </c>
      <c r="D4" s="61" t="s">
        <v>378</v>
      </c>
      <c r="E4" s="61" t="s">
        <v>379</v>
      </c>
      <c r="F4" s="62" t="s">
        <v>380</v>
      </c>
      <c r="G4" s="61" t="s">
        <v>381</v>
      </c>
      <c r="H4" s="62" t="s">
        <v>382</v>
      </c>
      <c r="I4" s="62" t="s">
        <v>383</v>
      </c>
      <c r="J4" s="61" t="s">
        <v>384</v>
      </c>
    </row>
    <row r="5" ht="18.75" customHeight="1" spans="1:10">
      <c r="A5" s="142">
        <v>1</v>
      </c>
      <c r="B5" s="142">
        <v>2</v>
      </c>
      <c r="C5" s="142">
        <v>3</v>
      </c>
      <c r="D5" s="142">
        <v>4</v>
      </c>
      <c r="E5" s="142">
        <v>5</v>
      </c>
      <c r="F5" s="35">
        <v>6</v>
      </c>
      <c r="G5" s="142">
        <v>7</v>
      </c>
      <c r="H5" s="35">
        <v>8</v>
      </c>
      <c r="I5" s="35">
        <v>9</v>
      </c>
      <c r="J5" s="142">
        <v>10</v>
      </c>
    </row>
    <row r="6" ht="42" customHeight="1" spans="1:10">
      <c r="A6" s="29" t="s">
        <v>70</v>
      </c>
      <c r="B6" s="63"/>
      <c r="C6" s="63"/>
      <c r="D6" s="63"/>
      <c r="E6" s="49"/>
      <c r="F6" s="64"/>
      <c r="G6" s="49"/>
      <c r="H6" s="64"/>
      <c r="I6" s="64"/>
      <c r="J6" s="49"/>
    </row>
    <row r="7" ht="42" customHeight="1" spans="1:10">
      <c r="A7" s="143" t="s">
        <v>306</v>
      </c>
      <c r="B7" s="21" t="s">
        <v>385</v>
      </c>
      <c r="C7" s="21" t="s">
        <v>386</v>
      </c>
      <c r="D7" s="21" t="s">
        <v>387</v>
      </c>
      <c r="E7" s="29" t="s">
        <v>388</v>
      </c>
      <c r="F7" s="21" t="s">
        <v>389</v>
      </c>
      <c r="G7" s="29" t="s">
        <v>390</v>
      </c>
      <c r="H7" s="21" t="s">
        <v>391</v>
      </c>
      <c r="I7" s="21" t="s">
        <v>392</v>
      </c>
      <c r="J7" s="29" t="s">
        <v>393</v>
      </c>
    </row>
    <row r="8" ht="42" customHeight="1" spans="1:10">
      <c r="A8" s="143" t="s">
        <v>306</v>
      </c>
      <c r="B8" s="21" t="s">
        <v>385</v>
      </c>
      <c r="C8" s="21" t="s">
        <v>386</v>
      </c>
      <c r="D8" s="21" t="s">
        <v>387</v>
      </c>
      <c r="E8" s="29" t="s">
        <v>394</v>
      </c>
      <c r="F8" s="21" t="s">
        <v>389</v>
      </c>
      <c r="G8" s="29" t="s">
        <v>395</v>
      </c>
      <c r="H8" s="21" t="s">
        <v>396</v>
      </c>
      <c r="I8" s="21" t="s">
        <v>392</v>
      </c>
      <c r="J8" s="29" t="s">
        <v>397</v>
      </c>
    </row>
    <row r="9" ht="42" customHeight="1" spans="1:10">
      <c r="A9" s="143" t="s">
        <v>306</v>
      </c>
      <c r="B9" s="21" t="s">
        <v>385</v>
      </c>
      <c r="C9" s="21" t="s">
        <v>386</v>
      </c>
      <c r="D9" s="21" t="s">
        <v>387</v>
      </c>
      <c r="E9" s="29" t="s">
        <v>398</v>
      </c>
      <c r="F9" s="21" t="s">
        <v>389</v>
      </c>
      <c r="G9" s="29" t="s">
        <v>399</v>
      </c>
      <c r="H9" s="21" t="s">
        <v>400</v>
      </c>
      <c r="I9" s="21" t="s">
        <v>392</v>
      </c>
      <c r="J9" s="29" t="s">
        <v>401</v>
      </c>
    </row>
    <row r="10" ht="42" customHeight="1" spans="1:10">
      <c r="A10" s="143" t="s">
        <v>306</v>
      </c>
      <c r="B10" s="21" t="s">
        <v>385</v>
      </c>
      <c r="C10" s="21" t="s">
        <v>386</v>
      </c>
      <c r="D10" s="21" t="s">
        <v>402</v>
      </c>
      <c r="E10" s="29" t="s">
        <v>403</v>
      </c>
      <c r="F10" s="21" t="s">
        <v>389</v>
      </c>
      <c r="G10" s="29" t="s">
        <v>404</v>
      </c>
      <c r="H10" s="21" t="s">
        <v>405</v>
      </c>
      <c r="I10" s="21" t="s">
        <v>392</v>
      </c>
      <c r="J10" s="29" t="s">
        <v>406</v>
      </c>
    </row>
    <row r="11" ht="42" customHeight="1" spans="1:10">
      <c r="A11" s="143" t="s">
        <v>306</v>
      </c>
      <c r="B11" s="21" t="s">
        <v>385</v>
      </c>
      <c r="C11" s="21" t="s">
        <v>386</v>
      </c>
      <c r="D11" s="21" t="s">
        <v>402</v>
      </c>
      <c r="E11" s="29" t="s">
        <v>407</v>
      </c>
      <c r="F11" s="21" t="s">
        <v>389</v>
      </c>
      <c r="G11" s="29" t="s">
        <v>408</v>
      </c>
      <c r="H11" s="21" t="s">
        <v>405</v>
      </c>
      <c r="I11" s="21" t="s">
        <v>392</v>
      </c>
      <c r="J11" s="29" t="s">
        <v>409</v>
      </c>
    </row>
    <row r="12" ht="42" customHeight="1" spans="1:10">
      <c r="A12" s="143" t="s">
        <v>306</v>
      </c>
      <c r="B12" s="21" t="s">
        <v>385</v>
      </c>
      <c r="C12" s="21" t="s">
        <v>386</v>
      </c>
      <c r="D12" s="21" t="s">
        <v>402</v>
      </c>
      <c r="E12" s="29" t="s">
        <v>410</v>
      </c>
      <c r="F12" s="21" t="s">
        <v>389</v>
      </c>
      <c r="G12" s="29" t="s">
        <v>411</v>
      </c>
      <c r="H12" s="21" t="s">
        <v>405</v>
      </c>
      <c r="I12" s="21" t="s">
        <v>392</v>
      </c>
      <c r="J12" s="29" t="s">
        <v>412</v>
      </c>
    </row>
    <row r="13" ht="42" customHeight="1" spans="1:10">
      <c r="A13" s="143" t="s">
        <v>306</v>
      </c>
      <c r="B13" s="21" t="s">
        <v>385</v>
      </c>
      <c r="C13" s="21" t="s">
        <v>386</v>
      </c>
      <c r="D13" s="21" t="s">
        <v>413</v>
      </c>
      <c r="E13" s="29" t="s">
        <v>414</v>
      </c>
      <c r="F13" s="21" t="s">
        <v>415</v>
      </c>
      <c r="G13" s="29" t="s">
        <v>416</v>
      </c>
      <c r="H13" s="21" t="s">
        <v>417</v>
      </c>
      <c r="I13" s="21" t="s">
        <v>418</v>
      </c>
      <c r="J13" s="29" t="s">
        <v>419</v>
      </c>
    </row>
    <row r="14" ht="42" customHeight="1" spans="1:10">
      <c r="A14" s="143" t="s">
        <v>306</v>
      </c>
      <c r="B14" s="21" t="s">
        <v>385</v>
      </c>
      <c r="C14" s="21" t="s">
        <v>420</v>
      </c>
      <c r="D14" s="21" t="s">
        <v>421</v>
      </c>
      <c r="E14" s="29" t="s">
        <v>422</v>
      </c>
      <c r="F14" s="21" t="s">
        <v>389</v>
      </c>
      <c r="G14" s="29" t="s">
        <v>423</v>
      </c>
      <c r="H14" s="21" t="s">
        <v>424</v>
      </c>
      <c r="I14" s="21" t="s">
        <v>392</v>
      </c>
      <c r="J14" s="29" t="s">
        <v>425</v>
      </c>
    </row>
    <row r="15" ht="42" customHeight="1" spans="1:10">
      <c r="A15" s="143" t="s">
        <v>306</v>
      </c>
      <c r="B15" s="21" t="s">
        <v>385</v>
      </c>
      <c r="C15" s="21" t="s">
        <v>420</v>
      </c>
      <c r="D15" s="21" t="s">
        <v>426</v>
      </c>
      <c r="E15" s="29" t="s">
        <v>427</v>
      </c>
      <c r="F15" s="21" t="s">
        <v>428</v>
      </c>
      <c r="G15" s="29" t="s">
        <v>429</v>
      </c>
      <c r="H15" s="21" t="s">
        <v>430</v>
      </c>
      <c r="I15" s="21" t="s">
        <v>418</v>
      </c>
      <c r="J15" s="29" t="s">
        <v>431</v>
      </c>
    </row>
    <row r="16" ht="42" customHeight="1" spans="1:10">
      <c r="A16" s="143" t="s">
        <v>306</v>
      </c>
      <c r="B16" s="21" t="s">
        <v>385</v>
      </c>
      <c r="C16" s="21" t="s">
        <v>420</v>
      </c>
      <c r="D16" s="21" t="s">
        <v>426</v>
      </c>
      <c r="E16" s="29" t="s">
        <v>432</v>
      </c>
      <c r="F16" s="21" t="s">
        <v>428</v>
      </c>
      <c r="G16" s="29" t="s">
        <v>429</v>
      </c>
      <c r="H16" s="21" t="s">
        <v>430</v>
      </c>
      <c r="I16" s="21" t="s">
        <v>418</v>
      </c>
      <c r="J16" s="29" t="s">
        <v>433</v>
      </c>
    </row>
    <row r="17" ht="42" customHeight="1" spans="1:10">
      <c r="A17" s="143" t="s">
        <v>306</v>
      </c>
      <c r="B17" s="21" t="s">
        <v>385</v>
      </c>
      <c r="C17" s="21" t="s">
        <v>420</v>
      </c>
      <c r="D17" s="21" t="s">
        <v>426</v>
      </c>
      <c r="E17" s="29" t="s">
        <v>434</v>
      </c>
      <c r="F17" s="21" t="s">
        <v>415</v>
      </c>
      <c r="G17" s="29" t="s">
        <v>435</v>
      </c>
      <c r="H17" s="21" t="s">
        <v>430</v>
      </c>
      <c r="I17" s="21" t="s">
        <v>418</v>
      </c>
      <c r="J17" s="29" t="s">
        <v>436</v>
      </c>
    </row>
    <row r="18" ht="42" customHeight="1" spans="1:10">
      <c r="A18" s="143" t="s">
        <v>306</v>
      </c>
      <c r="B18" s="21" t="s">
        <v>385</v>
      </c>
      <c r="C18" s="21" t="s">
        <v>420</v>
      </c>
      <c r="D18" s="21" t="s">
        <v>437</v>
      </c>
      <c r="E18" s="29" t="s">
        <v>438</v>
      </c>
      <c r="F18" s="21" t="s">
        <v>389</v>
      </c>
      <c r="G18" s="29" t="s">
        <v>439</v>
      </c>
      <c r="H18" s="21" t="s">
        <v>405</v>
      </c>
      <c r="I18" s="21" t="s">
        <v>392</v>
      </c>
      <c r="J18" s="29" t="s">
        <v>440</v>
      </c>
    </row>
    <row r="19" ht="42" customHeight="1" spans="1:10">
      <c r="A19" s="143" t="s">
        <v>306</v>
      </c>
      <c r="B19" s="21" t="s">
        <v>385</v>
      </c>
      <c r="C19" s="21" t="s">
        <v>420</v>
      </c>
      <c r="D19" s="21" t="s">
        <v>441</v>
      </c>
      <c r="E19" s="29" t="s">
        <v>442</v>
      </c>
      <c r="F19" s="21" t="s">
        <v>415</v>
      </c>
      <c r="G19" s="29" t="s">
        <v>435</v>
      </c>
      <c r="H19" s="21" t="s">
        <v>430</v>
      </c>
      <c r="I19" s="21" t="s">
        <v>418</v>
      </c>
      <c r="J19" s="29" t="s">
        <v>443</v>
      </c>
    </row>
    <row r="20" ht="42" customHeight="1" spans="1:10">
      <c r="A20" s="143" t="s">
        <v>306</v>
      </c>
      <c r="B20" s="21" t="s">
        <v>385</v>
      </c>
      <c r="C20" s="21" t="s">
        <v>420</v>
      </c>
      <c r="D20" s="21" t="s">
        <v>441</v>
      </c>
      <c r="E20" s="29" t="s">
        <v>444</v>
      </c>
      <c r="F20" s="21" t="s">
        <v>415</v>
      </c>
      <c r="G20" s="29" t="s">
        <v>435</v>
      </c>
      <c r="H20" s="21" t="s">
        <v>430</v>
      </c>
      <c r="I20" s="21" t="s">
        <v>418</v>
      </c>
      <c r="J20" s="29" t="s">
        <v>445</v>
      </c>
    </row>
    <row r="21" ht="42" customHeight="1" spans="1:10">
      <c r="A21" s="143" t="s">
        <v>306</v>
      </c>
      <c r="B21" s="21" t="s">
        <v>385</v>
      </c>
      <c r="C21" s="21" t="s">
        <v>446</v>
      </c>
      <c r="D21" s="21" t="s">
        <v>447</v>
      </c>
      <c r="E21" s="29" t="s">
        <v>448</v>
      </c>
      <c r="F21" s="21" t="s">
        <v>389</v>
      </c>
      <c r="G21" s="29" t="s">
        <v>404</v>
      </c>
      <c r="H21" s="21" t="s">
        <v>405</v>
      </c>
      <c r="I21" s="21" t="s">
        <v>392</v>
      </c>
      <c r="J21" s="29" t="s">
        <v>449</v>
      </c>
    </row>
    <row r="22" ht="42" customHeight="1" spans="1:10">
      <c r="A22" s="143" t="s">
        <v>316</v>
      </c>
      <c r="B22" s="21" t="s">
        <v>450</v>
      </c>
      <c r="C22" s="21" t="s">
        <v>386</v>
      </c>
      <c r="D22" s="21" t="s">
        <v>387</v>
      </c>
      <c r="E22" s="29" t="s">
        <v>451</v>
      </c>
      <c r="F22" s="21" t="s">
        <v>389</v>
      </c>
      <c r="G22" s="29" t="s">
        <v>452</v>
      </c>
      <c r="H22" s="21" t="s">
        <v>453</v>
      </c>
      <c r="I22" s="21" t="s">
        <v>392</v>
      </c>
      <c r="J22" s="29" t="s">
        <v>454</v>
      </c>
    </row>
    <row r="23" ht="42" customHeight="1" spans="1:10">
      <c r="A23" s="143" t="s">
        <v>316</v>
      </c>
      <c r="B23" s="21" t="s">
        <v>450</v>
      </c>
      <c r="C23" s="21" t="s">
        <v>386</v>
      </c>
      <c r="D23" s="21" t="s">
        <v>387</v>
      </c>
      <c r="E23" s="29" t="s">
        <v>455</v>
      </c>
      <c r="F23" s="21" t="s">
        <v>428</v>
      </c>
      <c r="G23" s="29" t="s">
        <v>86</v>
      </c>
      <c r="H23" s="21" t="s">
        <v>453</v>
      </c>
      <c r="I23" s="21" t="s">
        <v>392</v>
      </c>
      <c r="J23" s="29" t="s">
        <v>456</v>
      </c>
    </row>
    <row r="24" ht="42" customHeight="1" spans="1:10">
      <c r="A24" s="143" t="s">
        <v>316</v>
      </c>
      <c r="B24" s="21" t="s">
        <v>450</v>
      </c>
      <c r="C24" s="21" t="s">
        <v>386</v>
      </c>
      <c r="D24" s="21" t="s">
        <v>387</v>
      </c>
      <c r="E24" s="29" t="s">
        <v>457</v>
      </c>
      <c r="F24" s="21" t="s">
        <v>415</v>
      </c>
      <c r="G24" s="29" t="s">
        <v>83</v>
      </c>
      <c r="H24" s="21" t="s">
        <v>400</v>
      </c>
      <c r="I24" s="21" t="s">
        <v>418</v>
      </c>
      <c r="J24" s="29" t="s">
        <v>458</v>
      </c>
    </row>
    <row r="25" ht="42" customHeight="1" spans="1:10">
      <c r="A25" s="143" t="s">
        <v>316</v>
      </c>
      <c r="B25" s="21" t="s">
        <v>450</v>
      </c>
      <c r="C25" s="21" t="s">
        <v>386</v>
      </c>
      <c r="D25" s="21" t="s">
        <v>402</v>
      </c>
      <c r="E25" s="29" t="s">
        <v>459</v>
      </c>
      <c r="F25" s="21" t="s">
        <v>389</v>
      </c>
      <c r="G25" s="29" t="s">
        <v>460</v>
      </c>
      <c r="H25" s="21" t="s">
        <v>405</v>
      </c>
      <c r="I25" s="21" t="s">
        <v>392</v>
      </c>
      <c r="J25" s="29" t="s">
        <v>461</v>
      </c>
    </row>
    <row r="26" ht="42" customHeight="1" spans="1:10">
      <c r="A26" s="143" t="s">
        <v>316</v>
      </c>
      <c r="B26" s="21" t="s">
        <v>450</v>
      </c>
      <c r="C26" s="21" t="s">
        <v>386</v>
      </c>
      <c r="D26" s="21" t="s">
        <v>413</v>
      </c>
      <c r="E26" s="29" t="s">
        <v>462</v>
      </c>
      <c r="F26" s="21" t="s">
        <v>415</v>
      </c>
      <c r="G26" s="29" t="s">
        <v>82</v>
      </c>
      <c r="H26" s="21" t="s">
        <v>463</v>
      </c>
      <c r="I26" s="21" t="s">
        <v>392</v>
      </c>
      <c r="J26" s="29" t="s">
        <v>464</v>
      </c>
    </row>
    <row r="27" ht="42" customHeight="1" spans="1:10">
      <c r="A27" s="143" t="s">
        <v>316</v>
      </c>
      <c r="B27" s="21" t="s">
        <v>450</v>
      </c>
      <c r="C27" s="21" t="s">
        <v>386</v>
      </c>
      <c r="D27" s="21" t="s">
        <v>413</v>
      </c>
      <c r="E27" s="29" t="s">
        <v>465</v>
      </c>
      <c r="F27" s="21" t="s">
        <v>428</v>
      </c>
      <c r="G27" s="29" t="s">
        <v>82</v>
      </c>
      <c r="H27" s="21" t="s">
        <v>463</v>
      </c>
      <c r="I27" s="21" t="s">
        <v>392</v>
      </c>
      <c r="J27" s="29" t="s">
        <v>466</v>
      </c>
    </row>
    <row r="28" ht="42" customHeight="1" spans="1:10">
      <c r="A28" s="143" t="s">
        <v>316</v>
      </c>
      <c r="B28" s="21" t="s">
        <v>450</v>
      </c>
      <c r="C28" s="21" t="s">
        <v>386</v>
      </c>
      <c r="D28" s="21" t="s">
        <v>413</v>
      </c>
      <c r="E28" s="29" t="s">
        <v>467</v>
      </c>
      <c r="F28" s="21" t="s">
        <v>428</v>
      </c>
      <c r="G28" s="29" t="s">
        <v>82</v>
      </c>
      <c r="H28" s="21" t="s">
        <v>463</v>
      </c>
      <c r="I28" s="21" t="s">
        <v>392</v>
      </c>
      <c r="J28" s="29" t="s">
        <v>468</v>
      </c>
    </row>
    <row r="29" ht="42" customHeight="1" spans="1:10">
      <c r="A29" s="143" t="s">
        <v>316</v>
      </c>
      <c r="B29" s="21" t="s">
        <v>450</v>
      </c>
      <c r="C29" s="21" t="s">
        <v>420</v>
      </c>
      <c r="D29" s="21" t="s">
        <v>426</v>
      </c>
      <c r="E29" s="29" t="s">
        <v>469</v>
      </c>
      <c r="F29" s="21" t="s">
        <v>415</v>
      </c>
      <c r="G29" s="29" t="s">
        <v>470</v>
      </c>
      <c r="H29" s="21" t="s">
        <v>430</v>
      </c>
      <c r="I29" s="21" t="s">
        <v>418</v>
      </c>
      <c r="J29" s="29" t="s">
        <v>471</v>
      </c>
    </row>
    <row r="30" ht="42" customHeight="1" spans="1:10">
      <c r="A30" s="143" t="s">
        <v>316</v>
      </c>
      <c r="B30" s="21" t="s">
        <v>450</v>
      </c>
      <c r="C30" s="21" t="s">
        <v>420</v>
      </c>
      <c r="D30" s="21" t="s">
        <v>426</v>
      </c>
      <c r="E30" s="29" t="s">
        <v>472</v>
      </c>
      <c r="F30" s="21" t="s">
        <v>389</v>
      </c>
      <c r="G30" s="29" t="s">
        <v>472</v>
      </c>
      <c r="H30" s="21" t="s">
        <v>405</v>
      </c>
      <c r="I30" s="21" t="s">
        <v>392</v>
      </c>
      <c r="J30" s="29" t="s">
        <v>473</v>
      </c>
    </row>
    <row r="31" ht="42" customHeight="1" spans="1:10">
      <c r="A31" s="143" t="s">
        <v>316</v>
      </c>
      <c r="B31" s="21" t="s">
        <v>450</v>
      </c>
      <c r="C31" s="21" t="s">
        <v>420</v>
      </c>
      <c r="D31" s="21" t="s">
        <v>426</v>
      </c>
      <c r="E31" s="29" t="s">
        <v>474</v>
      </c>
      <c r="F31" s="21" t="s">
        <v>428</v>
      </c>
      <c r="G31" s="29" t="s">
        <v>474</v>
      </c>
      <c r="H31" s="21" t="s">
        <v>405</v>
      </c>
      <c r="I31" s="21" t="s">
        <v>392</v>
      </c>
      <c r="J31" s="29" t="s">
        <v>475</v>
      </c>
    </row>
    <row r="32" ht="42" customHeight="1" spans="1:10">
      <c r="A32" s="143" t="s">
        <v>316</v>
      </c>
      <c r="B32" s="21" t="s">
        <v>450</v>
      </c>
      <c r="C32" s="21" t="s">
        <v>420</v>
      </c>
      <c r="D32" s="21" t="s">
        <v>441</v>
      </c>
      <c r="E32" s="29" t="s">
        <v>476</v>
      </c>
      <c r="F32" s="21" t="s">
        <v>415</v>
      </c>
      <c r="G32" s="29" t="s">
        <v>470</v>
      </c>
      <c r="H32" s="21" t="s">
        <v>430</v>
      </c>
      <c r="I32" s="21" t="s">
        <v>418</v>
      </c>
      <c r="J32" s="29" t="s">
        <v>477</v>
      </c>
    </row>
    <row r="33" ht="42" customHeight="1" spans="1:10">
      <c r="A33" s="143" t="s">
        <v>316</v>
      </c>
      <c r="B33" s="21" t="s">
        <v>450</v>
      </c>
      <c r="C33" s="21" t="s">
        <v>446</v>
      </c>
      <c r="D33" s="21" t="s">
        <v>447</v>
      </c>
      <c r="E33" s="29" t="s">
        <v>478</v>
      </c>
      <c r="F33" s="21" t="s">
        <v>389</v>
      </c>
      <c r="G33" s="29" t="s">
        <v>404</v>
      </c>
      <c r="H33" s="21" t="s">
        <v>405</v>
      </c>
      <c r="I33" s="21" t="s">
        <v>418</v>
      </c>
      <c r="J33" s="29" t="s">
        <v>449</v>
      </c>
    </row>
    <row r="34" ht="42" customHeight="1" spans="1:10">
      <c r="A34" s="143" t="s">
        <v>324</v>
      </c>
      <c r="B34" s="21" t="s">
        <v>479</v>
      </c>
      <c r="C34" s="21" t="s">
        <v>386</v>
      </c>
      <c r="D34" s="21" t="s">
        <v>387</v>
      </c>
      <c r="E34" s="29" t="s">
        <v>480</v>
      </c>
      <c r="F34" s="21" t="s">
        <v>415</v>
      </c>
      <c r="G34" s="29" t="s">
        <v>481</v>
      </c>
      <c r="H34" s="21" t="s">
        <v>453</v>
      </c>
      <c r="I34" s="21" t="s">
        <v>392</v>
      </c>
      <c r="J34" s="29" t="s">
        <v>482</v>
      </c>
    </row>
    <row r="35" ht="42" customHeight="1" spans="1:10">
      <c r="A35" s="143" t="s">
        <v>324</v>
      </c>
      <c r="B35" s="21" t="s">
        <v>479</v>
      </c>
      <c r="C35" s="21" t="s">
        <v>386</v>
      </c>
      <c r="D35" s="21" t="s">
        <v>402</v>
      </c>
      <c r="E35" s="29" t="s">
        <v>483</v>
      </c>
      <c r="F35" s="21" t="s">
        <v>389</v>
      </c>
      <c r="G35" s="29" t="s">
        <v>484</v>
      </c>
      <c r="H35" s="21" t="s">
        <v>405</v>
      </c>
      <c r="I35" s="21" t="s">
        <v>392</v>
      </c>
      <c r="J35" s="29" t="s">
        <v>485</v>
      </c>
    </row>
    <row r="36" ht="42" customHeight="1" spans="1:10">
      <c r="A36" s="143" t="s">
        <v>324</v>
      </c>
      <c r="B36" s="21" t="s">
        <v>479</v>
      </c>
      <c r="C36" s="21" t="s">
        <v>386</v>
      </c>
      <c r="D36" s="21" t="s">
        <v>413</v>
      </c>
      <c r="E36" s="29" t="s">
        <v>486</v>
      </c>
      <c r="F36" s="21" t="s">
        <v>415</v>
      </c>
      <c r="G36" s="29" t="s">
        <v>487</v>
      </c>
      <c r="H36" s="21" t="s">
        <v>430</v>
      </c>
      <c r="I36" s="21" t="s">
        <v>418</v>
      </c>
      <c r="J36" s="29" t="s">
        <v>419</v>
      </c>
    </row>
    <row r="37" ht="42" customHeight="1" spans="1:10">
      <c r="A37" s="143" t="s">
        <v>324</v>
      </c>
      <c r="B37" s="21" t="s">
        <v>479</v>
      </c>
      <c r="C37" s="21" t="s">
        <v>420</v>
      </c>
      <c r="D37" s="21" t="s">
        <v>426</v>
      </c>
      <c r="E37" s="29" t="s">
        <v>488</v>
      </c>
      <c r="F37" s="21" t="s">
        <v>415</v>
      </c>
      <c r="G37" s="29" t="s">
        <v>489</v>
      </c>
      <c r="H37" s="21" t="s">
        <v>400</v>
      </c>
      <c r="I37" s="21" t="s">
        <v>392</v>
      </c>
      <c r="J37" s="29" t="s">
        <v>490</v>
      </c>
    </row>
    <row r="38" ht="42" customHeight="1" spans="1:10">
      <c r="A38" s="143" t="s">
        <v>324</v>
      </c>
      <c r="B38" s="21" t="s">
        <v>479</v>
      </c>
      <c r="C38" s="21" t="s">
        <v>420</v>
      </c>
      <c r="D38" s="21" t="s">
        <v>426</v>
      </c>
      <c r="E38" s="29" t="s">
        <v>491</v>
      </c>
      <c r="F38" s="21" t="s">
        <v>415</v>
      </c>
      <c r="G38" s="29" t="s">
        <v>492</v>
      </c>
      <c r="H38" s="21" t="s">
        <v>493</v>
      </c>
      <c r="I38" s="21" t="s">
        <v>418</v>
      </c>
      <c r="J38" s="29" t="s">
        <v>494</v>
      </c>
    </row>
    <row r="39" ht="42" customHeight="1" spans="1:10">
      <c r="A39" s="143" t="s">
        <v>324</v>
      </c>
      <c r="B39" s="21" t="s">
        <v>479</v>
      </c>
      <c r="C39" s="21" t="s">
        <v>420</v>
      </c>
      <c r="D39" s="21" t="s">
        <v>426</v>
      </c>
      <c r="E39" s="29" t="s">
        <v>495</v>
      </c>
      <c r="F39" s="21" t="s">
        <v>389</v>
      </c>
      <c r="G39" s="29" t="s">
        <v>484</v>
      </c>
      <c r="H39" s="21" t="s">
        <v>405</v>
      </c>
      <c r="I39" s="21" t="s">
        <v>392</v>
      </c>
      <c r="J39" s="29" t="s">
        <v>496</v>
      </c>
    </row>
    <row r="40" ht="42" customHeight="1" spans="1:10">
      <c r="A40" s="143" t="s">
        <v>324</v>
      </c>
      <c r="B40" s="21" t="s">
        <v>479</v>
      </c>
      <c r="C40" s="21" t="s">
        <v>446</v>
      </c>
      <c r="D40" s="21" t="s">
        <v>447</v>
      </c>
      <c r="E40" s="29" t="s">
        <v>497</v>
      </c>
      <c r="F40" s="21" t="s">
        <v>389</v>
      </c>
      <c r="G40" s="29" t="s">
        <v>404</v>
      </c>
      <c r="H40" s="21" t="s">
        <v>405</v>
      </c>
      <c r="I40" s="21" t="s">
        <v>392</v>
      </c>
      <c r="J40" s="29" t="s">
        <v>449</v>
      </c>
    </row>
    <row r="41" ht="42" customHeight="1" spans="1:10">
      <c r="A41" s="143" t="s">
        <v>334</v>
      </c>
      <c r="B41" s="21" t="s">
        <v>498</v>
      </c>
      <c r="C41" s="21" t="s">
        <v>386</v>
      </c>
      <c r="D41" s="21" t="s">
        <v>387</v>
      </c>
      <c r="E41" s="29" t="s">
        <v>499</v>
      </c>
      <c r="F41" s="21" t="s">
        <v>389</v>
      </c>
      <c r="G41" s="29" t="s">
        <v>500</v>
      </c>
      <c r="H41" s="21" t="s">
        <v>405</v>
      </c>
      <c r="I41" s="21" t="s">
        <v>392</v>
      </c>
      <c r="J41" s="29" t="s">
        <v>501</v>
      </c>
    </row>
    <row r="42" ht="42" customHeight="1" spans="1:10">
      <c r="A42" s="143" t="s">
        <v>334</v>
      </c>
      <c r="B42" s="21" t="s">
        <v>498</v>
      </c>
      <c r="C42" s="21" t="s">
        <v>386</v>
      </c>
      <c r="D42" s="21" t="s">
        <v>387</v>
      </c>
      <c r="E42" s="29" t="s">
        <v>502</v>
      </c>
      <c r="F42" s="21" t="s">
        <v>415</v>
      </c>
      <c r="G42" s="29" t="s">
        <v>82</v>
      </c>
      <c r="H42" s="21" t="s">
        <v>400</v>
      </c>
      <c r="I42" s="21" t="s">
        <v>392</v>
      </c>
      <c r="J42" s="29" t="s">
        <v>503</v>
      </c>
    </row>
    <row r="43" ht="42" customHeight="1" spans="1:10">
      <c r="A43" s="143" t="s">
        <v>334</v>
      </c>
      <c r="B43" s="21" t="s">
        <v>498</v>
      </c>
      <c r="C43" s="21" t="s">
        <v>386</v>
      </c>
      <c r="D43" s="21" t="s">
        <v>402</v>
      </c>
      <c r="E43" s="29" t="s">
        <v>504</v>
      </c>
      <c r="F43" s="21" t="s">
        <v>389</v>
      </c>
      <c r="G43" s="29" t="s">
        <v>500</v>
      </c>
      <c r="H43" s="21" t="s">
        <v>405</v>
      </c>
      <c r="I43" s="21" t="s">
        <v>392</v>
      </c>
      <c r="J43" s="29" t="s">
        <v>505</v>
      </c>
    </row>
    <row r="44" ht="42" customHeight="1" spans="1:10">
      <c r="A44" s="143" t="s">
        <v>334</v>
      </c>
      <c r="B44" s="21" t="s">
        <v>498</v>
      </c>
      <c r="C44" s="21" t="s">
        <v>386</v>
      </c>
      <c r="D44" s="21" t="s">
        <v>413</v>
      </c>
      <c r="E44" s="29" t="s">
        <v>414</v>
      </c>
      <c r="F44" s="21" t="s">
        <v>428</v>
      </c>
      <c r="G44" s="29" t="s">
        <v>506</v>
      </c>
      <c r="H44" s="21" t="s">
        <v>463</v>
      </c>
      <c r="I44" s="21" t="s">
        <v>418</v>
      </c>
      <c r="J44" s="29" t="s">
        <v>419</v>
      </c>
    </row>
    <row r="45" ht="42" customHeight="1" spans="1:10">
      <c r="A45" s="143" t="s">
        <v>334</v>
      </c>
      <c r="B45" s="21" t="s">
        <v>498</v>
      </c>
      <c r="C45" s="21" t="s">
        <v>420</v>
      </c>
      <c r="D45" s="21" t="s">
        <v>426</v>
      </c>
      <c r="E45" s="29" t="s">
        <v>507</v>
      </c>
      <c r="F45" s="21" t="s">
        <v>415</v>
      </c>
      <c r="G45" s="29" t="s">
        <v>508</v>
      </c>
      <c r="H45" s="21" t="s">
        <v>493</v>
      </c>
      <c r="I45" s="21" t="s">
        <v>418</v>
      </c>
      <c r="J45" s="29" t="s">
        <v>509</v>
      </c>
    </row>
    <row r="46" ht="42" customHeight="1" spans="1:10">
      <c r="A46" s="143" t="s">
        <v>334</v>
      </c>
      <c r="B46" s="21" t="s">
        <v>498</v>
      </c>
      <c r="C46" s="21" t="s">
        <v>420</v>
      </c>
      <c r="D46" s="21" t="s">
        <v>426</v>
      </c>
      <c r="E46" s="29" t="s">
        <v>510</v>
      </c>
      <c r="F46" s="21" t="s">
        <v>415</v>
      </c>
      <c r="G46" s="29" t="s">
        <v>511</v>
      </c>
      <c r="H46" s="21" t="s">
        <v>493</v>
      </c>
      <c r="I46" s="21" t="s">
        <v>392</v>
      </c>
      <c r="J46" s="29" t="s">
        <v>512</v>
      </c>
    </row>
    <row r="47" ht="42" customHeight="1" spans="1:10">
      <c r="A47" s="143" t="s">
        <v>334</v>
      </c>
      <c r="B47" s="21" t="s">
        <v>498</v>
      </c>
      <c r="C47" s="21" t="s">
        <v>420</v>
      </c>
      <c r="D47" s="21" t="s">
        <v>426</v>
      </c>
      <c r="E47" s="29" t="s">
        <v>513</v>
      </c>
      <c r="F47" s="21" t="s">
        <v>415</v>
      </c>
      <c r="G47" s="29" t="s">
        <v>492</v>
      </c>
      <c r="H47" s="21" t="s">
        <v>493</v>
      </c>
      <c r="I47" s="21" t="s">
        <v>418</v>
      </c>
      <c r="J47" s="29" t="s">
        <v>514</v>
      </c>
    </row>
    <row r="48" ht="42" customHeight="1" spans="1:10">
      <c r="A48" s="143" t="s">
        <v>334</v>
      </c>
      <c r="B48" s="21" t="s">
        <v>498</v>
      </c>
      <c r="C48" s="21" t="s">
        <v>420</v>
      </c>
      <c r="D48" s="21" t="s">
        <v>426</v>
      </c>
      <c r="E48" s="29" t="s">
        <v>515</v>
      </c>
      <c r="F48" s="21" t="s">
        <v>415</v>
      </c>
      <c r="G48" s="29" t="s">
        <v>516</v>
      </c>
      <c r="H48" s="21" t="s">
        <v>493</v>
      </c>
      <c r="I48" s="21" t="s">
        <v>418</v>
      </c>
      <c r="J48" s="29" t="s">
        <v>517</v>
      </c>
    </row>
    <row r="49" ht="42" customHeight="1" spans="1:10">
      <c r="A49" s="143" t="s">
        <v>334</v>
      </c>
      <c r="B49" s="21" t="s">
        <v>498</v>
      </c>
      <c r="C49" s="21" t="s">
        <v>446</v>
      </c>
      <c r="D49" s="21" t="s">
        <v>447</v>
      </c>
      <c r="E49" s="29" t="s">
        <v>518</v>
      </c>
      <c r="F49" s="21" t="s">
        <v>389</v>
      </c>
      <c r="G49" s="29" t="s">
        <v>500</v>
      </c>
      <c r="H49" s="21" t="s">
        <v>405</v>
      </c>
      <c r="I49" s="21" t="s">
        <v>392</v>
      </c>
      <c r="J49" s="29" t="s">
        <v>449</v>
      </c>
    </row>
    <row r="50" ht="42" customHeight="1" spans="1:10">
      <c r="A50" s="143" t="s">
        <v>363</v>
      </c>
      <c r="B50" s="21" t="s">
        <v>519</v>
      </c>
      <c r="C50" s="21" t="s">
        <v>386</v>
      </c>
      <c r="D50" s="21" t="s">
        <v>387</v>
      </c>
      <c r="E50" s="29" t="s">
        <v>520</v>
      </c>
      <c r="F50" s="21" t="s">
        <v>415</v>
      </c>
      <c r="G50" s="29" t="s">
        <v>521</v>
      </c>
      <c r="H50" s="21" t="s">
        <v>400</v>
      </c>
      <c r="I50" s="21" t="s">
        <v>392</v>
      </c>
      <c r="J50" s="29" t="s">
        <v>522</v>
      </c>
    </row>
    <row r="51" ht="42" customHeight="1" spans="1:10">
      <c r="A51" s="143" t="s">
        <v>363</v>
      </c>
      <c r="B51" s="21" t="s">
        <v>519</v>
      </c>
      <c r="C51" s="21" t="s">
        <v>386</v>
      </c>
      <c r="D51" s="21" t="s">
        <v>387</v>
      </c>
      <c r="E51" s="29" t="s">
        <v>523</v>
      </c>
      <c r="F51" s="21" t="s">
        <v>415</v>
      </c>
      <c r="G51" s="29" t="s">
        <v>521</v>
      </c>
      <c r="H51" s="21" t="s">
        <v>524</v>
      </c>
      <c r="I51" s="21" t="s">
        <v>392</v>
      </c>
      <c r="J51" s="29" t="s">
        <v>523</v>
      </c>
    </row>
    <row r="52" ht="42" customHeight="1" spans="1:10">
      <c r="A52" s="143" t="s">
        <v>363</v>
      </c>
      <c r="B52" s="21" t="s">
        <v>519</v>
      </c>
      <c r="C52" s="21" t="s">
        <v>386</v>
      </c>
      <c r="D52" s="21" t="s">
        <v>387</v>
      </c>
      <c r="E52" s="29" t="s">
        <v>525</v>
      </c>
      <c r="F52" s="21" t="s">
        <v>389</v>
      </c>
      <c r="G52" s="29" t="s">
        <v>521</v>
      </c>
      <c r="H52" s="21" t="s">
        <v>400</v>
      </c>
      <c r="I52" s="21" t="s">
        <v>392</v>
      </c>
      <c r="J52" s="29" t="s">
        <v>525</v>
      </c>
    </row>
    <row r="53" ht="42" customHeight="1" spans="1:10">
      <c r="A53" s="143" t="s">
        <v>363</v>
      </c>
      <c r="B53" s="21" t="s">
        <v>519</v>
      </c>
      <c r="C53" s="21" t="s">
        <v>386</v>
      </c>
      <c r="D53" s="21" t="s">
        <v>402</v>
      </c>
      <c r="E53" s="29" t="s">
        <v>526</v>
      </c>
      <c r="F53" s="21" t="s">
        <v>415</v>
      </c>
      <c r="G53" s="29" t="s">
        <v>460</v>
      </c>
      <c r="H53" s="21" t="s">
        <v>405</v>
      </c>
      <c r="I53" s="21" t="s">
        <v>392</v>
      </c>
      <c r="J53" s="29" t="s">
        <v>527</v>
      </c>
    </row>
    <row r="54" ht="42" customHeight="1" spans="1:10">
      <c r="A54" s="143" t="s">
        <v>363</v>
      </c>
      <c r="B54" s="21" t="s">
        <v>519</v>
      </c>
      <c r="C54" s="21" t="s">
        <v>386</v>
      </c>
      <c r="D54" s="21" t="s">
        <v>402</v>
      </c>
      <c r="E54" s="29" t="s">
        <v>528</v>
      </c>
      <c r="F54" s="21" t="s">
        <v>415</v>
      </c>
      <c r="G54" s="29" t="s">
        <v>460</v>
      </c>
      <c r="H54" s="21" t="s">
        <v>405</v>
      </c>
      <c r="I54" s="21" t="s">
        <v>392</v>
      </c>
      <c r="J54" s="29" t="s">
        <v>529</v>
      </c>
    </row>
    <row r="55" ht="42" customHeight="1" spans="1:10">
      <c r="A55" s="143" t="s">
        <v>363</v>
      </c>
      <c r="B55" s="21" t="s">
        <v>519</v>
      </c>
      <c r="C55" s="21" t="s">
        <v>386</v>
      </c>
      <c r="D55" s="21" t="s">
        <v>402</v>
      </c>
      <c r="E55" s="29" t="s">
        <v>530</v>
      </c>
      <c r="F55" s="21" t="s">
        <v>415</v>
      </c>
      <c r="G55" s="29" t="s">
        <v>460</v>
      </c>
      <c r="H55" s="21" t="s">
        <v>405</v>
      </c>
      <c r="I55" s="21" t="s">
        <v>392</v>
      </c>
      <c r="J55" s="29" t="s">
        <v>531</v>
      </c>
    </row>
    <row r="56" ht="42" customHeight="1" spans="1:10">
      <c r="A56" s="143" t="s">
        <v>363</v>
      </c>
      <c r="B56" s="21" t="s">
        <v>519</v>
      </c>
      <c r="C56" s="21" t="s">
        <v>386</v>
      </c>
      <c r="D56" s="21" t="s">
        <v>413</v>
      </c>
      <c r="E56" s="29" t="s">
        <v>532</v>
      </c>
      <c r="F56" s="21" t="s">
        <v>415</v>
      </c>
      <c r="G56" s="29" t="s">
        <v>506</v>
      </c>
      <c r="H56" s="21" t="s">
        <v>463</v>
      </c>
      <c r="I56" s="21" t="s">
        <v>392</v>
      </c>
      <c r="J56" s="29" t="s">
        <v>533</v>
      </c>
    </row>
    <row r="57" ht="119" customHeight="1" spans="1:10">
      <c r="A57" s="143" t="s">
        <v>363</v>
      </c>
      <c r="B57" s="21" t="s">
        <v>519</v>
      </c>
      <c r="C57" s="21" t="s">
        <v>420</v>
      </c>
      <c r="D57" s="21" t="s">
        <v>426</v>
      </c>
      <c r="E57" s="29" t="s">
        <v>534</v>
      </c>
      <c r="F57" s="21" t="s">
        <v>415</v>
      </c>
      <c r="G57" s="29" t="s">
        <v>535</v>
      </c>
      <c r="H57" s="21" t="s">
        <v>430</v>
      </c>
      <c r="I57" s="21" t="s">
        <v>418</v>
      </c>
      <c r="J57" s="29" t="s">
        <v>536</v>
      </c>
    </row>
    <row r="58" ht="119" customHeight="1" spans="1:10">
      <c r="A58" s="143" t="s">
        <v>363</v>
      </c>
      <c r="B58" s="21" t="s">
        <v>519</v>
      </c>
      <c r="C58" s="21" t="s">
        <v>420</v>
      </c>
      <c r="D58" s="21" t="s">
        <v>441</v>
      </c>
      <c r="E58" s="29" t="s">
        <v>537</v>
      </c>
      <c r="F58" s="21" t="s">
        <v>415</v>
      </c>
      <c r="G58" s="29" t="s">
        <v>538</v>
      </c>
      <c r="H58" s="21" t="s">
        <v>430</v>
      </c>
      <c r="I58" s="21" t="s">
        <v>418</v>
      </c>
      <c r="J58" s="29" t="s">
        <v>536</v>
      </c>
    </row>
    <row r="59" ht="42" customHeight="1" spans="1:10">
      <c r="A59" s="143" t="s">
        <v>363</v>
      </c>
      <c r="B59" s="21" t="s">
        <v>519</v>
      </c>
      <c r="C59" s="21" t="s">
        <v>446</v>
      </c>
      <c r="D59" s="21" t="s">
        <v>447</v>
      </c>
      <c r="E59" s="29" t="s">
        <v>539</v>
      </c>
      <c r="F59" s="21" t="s">
        <v>389</v>
      </c>
      <c r="G59" s="29" t="s">
        <v>484</v>
      </c>
      <c r="H59" s="21" t="s">
        <v>405</v>
      </c>
      <c r="I59" s="21" t="s">
        <v>392</v>
      </c>
      <c r="J59" s="29" t="s">
        <v>539</v>
      </c>
    </row>
    <row r="60" ht="100" customHeight="1" spans="1:10">
      <c r="A60" s="143" t="s">
        <v>372</v>
      </c>
      <c r="B60" s="21" t="s">
        <v>540</v>
      </c>
      <c r="C60" s="21" t="s">
        <v>386</v>
      </c>
      <c r="D60" s="21" t="s">
        <v>387</v>
      </c>
      <c r="E60" s="29" t="s">
        <v>541</v>
      </c>
      <c r="F60" s="21" t="s">
        <v>389</v>
      </c>
      <c r="G60" s="29" t="s">
        <v>84</v>
      </c>
      <c r="H60" s="21" t="s">
        <v>542</v>
      </c>
      <c r="I60" s="21" t="s">
        <v>392</v>
      </c>
      <c r="J60" s="29" t="s">
        <v>540</v>
      </c>
    </row>
    <row r="61" ht="42" customHeight="1" spans="1:10">
      <c r="A61" s="143" t="s">
        <v>372</v>
      </c>
      <c r="B61" s="21" t="s">
        <v>540</v>
      </c>
      <c r="C61" s="21" t="s">
        <v>386</v>
      </c>
      <c r="D61" s="21" t="s">
        <v>402</v>
      </c>
      <c r="E61" s="29" t="s">
        <v>543</v>
      </c>
      <c r="F61" s="21" t="s">
        <v>389</v>
      </c>
      <c r="G61" s="29" t="s">
        <v>544</v>
      </c>
      <c r="H61" s="21" t="s">
        <v>405</v>
      </c>
      <c r="I61" s="21" t="s">
        <v>392</v>
      </c>
      <c r="J61" s="29" t="s">
        <v>545</v>
      </c>
    </row>
    <row r="62" ht="42" customHeight="1" spans="1:10">
      <c r="A62" s="143" t="s">
        <v>372</v>
      </c>
      <c r="B62" s="21" t="s">
        <v>540</v>
      </c>
      <c r="C62" s="21" t="s">
        <v>386</v>
      </c>
      <c r="D62" s="21" t="s">
        <v>413</v>
      </c>
      <c r="E62" s="29" t="s">
        <v>414</v>
      </c>
      <c r="F62" s="21" t="s">
        <v>415</v>
      </c>
      <c r="G62" s="29" t="s">
        <v>506</v>
      </c>
      <c r="H62" s="21" t="s">
        <v>463</v>
      </c>
      <c r="I62" s="21" t="s">
        <v>392</v>
      </c>
      <c r="J62" s="29" t="s">
        <v>419</v>
      </c>
    </row>
    <row r="63" ht="42" customHeight="1" spans="1:10">
      <c r="A63" s="143" t="s">
        <v>372</v>
      </c>
      <c r="B63" s="21" t="s">
        <v>540</v>
      </c>
      <c r="C63" s="21" t="s">
        <v>420</v>
      </c>
      <c r="D63" s="21" t="s">
        <v>426</v>
      </c>
      <c r="E63" s="29" t="s">
        <v>546</v>
      </c>
      <c r="F63" s="21" t="s">
        <v>389</v>
      </c>
      <c r="G63" s="29" t="s">
        <v>408</v>
      </c>
      <c r="H63" s="21" t="s">
        <v>405</v>
      </c>
      <c r="I63" s="21" t="s">
        <v>392</v>
      </c>
      <c r="J63" s="29" t="s">
        <v>547</v>
      </c>
    </row>
    <row r="64" ht="42" customHeight="1" spans="1:10">
      <c r="A64" s="143" t="s">
        <v>372</v>
      </c>
      <c r="B64" s="21" t="s">
        <v>540</v>
      </c>
      <c r="C64" s="21" t="s">
        <v>446</v>
      </c>
      <c r="D64" s="21" t="s">
        <v>447</v>
      </c>
      <c r="E64" s="29" t="s">
        <v>548</v>
      </c>
      <c r="F64" s="21" t="s">
        <v>389</v>
      </c>
      <c r="G64" s="29" t="s">
        <v>404</v>
      </c>
      <c r="H64" s="21" t="s">
        <v>405</v>
      </c>
      <c r="I64" s="21" t="s">
        <v>392</v>
      </c>
      <c r="J64" s="29" t="s">
        <v>449</v>
      </c>
    </row>
    <row r="65" ht="42" customHeight="1" spans="1:10">
      <c r="A65" s="143" t="s">
        <v>369</v>
      </c>
      <c r="B65" s="21" t="s">
        <v>549</v>
      </c>
      <c r="C65" s="21" t="s">
        <v>386</v>
      </c>
      <c r="D65" s="21" t="s">
        <v>387</v>
      </c>
      <c r="E65" s="29" t="s">
        <v>550</v>
      </c>
      <c r="F65" s="21" t="s">
        <v>389</v>
      </c>
      <c r="G65" s="29" t="s">
        <v>551</v>
      </c>
      <c r="H65" s="21" t="s">
        <v>405</v>
      </c>
      <c r="I65" s="21" t="s">
        <v>418</v>
      </c>
      <c r="J65" s="29" t="s">
        <v>552</v>
      </c>
    </row>
    <row r="66" ht="42" customHeight="1" spans="1:10">
      <c r="A66" s="143" t="s">
        <v>369</v>
      </c>
      <c r="B66" s="21" t="s">
        <v>549</v>
      </c>
      <c r="C66" s="21" t="s">
        <v>386</v>
      </c>
      <c r="D66" s="21" t="s">
        <v>402</v>
      </c>
      <c r="E66" s="29" t="s">
        <v>553</v>
      </c>
      <c r="F66" s="21" t="s">
        <v>415</v>
      </c>
      <c r="G66" s="29" t="s">
        <v>544</v>
      </c>
      <c r="H66" s="21" t="s">
        <v>405</v>
      </c>
      <c r="I66" s="21" t="s">
        <v>418</v>
      </c>
      <c r="J66" s="29" t="s">
        <v>554</v>
      </c>
    </row>
    <row r="67" ht="42" customHeight="1" spans="1:10">
      <c r="A67" s="143" t="s">
        <v>369</v>
      </c>
      <c r="B67" s="21" t="s">
        <v>549</v>
      </c>
      <c r="C67" s="21" t="s">
        <v>386</v>
      </c>
      <c r="D67" s="21" t="s">
        <v>413</v>
      </c>
      <c r="E67" s="29" t="s">
        <v>555</v>
      </c>
      <c r="F67" s="21" t="s">
        <v>389</v>
      </c>
      <c r="G67" s="29" t="s">
        <v>556</v>
      </c>
      <c r="H67" s="21" t="s">
        <v>396</v>
      </c>
      <c r="I67" s="21" t="s">
        <v>418</v>
      </c>
      <c r="J67" s="29" t="s">
        <v>557</v>
      </c>
    </row>
    <row r="68" ht="42" customHeight="1" spans="1:10">
      <c r="A68" s="143" t="s">
        <v>369</v>
      </c>
      <c r="B68" s="21" t="s">
        <v>549</v>
      </c>
      <c r="C68" s="21" t="s">
        <v>420</v>
      </c>
      <c r="D68" s="21" t="s">
        <v>426</v>
      </c>
      <c r="E68" s="29" t="s">
        <v>558</v>
      </c>
      <c r="F68" s="21" t="s">
        <v>415</v>
      </c>
      <c r="G68" s="29" t="s">
        <v>559</v>
      </c>
      <c r="H68" s="21" t="s">
        <v>405</v>
      </c>
      <c r="I68" s="21" t="s">
        <v>392</v>
      </c>
      <c r="J68" s="29" t="s">
        <v>558</v>
      </c>
    </row>
    <row r="69" ht="42" customHeight="1" spans="1:10">
      <c r="A69" s="143" t="s">
        <v>369</v>
      </c>
      <c r="B69" s="21" t="s">
        <v>549</v>
      </c>
      <c r="C69" s="21" t="s">
        <v>420</v>
      </c>
      <c r="D69" s="21" t="s">
        <v>426</v>
      </c>
      <c r="E69" s="29" t="s">
        <v>560</v>
      </c>
      <c r="F69" s="21" t="s">
        <v>389</v>
      </c>
      <c r="G69" s="29" t="s">
        <v>561</v>
      </c>
      <c r="H69" s="21" t="s">
        <v>405</v>
      </c>
      <c r="I69" s="21" t="s">
        <v>392</v>
      </c>
      <c r="J69" s="29" t="s">
        <v>562</v>
      </c>
    </row>
    <row r="70" ht="42" customHeight="1" spans="1:10">
      <c r="A70" s="143" t="s">
        <v>369</v>
      </c>
      <c r="B70" s="21" t="s">
        <v>549</v>
      </c>
      <c r="C70" s="21" t="s">
        <v>420</v>
      </c>
      <c r="D70" s="21" t="s">
        <v>441</v>
      </c>
      <c r="E70" s="29" t="s">
        <v>563</v>
      </c>
      <c r="F70" s="21" t="s">
        <v>415</v>
      </c>
      <c r="G70" s="29" t="s">
        <v>564</v>
      </c>
      <c r="H70" s="21" t="s">
        <v>453</v>
      </c>
      <c r="I70" s="21" t="s">
        <v>418</v>
      </c>
      <c r="J70" s="29" t="s">
        <v>563</v>
      </c>
    </row>
    <row r="71" ht="42" customHeight="1" spans="1:10">
      <c r="A71" s="143" t="s">
        <v>369</v>
      </c>
      <c r="B71" s="21" t="s">
        <v>549</v>
      </c>
      <c r="C71" s="21" t="s">
        <v>446</v>
      </c>
      <c r="D71" s="21" t="s">
        <v>447</v>
      </c>
      <c r="E71" s="29" t="s">
        <v>565</v>
      </c>
      <c r="F71" s="21" t="s">
        <v>389</v>
      </c>
      <c r="G71" s="29" t="s">
        <v>566</v>
      </c>
      <c r="H71" s="21" t="s">
        <v>405</v>
      </c>
      <c r="I71" s="21" t="s">
        <v>418</v>
      </c>
      <c r="J71" s="29" t="s">
        <v>567</v>
      </c>
    </row>
    <row r="72" ht="58" customHeight="1" spans="1:10">
      <c r="A72" s="143" t="s">
        <v>353</v>
      </c>
      <c r="B72" s="21" t="s">
        <v>568</v>
      </c>
      <c r="C72" s="21" t="s">
        <v>386</v>
      </c>
      <c r="D72" s="21" t="s">
        <v>387</v>
      </c>
      <c r="E72" s="29" t="s">
        <v>569</v>
      </c>
      <c r="F72" s="21" t="s">
        <v>389</v>
      </c>
      <c r="G72" s="29" t="s">
        <v>570</v>
      </c>
      <c r="H72" s="21" t="s">
        <v>453</v>
      </c>
      <c r="I72" s="21" t="s">
        <v>392</v>
      </c>
      <c r="J72" s="29" t="s">
        <v>571</v>
      </c>
    </row>
    <row r="73" ht="42" customHeight="1" spans="1:10">
      <c r="A73" s="143" t="s">
        <v>353</v>
      </c>
      <c r="B73" s="21" t="s">
        <v>568</v>
      </c>
      <c r="C73" s="21" t="s">
        <v>386</v>
      </c>
      <c r="D73" s="21" t="s">
        <v>387</v>
      </c>
      <c r="E73" s="29" t="s">
        <v>572</v>
      </c>
      <c r="F73" s="21" t="s">
        <v>389</v>
      </c>
      <c r="G73" s="29" t="s">
        <v>573</v>
      </c>
      <c r="H73" s="21" t="s">
        <v>453</v>
      </c>
      <c r="I73" s="21" t="s">
        <v>392</v>
      </c>
      <c r="J73" s="29" t="s">
        <v>574</v>
      </c>
    </row>
    <row r="74" ht="42" customHeight="1" spans="1:10">
      <c r="A74" s="143" t="s">
        <v>353</v>
      </c>
      <c r="B74" s="21" t="s">
        <v>568</v>
      </c>
      <c r="C74" s="21" t="s">
        <v>386</v>
      </c>
      <c r="D74" s="21" t="s">
        <v>387</v>
      </c>
      <c r="E74" s="29" t="s">
        <v>575</v>
      </c>
      <c r="F74" s="21" t="s">
        <v>389</v>
      </c>
      <c r="G74" s="29" t="s">
        <v>576</v>
      </c>
      <c r="H74" s="21" t="s">
        <v>577</v>
      </c>
      <c r="I74" s="21" t="s">
        <v>392</v>
      </c>
      <c r="J74" s="29" t="s">
        <v>578</v>
      </c>
    </row>
    <row r="75" ht="42" customHeight="1" spans="1:10">
      <c r="A75" s="143" t="s">
        <v>353</v>
      </c>
      <c r="B75" s="21" t="s">
        <v>568</v>
      </c>
      <c r="C75" s="21" t="s">
        <v>386</v>
      </c>
      <c r="D75" s="21" t="s">
        <v>387</v>
      </c>
      <c r="E75" s="29" t="s">
        <v>579</v>
      </c>
      <c r="F75" s="21" t="s">
        <v>389</v>
      </c>
      <c r="G75" s="29" t="s">
        <v>580</v>
      </c>
      <c r="H75" s="21" t="s">
        <v>453</v>
      </c>
      <c r="I75" s="21" t="s">
        <v>392</v>
      </c>
      <c r="J75" s="29" t="s">
        <v>581</v>
      </c>
    </row>
    <row r="76" ht="42" customHeight="1" spans="1:10">
      <c r="A76" s="143" t="s">
        <v>353</v>
      </c>
      <c r="B76" s="21" t="s">
        <v>568</v>
      </c>
      <c r="C76" s="21" t="s">
        <v>386</v>
      </c>
      <c r="D76" s="21" t="s">
        <v>387</v>
      </c>
      <c r="E76" s="29" t="s">
        <v>582</v>
      </c>
      <c r="F76" s="21" t="s">
        <v>389</v>
      </c>
      <c r="G76" s="29" t="s">
        <v>570</v>
      </c>
      <c r="H76" s="21" t="s">
        <v>453</v>
      </c>
      <c r="I76" s="21" t="s">
        <v>392</v>
      </c>
      <c r="J76" s="29" t="s">
        <v>583</v>
      </c>
    </row>
    <row r="77" ht="42" customHeight="1" spans="1:10">
      <c r="A77" s="143" t="s">
        <v>353</v>
      </c>
      <c r="B77" s="21" t="s">
        <v>568</v>
      </c>
      <c r="C77" s="21" t="s">
        <v>386</v>
      </c>
      <c r="D77" s="21" t="s">
        <v>387</v>
      </c>
      <c r="E77" s="29" t="s">
        <v>584</v>
      </c>
      <c r="F77" s="21" t="s">
        <v>389</v>
      </c>
      <c r="G77" s="29" t="s">
        <v>585</v>
      </c>
      <c r="H77" s="21" t="s">
        <v>453</v>
      </c>
      <c r="I77" s="21" t="s">
        <v>392</v>
      </c>
      <c r="J77" s="29" t="s">
        <v>586</v>
      </c>
    </row>
    <row r="78" ht="81" customHeight="1" spans="1:10">
      <c r="A78" s="143" t="s">
        <v>353</v>
      </c>
      <c r="B78" s="21" t="s">
        <v>568</v>
      </c>
      <c r="C78" s="21" t="s">
        <v>386</v>
      </c>
      <c r="D78" s="21" t="s">
        <v>402</v>
      </c>
      <c r="E78" s="29" t="s">
        <v>483</v>
      </c>
      <c r="F78" s="21" t="s">
        <v>415</v>
      </c>
      <c r="G78" s="29" t="s">
        <v>544</v>
      </c>
      <c r="H78" s="21" t="s">
        <v>405</v>
      </c>
      <c r="I78" s="21" t="s">
        <v>392</v>
      </c>
      <c r="J78" s="29" t="s">
        <v>587</v>
      </c>
    </row>
    <row r="79" ht="42" customHeight="1" spans="1:10">
      <c r="A79" s="143" t="s">
        <v>353</v>
      </c>
      <c r="B79" s="21" t="s">
        <v>568</v>
      </c>
      <c r="C79" s="21" t="s">
        <v>386</v>
      </c>
      <c r="D79" s="21" t="s">
        <v>413</v>
      </c>
      <c r="E79" s="29" t="s">
        <v>414</v>
      </c>
      <c r="F79" s="21" t="s">
        <v>389</v>
      </c>
      <c r="G79" s="29" t="s">
        <v>588</v>
      </c>
      <c r="H79" s="21" t="s">
        <v>463</v>
      </c>
      <c r="I79" s="21" t="s">
        <v>392</v>
      </c>
      <c r="J79" s="29" t="s">
        <v>419</v>
      </c>
    </row>
    <row r="80" ht="42" customHeight="1" spans="1:10">
      <c r="A80" s="143" t="s">
        <v>353</v>
      </c>
      <c r="B80" s="21" t="s">
        <v>568</v>
      </c>
      <c r="C80" s="21" t="s">
        <v>420</v>
      </c>
      <c r="D80" s="21" t="s">
        <v>421</v>
      </c>
      <c r="E80" s="29" t="s">
        <v>589</v>
      </c>
      <c r="F80" s="21" t="s">
        <v>415</v>
      </c>
      <c r="G80" s="29" t="s">
        <v>590</v>
      </c>
      <c r="H80" s="21" t="s">
        <v>430</v>
      </c>
      <c r="I80" s="21" t="s">
        <v>418</v>
      </c>
      <c r="J80" s="29" t="s">
        <v>591</v>
      </c>
    </row>
    <row r="81" ht="42" customHeight="1" spans="1:10">
      <c r="A81" s="143" t="s">
        <v>353</v>
      </c>
      <c r="B81" s="21" t="s">
        <v>568</v>
      </c>
      <c r="C81" s="21" t="s">
        <v>420</v>
      </c>
      <c r="D81" s="21" t="s">
        <v>421</v>
      </c>
      <c r="E81" s="29" t="s">
        <v>592</v>
      </c>
      <c r="F81" s="21" t="s">
        <v>389</v>
      </c>
      <c r="G81" s="29" t="s">
        <v>484</v>
      </c>
      <c r="H81" s="21" t="s">
        <v>405</v>
      </c>
      <c r="I81" s="21" t="s">
        <v>418</v>
      </c>
      <c r="J81" s="29" t="s">
        <v>593</v>
      </c>
    </row>
    <row r="82" ht="42" customHeight="1" spans="1:10">
      <c r="A82" s="143" t="s">
        <v>353</v>
      </c>
      <c r="B82" s="21" t="s">
        <v>568</v>
      </c>
      <c r="C82" s="21" t="s">
        <v>420</v>
      </c>
      <c r="D82" s="21" t="s">
        <v>421</v>
      </c>
      <c r="E82" s="29" t="s">
        <v>594</v>
      </c>
      <c r="F82" s="21" t="s">
        <v>389</v>
      </c>
      <c r="G82" s="29" t="s">
        <v>484</v>
      </c>
      <c r="H82" s="21" t="s">
        <v>405</v>
      </c>
      <c r="I82" s="21" t="s">
        <v>418</v>
      </c>
      <c r="J82" s="29" t="s">
        <v>595</v>
      </c>
    </row>
    <row r="83" ht="42" customHeight="1" spans="1:10">
      <c r="A83" s="143" t="s">
        <v>353</v>
      </c>
      <c r="B83" s="21" t="s">
        <v>568</v>
      </c>
      <c r="C83" s="21" t="s">
        <v>420</v>
      </c>
      <c r="D83" s="21" t="s">
        <v>426</v>
      </c>
      <c r="E83" s="29" t="s">
        <v>596</v>
      </c>
      <c r="F83" s="21" t="s">
        <v>415</v>
      </c>
      <c r="G83" s="29" t="s">
        <v>544</v>
      </c>
      <c r="H83" s="21" t="s">
        <v>405</v>
      </c>
      <c r="I83" s="21" t="s">
        <v>418</v>
      </c>
      <c r="J83" s="29" t="s">
        <v>597</v>
      </c>
    </row>
    <row r="84" ht="42" customHeight="1" spans="1:10">
      <c r="A84" s="143" t="s">
        <v>353</v>
      </c>
      <c r="B84" s="21" t="s">
        <v>568</v>
      </c>
      <c r="C84" s="21" t="s">
        <v>420</v>
      </c>
      <c r="D84" s="21" t="s">
        <v>441</v>
      </c>
      <c r="E84" s="29" t="s">
        <v>598</v>
      </c>
      <c r="F84" s="21" t="s">
        <v>415</v>
      </c>
      <c r="G84" s="29" t="s">
        <v>599</v>
      </c>
      <c r="H84" s="21" t="s">
        <v>430</v>
      </c>
      <c r="I84" s="21" t="s">
        <v>418</v>
      </c>
      <c r="J84" s="29" t="s">
        <v>599</v>
      </c>
    </row>
    <row r="85" ht="42" customHeight="1" spans="1:10">
      <c r="A85" s="143" t="s">
        <v>353</v>
      </c>
      <c r="B85" s="21" t="s">
        <v>568</v>
      </c>
      <c r="C85" s="21" t="s">
        <v>446</v>
      </c>
      <c r="D85" s="21" t="s">
        <v>447</v>
      </c>
      <c r="E85" s="29" t="s">
        <v>600</v>
      </c>
      <c r="F85" s="21" t="s">
        <v>389</v>
      </c>
      <c r="G85" s="29" t="s">
        <v>404</v>
      </c>
      <c r="H85" s="21" t="s">
        <v>405</v>
      </c>
      <c r="I85" s="21" t="s">
        <v>392</v>
      </c>
      <c r="J85" s="29" t="s">
        <v>449</v>
      </c>
    </row>
    <row r="86" ht="42" customHeight="1" spans="1:10">
      <c r="A86" s="143" t="s">
        <v>332</v>
      </c>
      <c r="B86" s="21" t="s">
        <v>601</v>
      </c>
      <c r="C86" s="21" t="s">
        <v>386</v>
      </c>
      <c r="D86" s="21" t="s">
        <v>387</v>
      </c>
      <c r="E86" s="29" t="s">
        <v>602</v>
      </c>
      <c r="F86" s="21" t="s">
        <v>389</v>
      </c>
      <c r="G86" s="29" t="s">
        <v>603</v>
      </c>
      <c r="H86" s="21" t="s">
        <v>400</v>
      </c>
      <c r="I86" s="21" t="s">
        <v>392</v>
      </c>
      <c r="J86" s="29" t="s">
        <v>604</v>
      </c>
    </row>
    <row r="87" ht="42" customHeight="1" spans="1:10">
      <c r="A87" s="143" t="s">
        <v>332</v>
      </c>
      <c r="B87" s="21" t="s">
        <v>601</v>
      </c>
      <c r="C87" s="21" t="s">
        <v>386</v>
      </c>
      <c r="D87" s="21" t="s">
        <v>387</v>
      </c>
      <c r="E87" s="29" t="s">
        <v>605</v>
      </c>
      <c r="F87" s="21" t="s">
        <v>415</v>
      </c>
      <c r="G87" s="29" t="s">
        <v>606</v>
      </c>
      <c r="H87" s="21" t="s">
        <v>607</v>
      </c>
      <c r="I87" s="21" t="s">
        <v>392</v>
      </c>
      <c r="J87" s="29" t="s">
        <v>608</v>
      </c>
    </row>
    <row r="88" ht="42" customHeight="1" spans="1:10">
      <c r="A88" s="143" t="s">
        <v>332</v>
      </c>
      <c r="B88" s="21" t="s">
        <v>601</v>
      </c>
      <c r="C88" s="21" t="s">
        <v>386</v>
      </c>
      <c r="D88" s="21" t="s">
        <v>387</v>
      </c>
      <c r="E88" s="29" t="s">
        <v>609</v>
      </c>
      <c r="F88" s="21" t="s">
        <v>415</v>
      </c>
      <c r="G88" s="29" t="s">
        <v>610</v>
      </c>
      <c r="H88" s="21" t="s">
        <v>607</v>
      </c>
      <c r="I88" s="21" t="s">
        <v>392</v>
      </c>
      <c r="J88" s="29" t="s">
        <v>611</v>
      </c>
    </row>
    <row r="89" ht="42" customHeight="1" spans="1:10">
      <c r="A89" s="143" t="s">
        <v>332</v>
      </c>
      <c r="B89" s="21" t="s">
        <v>601</v>
      </c>
      <c r="C89" s="21" t="s">
        <v>386</v>
      </c>
      <c r="D89" s="21" t="s">
        <v>402</v>
      </c>
      <c r="E89" s="29" t="s">
        <v>612</v>
      </c>
      <c r="F89" s="21" t="s">
        <v>389</v>
      </c>
      <c r="G89" s="29" t="s">
        <v>484</v>
      </c>
      <c r="H89" s="21" t="s">
        <v>405</v>
      </c>
      <c r="I89" s="21" t="s">
        <v>392</v>
      </c>
      <c r="J89" s="29" t="s">
        <v>613</v>
      </c>
    </row>
    <row r="90" ht="42" customHeight="1" spans="1:10">
      <c r="A90" s="143" t="s">
        <v>332</v>
      </c>
      <c r="B90" s="21" t="s">
        <v>601</v>
      </c>
      <c r="C90" s="21" t="s">
        <v>420</v>
      </c>
      <c r="D90" s="21" t="s">
        <v>426</v>
      </c>
      <c r="E90" s="29" t="s">
        <v>614</v>
      </c>
      <c r="F90" s="21" t="s">
        <v>389</v>
      </c>
      <c r="G90" s="29" t="s">
        <v>615</v>
      </c>
      <c r="H90" s="21" t="s">
        <v>405</v>
      </c>
      <c r="I90" s="21" t="s">
        <v>418</v>
      </c>
      <c r="J90" s="29" t="s">
        <v>616</v>
      </c>
    </row>
    <row r="91" ht="42" customHeight="1" spans="1:10">
      <c r="A91" s="143" t="s">
        <v>332</v>
      </c>
      <c r="B91" s="21" t="s">
        <v>601</v>
      </c>
      <c r="C91" s="21" t="s">
        <v>446</v>
      </c>
      <c r="D91" s="21" t="s">
        <v>447</v>
      </c>
      <c r="E91" s="29" t="s">
        <v>617</v>
      </c>
      <c r="F91" s="21" t="s">
        <v>389</v>
      </c>
      <c r="G91" s="29" t="s">
        <v>551</v>
      </c>
      <c r="H91" s="21" t="s">
        <v>405</v>
      </c>
      <c r="I91" s="21" t="s">
        <v>418</v>
      </c>
      <c r="J91" s="29" t="s">
        <v>617</v>
      </c>
    </row>
    <row r="92" ht="42" customHeight="1" spans="1:10">
      <c r="A92" s="143" t="s">
        <v>298</v>
      </c>
      <c r="B92" s="21" t="s">
        <v>618</v>
      </c>
      <c r="C92" s="21" t="s">
        <v>386</v>
      </c>
      <c r="D92" s="21" t="s">
        <v>387</v>
      </c>
      <c r="E92" s="29" t="s">
        <v>619</v>
      </c>
      <c r="F92" s="21" t="s">
        <v>389</v>
      </c>
      <c r="G92" s="29" t="s">
        <v>620</v>
      </c>
      <c r="H92" s="21" t="s">
        <v>453</v>
      </c>
      <c r="I92" s="21" t="s">
        <v>392</v>
      </c>
      <c r="J92" s="29" t="s">
        <v>621</v>
      </c>
    </row>
    <row r="93" ht="42" customHeight="1" spans="1:10">
      <c r="A93" s="143" t="s">
        <v>298</v>
      </c>
      <c r="B93" s="21" t="s">
        <v>618</v>
      </c>
      <c r="C93" s="21" t="s">
        <v>386</v>
      </c>
      <c r="D93" s="21" t="s">
        <v>402</v>
      </c>
      <c r="E93" s="29" t="s">
        <v>622</v>
      </c>
      <c r="F93" s="21" t="s">
        <v>389</v>
      </c>
      <c r="G93" s="29" t="s">
        <v>408</v>
      </c>
      <c r="H93" s="21" t="s">
        <v>405</v>
      </c>
      <c r="I93" s="21" t="s">
        <v>392</v>
      </c>
      <c r="J93" s="29" t="s">
        <v>623</v>
      </c>
    </row>
    <row r="94" ht="42" customHeight="1" spans="1:10">
      <c r="A94" s="143" t="s">
        <v>298</v>
      </c>
      <c r="B94" s="21" t="s">
        <v>618</v>
      </c>
      <c r="C94" s="21" t="s">
        <v>386</v>
      </c>
      <c r="D94" s="21" t="s">
        <v>402</v>
      </c>
      <c r="E94" s="29" t="s">
        <v>624</v>
      </c>
      <c r="F94" s="21" t="s">
        <v>389</v>
      </c>
      <c r="G94" s="29" t="s">
        <v>625</v>
      </c>
      <c r="H94" s="21" t="s">
        <v>405</v>
      </c>
      <c r="I94" s="21" t="s">
        <v>392</v>
      </c>
      <c r="J94" s="29" t="s">
        <v>626</v>
      </c>
    </row>
    <row r="95" ht="42" customHeight="1" spans="1:10">
      <c r="A95" s="143" t="s">
        <v>298</v>
      </c>
      <c r="B95" s="21" t="s">
        <v>618</v>
      </c>
      <c r="C95" s="21" t="s">
        <v>386</v>
      </c>
      <c r="D95" s="21" t="s">
        <v>402</v>
      </c>
      <c r="E95" s="29" t="s">
        <v>627</v>
      </c>
      <c r="F95" s="21" t="s">
        <v>389</v>
      </c>
      <c r="G95" s="29" t="s">
        <v>408</v>
      </c>
      <c r="H95" s="21" t="s">
        <v>405</v>
      </c>
      <c r="I95" s="21" t="s">
        <v>392</v>
      </c>
      <c r="J95" s="29" t="s">
        <v>628</v>
      </c>
    </row>
    <row r="96" ht="42" customHeight="1" spans="1:10">
      <c r="A96" s="143" t="s">
        <v>298</v>
      </c>
      <c r="B96" s="21" t="s">
        <v>618</v>
      </c>
      <c r="C96" s="21" t="s">
        <v>386</v>
      </c>
      <c r="D96" s="21" t="s">
        <v>413</v>
      </c>
      <c r="E96" s="29" t="s">
        <v>414</v>
      </c>
      <c r="F96" s="21" t="s">
        <v>428</v>
      </c>
      <c r="G96" s="29" t="s">
        <v>629</v>
      </c>
      <c r="H96" s="21" t="s">
        <v>417</v>
      </c>
      <c r="I96" s="21" t="s">
        <v>392</v>
      </c>
      <c r="J96" s="29" t="s">
        <v>630</v>
      </c>
    </row>
    <row r="97" ht="42" customHeight="1" spans="1:10">
      <c r="A97" s="143" t="s">
        <v>298</v>
      </c>
      <c r="B97" s="21" t="s">
        <v>618</v>
      </c>
      <c r="C97" s="21" t="s">
        <v>420</v>
      </c>
      <c r="D97" s="21" t="s">
        <v>426</v>
      </c>
      <c r="E97" s="29" t="s">
        <v>631</v>
      </c>
      <c r="F97" s="21" t="s">
        <v>415</v>
      </c>
      <c r="G97" s="29" t="s">
        <v>632</v>
      </c>
      <c r="H97" s="21" t="s">
        <v>430</v>
      </c>
      <c r="I97" s="21" t="s">
        <v>418</v>
      </c>
      <c r="J97" s="29" t="s">
        <v>631</v>
      </c>
    </row>
    <row r="98" ht="42" customHeight="1" spans="1:10">
      <c r="A98" s="143" t="s">
        <v>298</v>
      </c>
      <c r="B98" s="21" t="s">
        <v>618</v>
      </c>
      <c r="C98" s="21" t="s">
        <v>446</v>
      </c>
      <c r="D98" s="21" t="s">
        <v>447</v>
      </c>
      <c r="E98" s="29" t="s">
        <v>447</v>
      </c>
      <c r="F98" s="21" t="s">
        <v>389</v>
      </c>
      <c r="G98" s="29" t="s">
        <v>408</v>
      </c>
      <c r="H98" s="21" t="s">
        <v>405</v>
      </c>
      <c r="I98" s="21" t="s">
        <v>392</v>
      </c>
      <c r="J98" s="29" t="s">
        <v>633</v>
      </c>
    </row>
    <row r="99" ht="42" customHeight="1" spans="1:10">
      <c r="A99" s="143" t="s">
        <v>310</v>
      </c>
      <c r="B99" s="21" t="s">
        <v>634</v>
      </c>
      <c r="C99" s="21" t="s">
        <v>386</v>
      </c>
      <c r="D99" s="21" t="s">
        <v>387</v>
      </c>
      <c r="E99" s="29" t="s">
        <v>635</v>
      </c>
      <c r="F99" s="21" t="s">
        <v>415</v>
      </c>
      <c r="G99" s="29" t="s">
        <v>83</v>
      </c>
      <c r="H99" s="21" t="s">
        <v>636</v>
      </c>
      <c r="I99" s="21" t="s">
        <v>392</v>
      </c>
      <c r="J99" s="29" t="s">
        <v>637</v>
      </c>
    </row>
    <row r="100" ht="42" customHeight="1" spans="1:10">
      <c r="A100" s="143" t="s">
        <v>310</v>
      </c>
      <c r="B100" s="21" t="s">
        <v>634</v>
      </c>
      <c r="C100" s="21" t="s">
        <v>386</v>
      </c>
      <c r="D100" s="21" t="s">
        <v>387</v>
      </c>
      <c r="E100" s="29" t="s">
        <v>638</v>
      </c>
      <c r="F100" s="21" t="s">
        <v>415</v>
      </c>
      <c r="G100" s="29" t="s">
        <v>639</v>
      </c>
      <c r="H100" s="21" t="s">
        <v>639</v>
      </c>
      <c r="I100" s="21" t="s">
        <v>392</v>
      </c>
      <c r="J100" s="29" t="s">
        <v>640</v>
      </c>
    </row>
    <row r="101" ht="42" customHeight="1" spans="1:10">
      <c r="A101" s="143" t="s">
        <v>310</v>
      </c>
      <c r="B101" s="21" t="s">
        <v>634</v>
      </c>
      <c r="C101" s="21" t="s">
        <v>386</v>
      </c>
      <c r="D101" s="21" t="s">
        <v>387</v>
      </c>
      <c r="E101" s="29" t="s">
        <v>641</v>
      </c>
      <c r="F101" s="21" t="s">
        <v>389</v>
      </c>
      <c r="G101" s="29" t="s">
        <v>87</v>
      </c>
      <c r="H101" s="21" t="s">
        <v>400</v>
      </c>
      <c r="I101" s="21" t="s">
        <v>392</v>
      </c>
      <c r="J101" s="29" t="s">
        <v>642</v>
      </c>
    </row>
    <row r="102" ht="42" customHeight="1" spans="1:10">
      <c r="A102" s="143" t="s">
        <v>310</v>
      </c>
      <c r="B102" s="21" t="s">
        <v>634</v>
      </c>
      <c r="C102" s="21" t="s">
        <v>386</v>
      </c>
      <c r="D102" s="21" t="s">
        <v>387</v>
      </c>
      <c r="E102" s="29" t="s">
        <v>643</v>
      </c>
      <c r="F102" s="21" t="s">
        <v>415</v>
      </c>
      <c r="G102" s="29" t="s">
        <v>639</v>
      </c>
      <c r="H102" s="21" t="s">
        <v>400</v>
      </c>
      <c r="I102" s="21" t="s">
        <v>392</v>
      </c>
      <c r="J102" s="29" t="s">
        <v>644</v>
      </c>
    </row>
    <row r="103" ht="42" customHeight="1" spans="1:10">
      <c r="A103" s="143" t="s">
        <v>310</v>
      </c>
      <c r="B103" s="21" t="s">
        <v>634</v>
      </c>
      <c r="C103" s="21" t="s">
        <v>386</v>
      </c>
      <c r="D103" s="21" t="s">
        <v>387</v>
      </c>
      <c r="E103" s="29" t="s">
        <v>645</v>
      </c>
      <c r="F103" s="21" t="s">
        <v>415</v>
      </c>
      <c r="G103" s="29" t="s">
        <v>82</v>
      </c>
      <c r="H103" s="21" t="s">
        <v>400</v>
      </c>
      <c r="I103" s="21" t="s">
        <v>392</v>
      </c>
      <c r="J103" s="29" t="s">
        <v>646</v>
      </c>
    </row>
    <row r="104" ht="42" customHeight="1" spans="1:10">
      <c r="A104" s="143" t="s">
        <v>310</v>
      </c>
      <c r="B104" s="21" t="s">
        <v>634</v>
      </c>
      <c r="C104" s="21" t="s">
        <v>386</v>
      </c>
      <c r="D104" s="21" t="s">
        <v>387</v>
      </c>
      <c r="E104" s="29" t="s">
        <v>647</v>
      </c>
      <c r="F104" s="21" t="s">
        <v>415</v>
      </c>
      <c r="G104" s="29" t="s">
        <v>93</v>
      </c>
      <c r="H104" s="21" t="s">
        <v>400</v>
      </c>
      <c r="I104" s="21" t="s">
        <v>392</v>
      </c>
      <c r="J104" s="29" t="s">
        <v>648</v>
      </c>
    </row>
    <row r="105" ht="42" customHeight="1" spans="1:10">
      <c r="A105" s="143" t="s">
        <v>310</v>
      </c>
      <c r="B105" s="21" t="s">
        <v>634</v>
      </c>
      <c r="C105" s="21" t="s">
        <v>386</v>
      </c>
      <c r="D105" s="21" t="s">
        <v>402</v>
      </c>
      <c r="E105" s="29" t="s">
        <v>649</v>
      </c>
      <c r="F105" s="21" t="s">
        <v>415</v>
      </c>
      <c r="G105" s="29" t="s">
        <v>544</v>
      </c>
      <c r="H105" s="21" t="s">
        <v>405</v>
      </c>
      <c r="I105" s="21" t="s">
        <v>392</v>
      </c>
      <c r="J105" s="29" t="s">
        <v>650</v>
      </c>
    </row>
    <row r="106" ht="42" customHeight="1" spans="1:10">
      <c r="A106" s="143" t="s">
        <v>310</v>
      </c>
      <c r="B106" s="21" t="s">
        <v>634</v>
      </c>
      <c r="C106" s="21" t="s">
        <v>386</v>
      </c>
      <c r="D106" s="21" t="s">
        <v>413</v>
      </c>
      <c r="E106" s="29" t="s">
        <v>414</v>
      </c>
      <c r="F106" s="21" t="s">
        <v>415</v>
      </c>
      <c r="G106" s="29" t="s">
        <v>651</v>
      </c>
      <c r="H106" s="21" t="s">
        <v>463</v>
      </c>
      <c r="I106" s="21" t="s">
        <v>392</v>
      </c>
      <c r="J106" s="29" t="s">
        <v>652</v>
      </c>
    </row>
    <row r="107" ht="42" customHeight="1" spans="1:10">
      <c r="A107" s="143" t="s">
        <v>310</v>
      </c>
      <c r="B107" s="21" t="s">
        <v>634</v>
      </c>
      <c r="C107" s="21" t="s">
        <v>420</v>
      </c>
      <c r="D107" s="21" t="s">
        <v>426</v>
      </c>
      <c r="E107" s="29" t="s">
        <v>653</v>
      </c>
      <c r="F107" s="21" t="s">
        <v>415</v>
      </c>
      <c r="G107" s="29" t="s">
        <v>654</v>
      </c>
      <c r="H107" s="21" t="s">
        <v>430</v>
      </c>
      <c r="I107" s="21" t="s">
        <v>418</v>
      </c>
      <c r="J107" s="29" t="s">
        <v>655</v>
      </c>
    </row>
    <row r="108" ht="42" customHeight="1" spans="1:10">
      <c r="A108" s="143" t="s">
        <v>310</v>
      </c>
      <c r="B108" s="21" t="s">
        <v>634</v>
      </c>
      <c r="C108" s="21" t="s">
        <v>446</v>
      </c>
      <c r="D108" s="21" t="s">
        <v>447</v>
      </c>
      <c r="E108" s="29" t="s">
        <v>497</v>
      </c>
      <c r="F108" s="21" t="s">
        <v>389</v>
      </c>
      <c r="G108" s="29" t="s">
        <v>439</v>
      </c>
      <c r="H108" s="21" t="s">
        <v>405</v>
      </c>
      <c r="I108" s="21" t="s">
        <v>392</v>
      </c>
      <c r="J108" s="29" t="s">
        <v>656</v>
      </c>
    </row>
    <row r="109" ht="42" customHeight="1" spans="1:10">
      <c r="A109" s="143" t="s">
        <v>361</v>
      </c>
      <c r="B109" s="21" t="s">
        <v>657</v>
      </c>
      <c r="C109" s="21" t="s">
        <v>386</v>
      </c>
      <c r="D109" s="21" t="s">
        <v>387</v>
      </c>
      <c r="E109" s="29" t="s">
        <v>658</v>
      </c>
      <c r="F109" s="21" t="s">
        <v>389</v>
      </c>
      <c r="G109" s="29" t="s">
        <v>659</v>
      </c>
      <c r="H109" s="21" t="s">
        <v>453</v>
      </c>
      <c r="I109" s="21" t="s">
        <v>392</v>
      </c>
      <c r="J109" s="29" t="s">
        <v>660</v>
      </c>
    </row>
    <row r="110" ht="42" customHeight="1" spans="1:10">
      <c r="A110" s="143" t="s">
        <v>361</v>
      </c>
      <c r="B110" s="21" t="s">
        <v>657</v>
      </c>
      <c r="C110" s="21" t="s">
        <v>386</v>
      </c>
      <c r="D110" s="21" t="s">
        <v>387</v>
      </c>
      <c r="E110" s="29" t="s">
        <v>661</v>
      </c>
      <c r="F110" s="21" t="s">
        <v>389</v>
      </c>
      <c r="G110" s="29" t="s">
        <v>662</v>
      </c>
      <c r="H110" s="21" t="s">
        <v>453</v>
      </c>
      <c r="I110" s="21" t="s">
        <v>392</v>
      </c>
      <c r="J110" s="29" t="s">
        <v>663</v>
      </c>
    </row>
    <row r="111" ht="42" customHeight="1" spans="1:10">
      <c r="A111" s="143" t="s">
        <v>361</v>
      </c>
      <c r="B111" s="21" t="s">
        <v>657</v>
      </c>
      <c r="C111" s="21" t="s">
        <v>386</v>
      </c>
      <c r="D111" s="21" t="s">
        <v>402</v>
      </c>
      <c r="E111" s="29" t="s">
        <v>664</v>
      </c>
      <c r="F111" s="21" t="s">
        <v>415</v>
      </c>
      <c r="G111" s="29" t="s">
        <v>664</v>
      </c>
      <c r="H111" s="21" t="s">
        <v>665</v>
      </c>
      <c r="I111" s="21" t="s">
        <v>392</v>
      </c>
      <c r="J111" s="29" t="s">
        <v>666</v>
      </c>
    </row>
    <row r="112" ht="42" customHeight="1" spans="1:10">
      <c r="A112" s="143" t="s">
        <v>361</v>
      </c>
      <c r="B112" s="21" t="s">
        <v>657</v>
      </c>
      <c r="C112" s="21" t="s">
        <v>386</v>
      </c>
      <c r="D112" s="21" t="s">
        <v>413</v>
      </c>
      <c r="E112" s="29" t="s">
        <v>414</v>
      </c>
      <c r="F112" s="21" t="s">
        <v>428</v>
      </c>
      <c r="G112" s="29" t="s">
        <v>588</v>
      </c>
      <c r="H112" s="21" t="s">
        <v>463</v>
      </c>
      <c r="I112" s="21" t="s">
        <v>392</v>
      </c>
      <c r="J112" s="29" t="s">
        <v>419</v>
      </c>
    </row>
    <row r="113" ht="42" customHeight="1" spans="1:10">
      <c r="A113" s="143" t="s">
        <v>361</v>
      </c>
      <c r="B113" s="21" t="s">
        <v>657</v>
      </c>
      <c r="C113" s="21" t="s">
        <v>420</v>
      </c>
      <c r="D113" s="21" t="s">
        <v>426</v>
      </c>
      <c r="E113" s="29" t="s">
        <v>596</v>
      </c>
      <c r="F113" s="21" t="s">
        <v>389</v>
      </c>
      <c r="G113" s="29" t="s">
        <v>484</v>
      </c>
      <c r="H113" s="21" t="s">
        <v>405</v>
      </c>
      <c r="I113" s="21" t="s">
        <v>418</v>
      </c>
      <c r="J113" s="29" t="s">
        <v>597</v>
      </c>
    </row>
    <row r="114" ht="42" customHeight="1" spans="1:10">
      <c r="A114" s="143" t="s">
        <v>361</v>
      </c>
      <c r="B114" s="21" t="s">
        <v>657</v>
      </c>
      <c r="C114" s="21" t="s">
        <v>446</v>
      </c>
      <c r="D114" s="21" t="s">
        <v>447</v>
      </c>
      <c r="E114" s="29" t="s">
        <v>600</v>
      </c>
      <c r="F114" s="21" t="s">
        <v>389</v>
      </c>
      <c r="G114" s="29" t="s">
        <v>484</v>
      </c>
      <c r="H114" s="21" t="s">
        <v>405</v>
      </c>
      <c r="I114" s="21" t="s">
        <v>418</v>
      </c>
      <c r="J114" s="29" t="s">
        <v>449</v>
      </c>
    </row>
    <row r="115" ht="42" customHeight="1" spans="1:10">
      <c r="A115" s="143" t="s">
        <v>355</v>
      </c>
      <c r="B115" s="21" t="s">
        <v>667</v>
      </c>
      <c r="C115" s="21" t="s">
        <v>386</v>
      </c>
      <c r="D115" s="21" t="s">
        <v>387</v>
      </c>
      <c r="E115" s="29" t="s">
        <v>668</v>
      </c>
      <c r="F115" s="21" t="s">
        <v>389</v>
      </c>
      <c r="G115" s="29" t="s">
        <v>404</v>
      </c>
      <c r="H115" s="21" t="s">
        <v>405</v>
      </c>
      <c r="I115" s="21" t="s">
        <v>392</v>
      </c>
      <c r="J115" s="29" t="s">
        <v>669</v>
      </c>
    </row>
    <row r="116" ht="42" customHeight="1" spans="1:10">
      <c r="A116" s="143" t="s">
        <v>355</v>
      </c>
      <c r="B116" s="21" t="s">
        <v>667</v>
      </c>
      <c r="C116" s="21" t="s">
        <v>386</v>
      </c>
      <c r="D116" s="21" t="s">
        <v>387</v>
      </c>
      <c r="E116" s="29" t="s">
        <v>670</v>
      </c>
      <c r="F116" s="21" t="s">
        <v>389</v>
      </c>
      <c r="G116" s="29" t="s">
        <v>404</v>
      </c>
      <c r="H116" s="21" t="s">
        <v>405</v>
      </c>
      <c r="I116" s="21" t="s">
        <v>392</v>
      </c>
      <c r="J116" s="29" t="s">
        <v>671</v>
      </c>
    </row>
    <row r="117" ht="42" customHeight="1" spans="1:10">
      <c r="A117" s="143" t="s">
        <v>355</v>
      </c>
      <c r="B117" s="21" t="s">
        <v>667</v>
      </c>
      <c r="C117" s="21" t="s">
        <v>386</v>
      </c>
      <c r="D117" s="21" t="s">
        <v>387</v>
      </c>
      <c r="E117" s="29" t="s">
        <v>672</v>
      </c>
      <c r="F117" s="21" t="s">
        <v>389</v>
      </c>
      <c r="G117" s="29" t="s">
        <v>404</v>
      </c>
      <c r="H117" s="21" t="s">
        <v>405</v>
      </c>
      <c r="I117" s="21" t="s">
        <v>392</v>
      </c>
      <c r="J117" s="29" t="s">
        <v>673</v>
      </c>
    </row>
    <row r="118" ht="42" customHeight="1" spans="1:10">
      <c r="A118" s="143" t="s">
        <v>355</v>
      </c>
      <c r="B118" s="21" t="s">
        <v>667</v>
      </c>
      <c r="C118" s="21" t="s">
        <v>386</v>
      </c>
      <c r="D118" s="21" t="s">
        <v>387</v>
      </c>
      <c r="E118" s="29" t="s">
        <v>674</v>
      </c>
      <c r="F118" s="21" t="s">
        <v>389</v>
      </c>
      <c r="G118" s="29" t="s">
        <v>404</v>
      </c>
      <c r="H118" s="21" t="s">
        <v>405</v>
      </c>
      <c r="I118" s="21" t="s">
        <v>392</v>
      </c>
      <c r="J118" s="29" t="s">
        <v>675</v>
      </c>
    </row>
    <row r="119" ht="42" customHeight="1" spans="1:10">
      <c r="A119" s="143" t="s">
        <v>355</v>
      </c>
      <c r="B119" s="21" t="s">
        <v>667</v>
      </c>
      <c r="C119" s="21" t="s">
        <v>386</v>
      </c>
      <c r="D119" s="21" t="s">
        <v>387</v>
      </c>
      <c r="E119" s="29" t="s">
        <v>676</v>
      </c>
      <c r="F119" s="21" t="s">
        <v>389</v>
      </c>
      <c r="G119" s="29" t="s">
        <v>408</v>
      </c>
      <c r="H119" s="21" t="s">
        <v>405</v>
      </c>
      <c r="I119" s="21" t="s">
        <v>392</v>
      </c>
      <c r="J119" s="29" t="s">
        <v>677</v>
      </c>
    </row>
    <row r="120" ht="42" customHeight="1" spans="1:10">
      <c r="A120" s="143" t="s">
        <v>355</v>
      </c>
      <c r="B120" s="21" t="s">
        <v>667</v>
      </c>
      <c r="C120" s="21" t="s">
        <v>386</v>
      </c>
      <c r="D120" s="21" t="s">
        <v>387</v>
      </c>
      <c r="E120" s="29" t="s">
        <v>678</v>
      </c>
      <c r="F120" s="21" t="s">
        <v>389</v>
      </c>
      <c r="G120" s="29" t="s">
        <v>679</v>
      </c>
      <c r="H120" s="21" t="s">
        <v>405</v>
      </c>
      <c r="I120" s="21" t="s">
        <v>392</v>
      </c>
      <c r="J120" s="29" t="s">
        <v>680</v>
      </c>
    </row>
    <row r="121" ht="42" customHeight="1" spans="1:10">
      <c r="A121" s="143" t="s">
        <v>355</v>
      </c>
      <c r="B121" s="21" t="s">
        <v>667</v>
      </c>
      <c r="C121" s="21" t="s">
        <v>386</v>
      </c>
      <c r="D121" s="21" t="s">
        <v>387</v>
      </c>
      <c r="E121" s="29" t="s">
        <v>681</v>
      </c>
      <c r="F121" s="21" t="s">
        <v>389</v>
      </c>
      <c r="G121" s="29" t="s">
        <v>404</v>
      </c>
      <c r="H121" s="21" t="s">
        <v>405</v>
      </c>
      <c r="I121" s="21" t="s">
        <v>392</v>
      </c>
      <c r="J121" s="29" t="s">
        <v>682</v>
      </c>
    </row>
    <row r="122" ht="42" customHeight="1" spans="1:10">
      <c r="A122" s="143" t="s">
        <v>355</v>
      </c>
      <c r="B122" s="21" t="s">
        <v>667</v>
      </c>
      <c r="C122" s="21" t="s">
        <v>386</v>
      </c>
      <c r="D122" s="21" t="s">
        <v>387</v>
      </c>
      <c r="E122" s="29" t="s">
        <v>683</v>
      </c>
      <c r="F122" s="21" t="s">
        <v>389</v>
      </c>
      <c r="G122" s="29" t="s">
        <v>684</v>
      </c>
      <c r="H122" s="21" t="s">
        <v>405</v>
      </c>
      <c r="I122" s="21" t="s">
        <v>392</v>
      </c>
      <c r="J122" s="29" t="s">
        <v>685</v>
      </c>
    </row>
    <row r="123" ht="42" customHeight="1" spans="1:10">
      <c r="A123" s="143" t="s">
        <v>355</v>
      </c>
      <c r="B123" s="21" t="s">
        <v>667</v>
      </c>
      <c r="C123" s="21" t="s">
        <v>386</v>
      </c>
      <c r="D123" s="21" t="s">
        <v>387</v>
      </c>
      <c r="E123" s="29" t="s">
        <v>686</v>
      </c>
      <c r="F123" s="21" t="s">
        <v>389</v>
      </c>
      <c r="G123" s="29" t="s">
        <v>687</v>
      </c>
      <c r="H123" s="21" t="s">
        <v>405</v>
      </c>
      <c r="I123" s="21" t="s">
        <v>392</v>
      </c>
      <c r="J123" s="29" t="s">
        <v>688</v>
      </c>
    </row>
    <row r="124" ht="42" customHeight="1" spans="1:10">
      <c r="A124" s="143" t="s">
        <v>355</v>
      </c>
      <c r="B124" s="21" t="s">
        <v>667</v>
      </c>
      <c r="C124" s="21" t="s">
        <v>386</v>
      </c>
      <c r="D124" s="21" t="s">
        <v>402</v>
      </c>
      <c r="E124" s="29" t="s">
        <v>689</v>
      </c>
      <c r="F124" s="21" t="s">
        <v>389</v>
      </c>
      <c r="G124" s="29" t="s">
        <v>690</v>
      </c>
      <c r="H124" s="21" t="s">
        <v>405</v>
      </c>
      <c r="I124" s="21" t="s">
        <v>392</v>
      </c>
      <c r="J124" s="29" t="s">
        <v>691</v>
      </c>
    </row>
    <row r="125" ht="42" customHeight="1" spans="1:10">
      <c r="A125" s="143" t="s">
        <v>355</v>
      </c>
      <c r="B125" s="21" t="s">
        <v>667</v>
      </c>
      <c r="C125" s="21" t="s">
        <v>386</v>
      </c>
      <c r="D125" s="21" t="s">
        <v>402</v>
      </c>
      <c r="E125" s="29" t="s">
        <v>692</v>
      </c>
      <c r="F125" s="21" t="s">
        <v>389</v>
      </c>
      <c r="G125" s="29" t="s">
        <v>684</v>
      </c>
      <c r="H125" s="21" t="s">
        <v>405</v>
      </c>
      <c r="I125" s="21" t="s">
        <v>392</v>
      </c>
      <c r="J125" s="29" t="s">
        <v>692</v>
      </c>
    </row>
    <row r="126" ht="42" customHeight="1" spans="1:10">
      <c r="A126" s="143" t="s">
        <v>355</v>
      </c>
      <c r="B126" s="21" t="s">
        <v>667</v>
      </c>
      <c r="C126" s="21" t="s">
        <v>386</v>
      </c>
      <c r="D126" s="21" t="s">
        <v>402</v>
      </c>
      <c r="E126" s="29" t="s">
        <v>693</v>
      </c>
      <c r="F126" s="21" t="s">
        <v>389</v>
      </c>
      <c r="G126" s="29" t="s">
        <v>684</v>
      </c>
      <c r="H126" s="21" t="s">
        <v>405</v>
      </c>
      <c r="I126" s="21" t="s">
        <v>392</v>
      </c>
      <c r="J126" s="29" t="s">
        <v>694</v>
      </c>
    </row>
    <row r="127" ht="42" customHeight="1" spans="1:10">
      <c r="A127" s="143" t="s">
        <v>355</v>
      </c>
      <c r="B127" s="21" t="s">
        <v>667</v>
      </c>
      <c r="C127" s="21" t="s">
        <v>386</v>
      </c>
      <c r="D127" s="21" t="s">
        <v>402</v>
      </c>
      <c r="E127" s="29" t="s">
        <v>695</v>
      </c>
      <c r="F127" s="21" t="s">
        <v>389</v>
      </c>
      <c r="G127" s="29" t="s">
        <v>690</v>
      </c>
      <c r="H127" s="21" t="s">
        <v>405</v>
      </c>
      <c r="I127" s="21" t="s">
        <v>392</v>
      </c>
      <c r="J127" s="29" t="s">
        <v>696</v>
      </c>
    </row>
    <row r="128" ht="42" customHeight="1" spans="1:10">
      <c r="A128" s="143" t="s">
        <v>355</v>
      </c>
      <c r="B128" s="21" t="s">
        <v>667</v>
      </c>
      <c r="C128" s="21" t="s">
        <v>386</v>
      </c>
      <c r="D128" s="21" t="s">
        <v>413</v>
      </c>
      <c r="E128" s="29" t="s">
        <v>697</v>
      </c>
      <c r="F128" s="21" t="s">
        <v>389</v>
      </c>
      <c r="G128" s="29" t="s">
        <v>439</v>
      </c>
      <c r="H128" s="21" t="s">
        <v>405</v>
      </c>
      <c r="I128" s="21" t="s">
        <v>392</v>
      </c>
      <c r="J128" s="29" t="s">
        <v>698</v>
      </c>
    </row>
    <row r="129" ht="42" customHeight="1" spans="1:10">
      <c r="A129" s="143" t="s">
        <v>355</v>
      </c>
      <c r="B129" s="21" t="s">
        <v>667</v>
      </c>
      <c r="C129" s="21" t="s">
        <v>420</v>
      </c>
      <c r="D129" s="21" t="s">
        <v>426</v>
      </c>
      <c r="E129" s="29" t="s">
        <v>699</v>
      </c>
      <c r="F129" s="21" t="s">
        <v>415</v>
      </c>
      <c r="G129" s="29" t="s">
        <v>700</v>
      </c>
      <c r="H129" s="21" t="s">
        <v>430</v>
      </c>
      <c r="I129" s="21" t="s">
        <v>418</v>
      </c>
      <c r="J129" s="29" t="s">
        <v>701</v>
      </c>
    </row>
    <row r="130" ht="42" customHeight="1" spans="1:10">
      <c r="A130" s="143" t="s">
        <v>355</v>
      </c>
      <c r="B130" s="21" t="s">
        <v>667</v>
      </c>
      <c r="C130" s="21" t="s">
        <v>420</v>
      </c>
      <c r="D130" s="21" t="s">
        <v>426</v>
      </c>
      <c r="E130" s="29" t="s">
        <v>702</v>
      </c>
      <c r="F130" s="21" t="s">
        <v>415</v>
      </c>
      <c r="G130" s="29" t="s">
        <v>703</v>
      </c>
      <c r="H130" s="21" t="s">
        <v>430</v>
      </c>
      <c r="I130" s="21" t="s">
        <v>418</v>
      </c>
      <c r="J130" s="29" t="s">
        <v>704</v>
      </c>
    </row>
    <row r="131" ht="42" customHeight="1" spans="1:10">
      <c r="A131" s="143" t="s">
        <v>355</v>
      </c>
      <c r="B131" s="21" t="s">
        <v>667</v>
      </c>
      <c r="C131" s="21" t="s">
        <v>420</v>
      </c>
      <c r="D131" s="21" t="s">
        <v>441</v>
      </c>
      <c r="E131" s="29" t="s">
        <v>705</v>
      </c>
      <c r="F131" s="21" t="s">
        <v>415</v>
      </c>
      <c r="G131" s="29" t="s">
        <v>703</v>
      </c>
      <c r="H131" s="21" t="s">
        <v>430</v>
      </c>
      <c r="I131" s="21" t="s">
        <v>418</v>
      </c>
      <c r="J131" s="29" t="s">
        <v>705</v>
      </c>
    </row>
    <row r="132" ht="42" customHeight="1" spans="1:10">
      <c r="A132" s="143" t="s">
        <v>355</v>
      </c>
      <c r="B132" s="21" t="s">
        <v>667</v>
      </c>
      <c r="C132" s="21" t="s">
        <v>446</v>
      </c>
      <c r="D132" s="21" t="s">
        <v>447</v>
      </c>
      <c r="E132" s="29" t="s">
        <v>447</v>
      </c>
      <c r="F132" s="21" t="s">
        <v>389</v>
      </c>
      <c r="G132" s="29" t="s">
        <v>684</v>
      </c>
      <c r="H132" s="21" t="s">
        <v>405</v>
      </c>
      <c r="I132" s="21" t="s">
        <v>392</v>
      </c>
      <c r="J132" s="29" t="s">
        <v>706</v>
      </c>
    </row>
    <row r="133" ht="42" customHeight="1" spans="1:10">
      <c r="A133" s="143" t="s">
        <v>318</v>
      </c>
      <c r="B133" s="21" t="s">
        <v>707</v>
      </c>
      <c r="C133" s="21" t="s">
        <v>386</v>
      </c>
      <c r="D133" s="21" t="s">
        <v>387</v>
      </c>
      <c r="E133" s="29" t="s">
        <v>708</v>
      </c>
      <c r="F133" s="21" t="s">
        <v>415</v>
      </c>
      <c r="G133" s="29" t="s">
        <v>84</v>
      </c>
      <c r="H133" s="21" t="s">
        <v>400</v>
      </c>
      <c r="I133" s="21" t="s">
        <v>392</v>
      </c>
      <c r="J133" s="29" t="s">
        <v>709</v>
      </c>
    </row>
    <row r="134" ht="42" customHeight="1" spans="1:10">
      <c r="A134" s="143" t="s">
        <v>318</v>
      </c>
      <c r="B134" s="21" t="s">
        <v>707</v>
      </c>
      <c r="C134" s="21" t="s">
        <v>386</v>
      </c>
      <c r="D134" s="21" t="s">
        <v>402</v>
      </c>
      <c r="E134" s="29" t="s">
        <v>710</v>
      </c>
      <c r="F134" s="21" t="s">
        <v>389</v>
      </c>
      <c r="G134" s="29" t="s">
        <v>460</v>
      </c>
      <c r="H134" s="21" t="s">
        <v>463</v>
      </c>
      <c r="I134" s="21" t="s">
        <v>392</v>
      </c>
      <c r="J134" s="29" t="s">
        <v>711</v>
      </c>
    </row>
    <row r="135" ht="42" customHeight="1" spans="1:10">
      <c r="A135" s="143" t="s">
        <v>318</v>
      </c>
      <c r="B135" s="21" t="s">
        <v>707</v>
      </c>
      <c r="C135" s="21" t="s">
        <v>386</v>
      </c>
      <c r="D135" s="21" t="s">
        <v>402</v>
      </c>
      <c r="E135" s="29" t="s">
        <v>712</v>
      </c>
      <c r="F135" s="21" t="s">
        <v>389</v>
      </c>
      <c r="G135" s="29" t="s">
        <v>713</v>
      </c>
      <c r="H135" s="21" t="s">
        <v>463</v>
      </c>
      <c r="I135" s="21" t="s">
        <v>392</v>
      </c>
      <c r="J135" s="29" t="s">
        <v>714</v>
      </c>
    </row>
    <row r="136" ht="42" customHeight="1" spans="1:10">
      <c r="A136" s="143" t="s">
        <v>318</v>
      </c>
      <c r="B136" s="21" t="s">
        <v>707</v>
      </c>
      <c r="C136" s="21" t="s">
        <v>386</v>
      </c>
      <c r="D136" s="21" t="s">
        <v>413</v>
      </c>
      <c r="E136" s="29" t="s">
        <v>715</v>
      </c>
      <c r="F136" s="21" t="s">
        <v>428</v>
      </c>
      <c r="G136" s="29" t="s">
        <v>716</v>
      </c>
      <c r="H136" s="21" t="s">
        <v>717</v>
      </c>
      <c r="I136" s="21" t="s">
        <v>392</v>
      </c>
      <c r="J136" s="29" t="s">
        <v>419</v>
      </c>
    </row>
    <row r="137" ht="42" customHeight="1" spans="1:10">
      <c r="A137" s="143" t="s">
        <v>318</v>
      </c>
      <c r="B137" s="21" t="s">
        <v>707</v>
      </c>
      <c r="C137" s="21" t="s">
        <v>420</v>
      </c>
      <c r="D137" s="21" t="s">
        <v>426</v>
      </c>
      <c r="E137" s="29" t="s">
        <v>718</v>
      </c>
      <c r="F137" s="21" t="s">
        <v>415</v>
      </c>
      <c r="G137" s="29" t="s">
        <v>719</v>
      </c>
      <c r="H137" s="21" t="s">
        <v>430</v>
      </c>
      <c r="I137" s="21" t="s">
        <v>418</v>
      </c>
      <c r="J137" s="29" t="s">
        <v>718</v>
      </c>
    </row>
    <row r="138" ht="42" customHeight="1" spans="1:10">
      <c r="A138" s="143" t="s">
        <v>318</v>
      </c>
      <c r="B138" s="21" t="s">
        <v>707</v>
      </c>
      <c r="C138" s="21" t="s">
        <v>420</v>
      </c>
      <c r="D138" s="21" t="s">
        <v>437</v>
      </c>
      <c r="E138" s="29" t="s">
        <v>720</v>
      </c>
      <c r="F138" s="21" t="s">
        <v>415</v>
      </c>
      <c r="G138" s="29" t="s">
        <v>721</v>
      </c>
      <c r="H138" s="21" t="s">
        <v>430</v>
      </c>
      <c r="I138" s="21" t="s">
        <v>418</v>
      </c>
      <c r="J138" s="29" t="s">
        <v>720</v>
      </c>
    </row>
    <row r="139" ht="42" customHeight="1" spans="1:10">
      <c r="A139" s="143" t="s">
        <v>318</v>
      </c>
      <c r="B139" s="21" t="s">
        <v>707</v>
      </c>
      <c r="C139" s="21" t="s">
        <v>420</v>
      </c>
      <c r="D139" s="21" t="s">
        <v>441</v>
      </c>
      <c r="E139" s="29" t="s">
        <v>722</v>
      </c>
      <c r="F139" s="21" t="s">
        <v>415</v>
      </c>
      <c r="G139" s="29" t="s">
        <v>723</v>
      </c>
      <c r="H139" s="21" t="s">
        <v>724</v>
      </c>
      <c r="I139" s="21" t="s">
        <v>418</v>
      </c>
      <c r="J139" s="29" t="s">
        <v>722</v>
      </c>
    </row>
    <row r="140" ht="42" customHeight="1" spans="1:10">
      <c r="A140" s="143" t="s">
        <v>318</v>
      </c>
      <c r="B140" s="21" t="s">
        <v>707</v>
      </c>
      <c r="C140" s="21" t="s">
        <v>446</v>
      </c>
      <c r="D140" s="21" t="s">
        <v>447</v>
      </c>
      <c r="E140" s="29" t="s">
        <v>478</v>
      </c>
      <c r="F140" s="21" t="s">
        <v>389</v>
      </c>
      <c r="G140" s="29" t="s">
        <v>404</v>
      </c>
      <c r="H140" s="21" t="s">
        <v>405</v>
      </c>
      <c r="I140" s="21" t="s">
        <v>392</v>
      </c>
      <c r="J140" s="29" t="s">
        <v>449</v>
      </c>
    </row>
    <row r="141" ht="42" customHeight="1" spans="1:10">
      <c r="A141" s="143" t="s">
        <v>318</v>
      </c>
      <c r="B141" s="21" t="s">
        <v>707</v>
      </c>
      <c r="C141" s="21" t="s">
        <v>725</v>
      </c>
      <c r="D141" s="21" t="s">
        <v>726</v>
      </c>
      <c r="E141" s="29" t="s">
        <v>727</v>
      </c>
      <c r="F141" s="21" t="s">
        <v>415</v>
      </c>
      <c r="G141" s="29" t="s">
        <v>728</v>
      </c>
      <c r="H141" s="21" t="s">
        <v>424</v>
      </c>
      <c r="I141" s="21" t="s">
        <v>392</v>
      </c>
      <c r="J141" s="29" t="s">
        <v>729</v>
      </c>
    </row>
    <row r="142" ht="42" customHeight="1" spans="1:10">
      <c r="A142" s="143" t="s">
        <v>314</v>
      </c>
      <c r="B142" s="21" t="s">
        <v>730</v>
      </c>
      <c r="C142" s="21" t="s">
        <v>386</v>
      </c>
      <c r="D142" s="21" t="s">
        <v>387</v>
      </c>
      <c r="E142" s="29" t="s">
        <v>731</v>
      </c>
      <c r="F142" s="21" t="s">
        <v>389</v>
      </c>
      <c r="G142" s="29" t="s">
        <v>732</v>
      </c>
      <c r="H142" s="21" t="s">
        <v>453</v>
      </c>
      <c r="I142" s="21" t="s">
        <v>392</v>
      </c>
      <c r="J142" s="29" t="s">
        <v>733</v>
      </c>
    </row>
    <row r="143" ht="42" customHeight="1" spans="1:10">
      <c r="A143" s="143" t="s">
        <v>314</v>
      </c>
      <c r="B143" s="21" t="s">
        <v>730</v>
      </c>
      <c r="C143" s="21" t="s">
        <v>386</v>
      </c>
      <c r="D143" s="21" t="s">
        <v>387</v>
      </c>
      <c r="E143" s="29" t="s">
        <v>734</v>
      </c>
      <c r="F143" s="21" t="s">
        <v>428</v>
      </c>
      <c r="G143" s="29" t="s">
        <v>735</v>
      </c>
      <c r="H143" s="21" t="s">
        <v>400</v>
      </c>
      <c r="I143" s="21" t="s">
        <v>392</v>
      </c>
      <c r="J143" s="29" t="s">
        <v>736</v>
      </c>
    </row>
    <row r="144" ht="42" customHeight="1" spans="1:10">
      <c r="A144" s="143" t="s">
        <v>314</v>
      </c>
      <c r="B144" s="21" t="s">
        <v>730</v>
      </c>
      <c r="C144" s="21" t="s">
        <v>386</v>
      </c>
      <c r="D144" s="21" t="s">
        <v>387</v>
      </c>
      <c r="E144" s="29" t="s">
        <v>737</v>
      </c>
      <c r="F144" s="21" t="s">
        <v>428</v>
      </c>
      <c r="G144" s="29" t="s">
        <v>83</v>
      </c>
      <c r="H144" s="21" t="s">
        <v>400</v>
      </c>
      <c r="I144" s="21" t="s">
        <v>392</v>
      </c>
      <c r="J144" s="29" t="s">
        <v>738</v>
      </c>
    </row>
    <row r="145" ht="87" customHeight="1" spans="1:10">
      <c r="A145" s="143" t="s">
        <v>314</v>
      </c>
      <c r="B145" s="21" t="s">
        <v>730</v>
      </c>
      <c r="C145" s="21" t="s">
        <v>386</v>
      </c>
      <c r="D145" s="21" t="s">
        <v>387</v>
      </c>
      <c r="E145" s="29" t="s">
        <v>739</v>
      </c>
      <c r="F145" s="21" t="s">
        <v>415</v>
      </c>
      <c r="G145" s="29" t="s">
        <v>740</v>
      </c>
      <c r="H145" s="21" t="s">
        <v>400</v>
      </c>
      <c r="I145" s="21" t="s">
        <v>392</v>
      </c>
      <c r="J145" s="29" t="s">
        <v>741</v>
      </c>
    </row>
    <row r="146" ht="42" customHeight="1" spans="1:10">
      <c r="A146" s="143" t="s">
        <v>314</v>
      </c>
      <c r="B146" s="21" t="s">
        <v>730</v>
      </c>
      <c r="C146" s="21" t="s">
        <v>386</v>
      </c>
      <c r="D146" s="21" t="s">
        <v>387</v>
      </c>
      <c r="E146" s="29" t="s">
        <v>742</v>
      </c>
      <c r="F146" s="21" t="s">
        <v>415</v>
      </c>
      <c r="G146" s="29" t="s">
        <v>740</v>
      </c>
      <c r="H146" s="21" t="s">
        <v>400</v>
      </c>
      <c r="I146" s="21" t="s">
        <v>392</v>
      </c>
      <c r="J146" s="29" t="s">
        <v>743</v>
      </c>
    </row>
    <row r="147" ht="81" customHeight="1" spans="1:10">
      <c r="A147" s="143" t="s">
        <v>314</v>
      </c>
      <c r="B147" s="21" t="s">
        <v>730</v>
      </c>
      <c r="C147" s="21" t="s">
        <v>386</v>
      </c>
      <c r="D147" s="21" t="s">
        <v>387</v>
      </c>
      <c r="E147" s="29" t="s">
        <v>744</v>
      </c>
      <c r="F147" s="21" t="s">
        <v>389</v>
      </c>
      <c r="G147" s="29" t="s">
        <v>740</v>
      </c>
      <c r="H147" s="21" t="s">
        <v>400</v>
      </c>
      <c r="I147" s="21" t="s">
        <v>392</v>
      </c>
      <c r="J147" s="29" t="s">
        <v>745</v>
      </c>
    </row>
    <row r="148" ht="42" customHeight="1" spans="1:10">
      <c r="A148" s="143" t="s">
        <v>314</v>
      </c>
      <c r="B148" s="21" t="s">
        <v>730</v>
      </c>
      <c r="C148" s="21" t="s">
        <v>386</v>
      </c>
      <c r="D148" s="21" t="s">
        <v>402</v>
      </c>
      <c r="E148" s="29" t="s">
        <v>746</v>
      </c>
      <c r="F148" s="21" t="s">
        <v>389</v>
      </c>
      <c r="G148" s="29" t="s">
        <v>500</v>
      </c>
      <c r="H148" s="21" t="s">
        <v>405</v>
      </c>
      <c r="I148" s="21" t="s">
        <v>392</v>
      </c>
      <c r="J148" s="29" t="s">
        <v>747</v>
      </c>
    </row>
    <row r="149" ht="89" customHeight="1" spans="1:10">
      <c r="A149" s="143" t="s">
        <v>314</v>
      </c>
      <c r="B149" s="21" t="s">
        <v>730</v>
      </c>
      <c r="C149" s="21" t="s">
        <v>386</v>
      </c>
      <c r="D149" s="21" t="s">
        <v>402</v>
      </c>
      <c r="E149" s="29" t="s">
        <v>739</v>
      </c>
      <c r="F149" s="21" t="s">
        <v>415</v>
      </c>
      <c r="G149" s="29" t="s">
        <v>460</v>
      </c>
      <c r="H149" s="21" t="s">
        <v>405</v>
      </c>
      <c r="I149" s="21" t="s">
        <v>392</v>
      </c>
      <c r="J149" s="29" t="s">
        <v>741</v>
      </c>
    </row>
    <row r="150" ht="42" customHeight="1" spans="1:10">
      <c r="A150" s="143" t="s">
        <v>314</v>
      </c>
      <c r="B150" s="21" t="s">
        <v>730</v>
      </c>
      <c r="C150" s="21" t="s">
        <v>386</v>
      </c>
      <c r="D150" s="21" t="s">
        <v>402</v>
      </c>
      <c r="E150" s="29" t="s">
        <v>748</v>
      </c>
      <c r="F150" s="21" t="s">
        <v>415</v>
      </c>
      <c r="G150" s="29" t="s">
        <v>460</v>
      </c>
      <c r="H150" s="21" t="s">
        <v>405</v>
      </c>
      <c r="I150" s="21" t="s">
        <v>392</v>
      </c>
      <c r="J150" s="29" t="s">
        <v>748</v>
      </c>
    </row>
    <row r="151" ht="42" customHeight="1" spans="1:10">
      <c r="A151" s="143" t="s">
        <v>314</v>
      </c>
      <c r="B151" s="21" t="s">
        <v>730</v>
      </c>
      <c r="C151" s="21" t="s">
        <v>386</v>
      </c>
      <c r="D151" s="21" t="s">
        <v>402</v>
      </c>
      <c r="E151" s="29" t="s">
        <v>749</v>
      </c>
      <c r="F151" s="21" t="s">
        <v>415</v>
      </c>
      <c r="G151" s="29" t="s">
        <v>460</v>
      </c>
      <c r="H151" s="21" t="s">
        <v>405</v>
      </c>
      <c r="I151" s="21" t="s">
        <v>392</v>
      </c>
      <c r="J151" s="29" t="s">
        <v>749</v>
      </c>
    </row>
    <row r="152" ht="42" customHeight="1" spans="1:10">
      <c r="A152" s="143" t="s">
        <v>314</v>
      </c>
      <c r="B152" s="21" t="s">
        <v>730</v>
      </c>
      <c r="C152" s="21" t="s">
        <v>386</v>
      </c>
      <c r="D152" s="21" t="s">
        <v>402</v>
      </c>
      <c r="E152" s="29" t="s">
        <v>744</v>
      </c>
      <c r="F152" s="21" t="s">
        <v>415</v>
      </c>
      <c r="G152" s="29" t="s">
        <v>460</v>
      </c>
      <c r="H152" s="21" t="s">
        <v>405</v>
      </c>
      <c r="I152" s="21" t="s">
        <v>392</v>
      </c>
      <c r="J152" s="29" t="s">
        <v>750</v>
      </c>
    </row>
    <row r="153" ht="42" customHeight="1" spans="1:10">
      <c r="A153" s="143" t="s">
        <v>314</v>
      </c>
      <c r="B153" s="21" t="s">
        <v>730</v>
      </c>
      <c r="C153" s="21" t="s">
        <v>386</v>
      </c>
      <c r="D153" s="21" t="s">
        <v>413</v>
      </c>
      <c r="E153" s="29" t="s">
        <v>751</v>
      </c>
      <c r="F153" s="21" t="s">
        <v>428</v>
      </c>
      <c r="G153" s="29" t="s">
        <v>506</v>
      </c>
      <c r="H153" s="21" t="s">
        <v>463</v>
      </c>
      <c r="I153" s="21" t="s">
        <v>392</v>
      </c>
      <c r="J153" s="29" t="s">
        <v>419</v>
      </c>
    </row>
    <row r="154" ht="42" customHeight="1" spans="1:10">
      <c r="A154" s="143" t="s">
        <v>314</v>
      </c>
      <c r="B154" s="21" t="s">
        <v>730</v>
      </c>
      <c r="C154" s="21" t="s">
        <v>420</v>
      </c>
      <c r="D154" s="21" t="s">
        <v>426</v>
      </c>
      <c r="E154" s="29" t="s">
        <v>752</v>
      </c>
      <c r="F154" s="21" t="s">
        <v>415</v>
      </c>
      <c r="G154" s="29" t="s">
        <v>753</v>
      </c>
      <c r="H154" s="21"/>
      <c r="I154" s="21" t="s">
        <v>418</v>
      </c>
      <c r="J154" s="29" t="s">
        <v>754</v>
      </c>
    </row>
    <row r="155" ht="42" customHeight="1" spans="1:10">
      <c r="A155" s="143" t="s">
        <v>314</v>
      </c>
      <c r="B155" s="21" t="s">
        <v>730</v>
      </c>
      <c r="C155" s="21" t="s">
        <v>420</v>
      </c>
      <c r="D155" s="21" t="s">
        <v>426</v>
      </c>
      <c r="E155" s="29" t="s">
        <v>755</v>
      </c>
      <c r="F155" s="21" t="s">
        <v>415</v>
      </c>
      <c r="G155" s="29" t="s">
        <v>756</v>
      </c>
      <c r="H155" s="21"/>
      <c r="I155" s="21" t="s">
        <v>418</v>
      </c>
      <c r="J155" s="29" t="s">
        <v>757</v>
      </c>
    </row>
    <row r="156" ht="42" customHeight="1" spans="1:10">
      <c r="A156" s="143" t="s">
        <v>314</v>
      </c>
      <c r="B156" s="21" t="s">
        <v>730</v>
      </c>
      <c r="C156" s="21" t="s">
        <v>420</v>
      </c>
      <c r="D156" s="21" t="s">
        <v>426</v>
      </c>
      <c r="E156" s="29" t="s">
        <v>758</v>
      </c>
      <c r="F156" s="21" t="s">
        <v>389</v>
      </c>
      <c r="G156" s="29" t="s">
        <v>759</v>
      </c>
      <c r="H156" s="21" t="s">
        <v>405</v>
      </c>
      <c r="I156" s="21" t="s">
        <v>392</v>
      </c>
      <c r="J156" s="29" t="s">
        <v>760</v>
      </c>
    </row>
    <row r="157" ht="42" customHeight="1" spans="1:10">
      <c r="A157" s="143" t="s">
        <v>314</v>
      </c>
      <c r="B157" s="21" t="s">
        <v>730</v>
      </c>
      <c r="C157" s="21" t="s">
        <v>420</v>
      </c>
      <c r="D157" s="21" t="s">
        <v>441</v>
      </c>
      <c r="E157" s="29" t="s">
        <v>761</v>
      </c>
      <c r="F157" s="21" t="s">
        <v>415</v>
      </c>
      <c r="G157" s="29" t="s">
        <v>762</v>
      </c>
      <c r="H157" s="21"/>
      <c r="I157" s="21" t="s">
        <v>418</v>
      </c>
      <c r="J157" s="29" t="s">
        <v>763</v>
      </c>
    </row>
    <row r="158" ht="67" customHeight="1" spans="1:10">
      <c r="A158" s="143" t="s">
        <v>314</v>
      </c>
      <c r="B158" s="21" t="s">
        <v>730</v>
      </c>
      <c r="C158" s="21" t="s">
        <v>420</v>
      </c>
      <c r="D158" s="21" t="s">
        <v>441</v>
      </c>
      <c r="E158" s="29" t="s">
        <v>764</v>
      </c>
      <c r="F158" s="21" t="s">
        <v>415</v>
      </c>
      <c r="G158" s="29" t="s">
        <v>765</v>
      </c>
      <c r="H158" s="21"/>
      <c r="I158" s="21" t="s">
        <v>418</v>
      </c>
      <c r="J158" s="29" t="s">
        <v>766</v>
      </c>
    </row>
    <row r="159" ht="42" customHeight="1" spans="1:10">
      <c r="A159" s="143" t="s">
        <v>314</v>
      </c>
      <c r="B159" s="21" t="s">
        <v>730</v>
      </c>
      <c r="C159" s="21" t="s">
        <v>420</v>
      </c>
      <c r="D159" s="21" t="s">
        <v>441</v>
      </c>
      <c r="E159" s="29" t="s">
        <v>767</v>
      </c>
      <c r="F159" s="21" t="s">
        <v>415</v>
      </c>
      <c r="G159" s="29" t="s">
        <v>768</v>
      </c>
      <c r="H159" s="21" t="s">
        <v>769</v>
      </c>
      <c r="I159" s="21" t="s">
        <v>418</v>
      </c>
      <c r="J159" s="29" t="s">
        <v>768</v>
      </c>
    </row>
    <row r="160" ht="42" customHeight="1" spans="1:10">
      <c r="A160" s="143" t="s">
        <v>314</v>
      </c>
      <c r="B160" s="21" t="s">
        <v>730</v>
      </c>
      <c r="C160" s="21" t="s">
        <v>446</v>
      </c>
      <c r="D160" s="21" t="s">
        <v>447</v>
      </c>
      <c r="E160" s="29" t="s">
        <v>478</v>
      </c>
      <c r="F160" s="21" t="s">
        <v>389</v>
      </c>
      <c r="G160" s="29" t="s">
        <v>684</v>
      </c>
      <c r="H160" s="21" t="s">
        <v>405</v>
      </c>
      <c r="I160" s="21" t="s">
        <v>392</v>
      </c>
      <c r="J160" s="29" t="s">
        <v>770</v>
      </c>
    </row>
    <row r="161" ht="93" customHeight="1" spans="1:10">
      <c r="A161" s="143" t="s">
        <v>314</v>
      </c>
      <c r="B161" s="21" t="s">
        <v>730</v>
      </c>
      <c r="C161" s="21" t="s">
        <v>725</v>
      </c>
      <c r="D161" s="21" t="s">
        <v>726</v>
      </c>
      <c r="E161" s="29" t="s">
        <v>726</v>
      </c>
      <c r="F161" s="21" t="s">
        <v>415</v>
      </c>
      <c r="G161" s="29" t="s">
        <v>771</v>
      </c>
      <c r="H161" s="21" t="s">
        <v>424</v>
      </c>
      <c r="I161" s="21" t="s">
        <v>392</v>
      </c>
      <c r="J161" s="29" t="s">
        <v>772</v>
      </c>
    </row>
    <row r="162" ht="42" customHeight="1" spans="1:10">
      <c r="A162" s="143" t="s">
        <v>304</v>
      </c>
      <c r="B162" s="21" t="s">
        <v>773</v>
      </c>
      <c r="C162" s="21" t="s">
        <v>386</v>
      </c>
      <c r="D162" s="21" t="s">
        <v>387</v>
      </c>
      <c r="E162" s="29" t="s">
        <v>774</v>
      </c>
      <c r="F162" s="21" t="s">
        <v>415</v>
      </c>
      <c r="G162" s="29" t="s">
        <v>83</v>
      </c>
      <c r="H162" s="21" t="s">
        <v>769</v>
      </c>
      <c r="I162" s="21" t="s">
        <v>392</v>
      </c>
      <c r="J162" s="29" t="s">
        <v>775</v>
      </c>
    </row>
    <row r="163" ht="42" customHeight="1" spans="1:10">
      <c r="A163" s="143" t="s">
        <v>304</v>
      </c>
      <c r="B163" s="21" t="s">
        <v>773</v>
      </c>
      <c r="C163" s="21" t="s">
        <v>386</v>
      </c>
      <c r="D163" s="21" t="s">
        <v>387</v>
      </c>
      <c r="E163" s="29" t="s">
        <v>776</v>
      </c>
      <c r="F163" s="21" t="s">
        <v>415</v>
      </c>
      <c r="G163" s="29" t="s">
        <v>86</v>
      </c>
      <c r="H163" s="21" t="s">
        <v>777</v>
      </c>
      <c r="I163" s="21" t="s">
        <v>392</v>
      </c>
      <c r="J163" s="29" t="s">
        <v>778</v>
      </c>
    </row>
    <row r="164" ht="42" customHeight="1" spans="1:10">
      <c r="A164" s="143" t="s">
        <v>304</v>
      </c>
      <c r="B164" s="21" t="s">
        <v>773</v>
      </c>
      <c r="C164" s="21" t="s">
        <v>386</v>
      </c>
      <c r="D164" s="21" t="s">
        <v>387</v>
      </c>
      <c r="E164" s="29" t="s">
        <v>779</v>
      </c>
      <c r="F164" s="21" t="s">
        <v>389</v>
      </c>
      <c r="G164" s="29" t="s">
        <v>83</v>
      </c>
      <c r="H164" s="21" t="s">
        <v>400</v>
      </c>
      <c r="I164" s="21" t="s">
        <v>392</v>
      </c>
      <c r="J164" s="29" t="s">
        <v>779</v>
      </c>
    </row>
    <row r="165" ht="42" customHeight="1" spans="1:10">
      <c r="A165" s="143" t="s">
        <v>304</v>
      </c>
      <c r="B165" s="21" t="s">
        <v>773</v>
      </c>
      <c r="C165" s="21" t="s">
        <v>386</v>
      </c>
      <c r="D165" s="21" t="s">
        <v>402</v>
      </c>
      <c r="E165" s="29" t="s">
        <v>780</v>
      </c>
      <c r="F165" s="21" t="s">
        <v>415</v>
      </c>
      <c r="G165" s="29" t="s">
        <v>781</v>
      </c>
      <c r="H165" s="21" t="s">
        <v>769</v>
      </c>
      <c r="I165" s="21" t="s">
        <v>418</v>
      </c>
      <c r="J165" s="29" t="s">
        <v>775</v>
      </c>
    </row>
    <row r="166" ht="42" customHeight="1" spans="1:10">
      <c r="A166" s="143" t="s">
        <v>304</v>
      </c>
      <c r="B166" s="21" t="s">
        <v>773</v>
      </c>
      <c r="C166" s="21" t="s">
        <v>386</v>
      </c>
      <c r="D166" s="21" t="s">
        <v>402</v>
      </c>
      <c r="E166" s="29" t="s">
        <v>782</v>
      </c>
      <c r="F166" s="21" t="s">
        <v>415</v>
      </c>
      <c r="G166" s="29" t="s">
        <v>781</v>
      </c>
      <c r="H166" s="21" t="s">
        <v>777</v>
      </c>
      <c r="I166" s="21" t="s">
        <v>418</v>
      </c>
      <c r="J166" s="29" t="s">
        <v>778</v>
      </c>
    </row>
    <row r="167" ht="42" customHeight="1" spans="1:10">
      <c r="A167" s="143" t="s">
        <v>304</v>
      </c>
      <c r="B167" s="21" t="s">
        <v>773</v>
      </c>
      <c r="C167" s="21" t="s">
        <v>386</v>
      </c>
      <c r="D167" s="21" t="s">
        <v>402</v>
      </c>
      <c r="E167" s="29" t="s">
        <v>783</v>
      </c>
      <c r="F167" s="21" t="s">
        <v>389</v>
      </c>
      <c r="G167" s="29" t="s">
        <v>781</v>
      </c>
      <c r="H167" s="21" t="s">
        <v>400</v>
      </c>
      <c r="I167" s="21" t="s">
        <v>418</v>
      </c>
      <c r="J167" s="29" t="s">
        <v>779</v>
      </c>
    </row>
    <row r="168" ht="42" customHeight="1" spans="1:10">
      <c r="A168" s="143" t="s">
        <v>304</v>
      </c>
      <c r="B168" s="21" t="s">
        <v>773</v>
      </c>
      <c r="C168" s="21" t="s">
        <v>386</v>
      </c>
      <c r="D168" s="21" t="s">
        <v>413</v>
      </c>
      <c r="E168" s="29" t="s">
        <v>414</v>
      </c>
      <c r="F168" s="21" t="s">
        <v>415</v>
      </c>
      <c r="G168" s="29" t="s">
        <v>784</v>
      </c>
      <c r="H168" s="21" t="s">
        <v>463</v>
      </c>
      <c r="I168" s="21" t="s">
        <v>418</v>
      </c>
      <c r="J168" s="29" t="s">
        <v>419</v>
      </c>
    </row>
    <row r="169" ht="42" customHeight="1" spans="1:10">
      <c r="A169" s="143" t="s">
        <v>304</v>
      </c>
      <c r="B169" s="21" t="s">
        <v>773</v>
      </c>
      <c r="C169" s="21" t="s">
        <v>420</v>
      </c>
      <c r="D169" s="21" t="s">
        <v>426</v>
      </c>
      <c r="E169" s="29" t="s">
        <v>785</v>
      </c>
      <c r="F169" s="21" t="s">
        <v>415</v>
      </c>
      <c r="G169" s="29" t="s">
        <v>786</v>
      </c>
      <c r="H169" s="21" t="s">
        <v>463</v>
      </c>
      <c r="I169" s="21" t="s">
        <v>392</v>
      </c>
      <c r="J169" s="29" t="s">
        <v>787</v>
      </c>
    </row>
    <row r="170" ht="42" customHeight="1" spans="1:10">
      <c r="A170" s="143" t="s">
        <v>304</v>
      </c>
      <c r="B170" s="21" t="s">
        <v>773</v>
      </c>
      <c r="C170" s="21" t="s">
        <v>446</v>
      </c>
      <c r="D170" s="21" t="s">
        <v>447</v>
      </c>
      <c r="E170" s="29" t="s">
        <v>788</v>
      </c>
      <c r="F170" s="21" t="s">
        <v>415</v>
      </c>
      <c r="G170" s="29" t="s">
        <v>404</v>
      </c>
      <c r="H170" s="21" t="s">
        <v>405</v>
      </c>
      <c r="I170" s="21" t="s">
        <v>392</v>
      </c>
      <c r="J170" s="29" t="s">
        <v>788</v>
      </c>
    </row>
    <row r="171" ht="42" customHeight="1" spans="1:10">
      <c r="A171" s="143" t="s">
        <v>357</v>
      </c>
      <c r="B171" s="21" t="s">
        <v>789</v>
      </c>
      <c r="C171" s="21" t="s">
        <v>386</v>
      </c>
      <c r="D171" s="21" t="s">
        <v>387</v>
      </c>
      <c r="E171" s="29" t="s">
        <v>790</v>
      </c>
      <c r="F171" s="21" t="s">
        <v>415</v>
      </c>
      <c r="G171" s="29" t="s">
        <v>544</v>
      </c>
      <c r="H171" s="21" t="s">
        <v>405</v>
      </c>
      <c r="I171" s="21" t="s">
        <v>392</v>
      </c>
      <c r="J171" s="29" t="s">
        <v>790</v>
      </c>
    </row>
    <row r="172" ht="42" customHeight="1" spans="1:10">
      <c r="A172" s="143" t="s">
        <v>357</v>
      </c>
      <c r="B172" s="21" t="s">
        <v>789</v>
      </c>
      <c r="C172" s="21" t="s">
        <v>386</v>
      </c>
      <c r="D172" s="21" t="s">
        <v>387</v>
      </c>
      <c r="E172" s="29" t="s">
        <v>791</v>
      </c>
      <c r="F172" s="21" t="s">
        <v>415</v>
      </c>
      <c r="G172" s="29" t="s">
        <v>792</v>
      </c>
      <c r="H172" s="21" t="s">
        <v>453</v>
      </c>
      <c r="I172" s="21" t="s">
        <v>392</v>
      </c>
      <c r="J172" s="29" t="s">
        <v>791</v>
      </c>
    </row>
    <row r="173" ht="42" customHeight="1" spans="1:10">
      <c r="A173" s="143" t="s">
        <v>357</v>
      </c>
      <c r="B173" s="21" t="s">
        <v>789</v>
      </c>
      <c r="C173" s="21" t="s">
        <v>386</v>
      </c>
      <c r="D173" s="21" t="s">
        <v>402</v>
      </c>
      <c r="E173" s="29" t="s">
        <v>793</v>
      </c>
      <c r="F173" s="21" t="s">
        <v>415</v>
      </c>
      <c r="G173" s="29" t="s">
        <v>544</v>
      </c>
      <c r="H173" s="21" t="s">
        <v>405</v>
      </c>
      <c r="I173" s="21" t="s">
        <v>392</v>
      </c>
      <c r="J173" s="29" t="s">
        <v>793</v>
      </c>
    </row>
    <row r="174" ht="42" customHeight="1" spans="1:10">
      <c r="A174" s="143" t="s">
        <v>357</v>
      </c>
      <c r="B174" s="21" t="s">
        <v>789</v>
      </c>
      <c r="C174" s="21" t="s">
        <v>386</v>
      </c>
      <c r="D174" s="21" t="s">
        <v>413</v>
      </c>
      <c r="E174" s="29" t="s">
        <v>414</v>
      </c>
      <c r="F174" s="21" t="s">
        <v>415</v>
      </c>
      <c r="G174" s="29" t="s">
        <v>716</v>
      </c>
      <c r="H174" s="21" t="s">
        <v>417</v>
      </c>
      <c r="I174" s="21" t="s">
        <v>392</v>
      </c>
      <c r="J174" s="29" t="s">
        <v>794</v>
      </c>
    </row>
    <row r="175" ht="42" customHeight="1" spans="1:10">
      <c r="A175" s="143" t="s">
        <v>357</v>
      </c>
      <c r="B175" s="21" t="s">
        <v>789</v>
      </c>
      <c r="C175" s="21" t="s">
        <v>420</v>
      </c>
      <c r="D175" s="21" t="s">
        <v>426</v>
      </c>
      <c r="E175" s="29" t="s">
        <v>795</v>
      </c>
      <c r="F175" s="21" t="s">
        <v>415</v>
      </c>
      <c r="G175" s="29" t="s">
        <v>796</v>
      </c>
      <c r="H175" s="21" t="s">
        <v>430</v>
      </c>
      <c r="I175" s="21" t="s">
        <v>418</v>
      </c>
      <c r="J175" s="29" t="s">
        <v>797</v>
      </c>
    </row>
    <row r="176" ht="42" customHeight="1" spans="1:10">
      <c r="A176" s="143" t="s">
        <v>357</v>
      </c>
      <c r="B176" s="21" t="s">
        <v>789</v>
      </c>
      <c r="C176" s="21" t="s">
        <v>420</v>
      </c>
      <c r="D176" s="21" t="s">
        <v>441</v>
      </c>
      <c r="E176" s="29" t="s">
        <v>798</v>
      </c>
      <c r="F176" s="21" t="s">
        <v>415</v>
      </c>
      <c r="G176" s="29" t="s">
        <v>799</v>
      </c>
      <c r="H176" s="21" t="s">
        <v>430</v>
      </c>
      <c r="I176" s="21" t="s">
        <v>418</v>
      </c>
      <c r="J176" s="29" t="s">
        <v>797</v>
      </c>
    </row>
    <row r="177" ht="42" customHeight="1" spans="1:10">
      <c r="A177" s="143" t="s">
        <v>357</v>
      </c>
      <c r="B177" s="21" t="s">
        <v>789</v>
      </c>
      <c r="C177" s="21" t="s">
        <v>446</v>
      </c>
      <c r="D177" s="21" t="s">
        <v>447</v>
      </c>
      <c r="E177" s="29" t="s">
        <v>800</v>
      </c>
      <c r="F177" s="21" t="s">
        <v>415</v>
      </c>
      <c r="G177" s="29" t="s">
        <v>404</v>
      </c>
      <c r="H177" s="21" t="s">
        <v>405</v>
      </c>
      <c r="I177" s="21" t="s">
        <v>392</v>
      </c>
      <c r="J177" s="29" t="s">
        <v>801</v>
      </c>
    </row>
    <row r="178" ht="42" customHeight="1" spans="1:10">
      <c r="A178" s="143" t="s">
        <v>322</v>
      </c>
      <c r="B178" s="21" t="s">
        <v>802</v>
      </c>
      <c r="C178" s="21" t="s">
        <v>386</v>
      </c>
      <c r="D178" s="21" t="s">
        <v>387</v>
      </c>
      <c r="E178" s="29" t="s">
        <v>803</v>
      </c>
      <c r="F178" s="21" t="s">
        <v>415</v>
      </c>
      <c r="G178" s="29" t="s">
        <v>804</v>
      </c>
      <c r="H178" s="21" t="s">
        <v>453</v>
      </c>
      <c r="I178" s="21" t="s">
        <v>392</v>
      </c>
      <c r="J178" s="29" t="s">
        <v>803</v>
      </c>
    </row>
    <row r="179" ht="42" customHeight="1" spans="1:10">
      <c r="A179" s="143" t="s">
        <v>322</v>
      </c>
      <c r="B179" s="21" t="s">
        <v>802</v>
      </c>
      <c r="C179" s="21" t="s">
        <v>386</v>
      </c>
      <c r="D179" s="21" t="s">
        <v>402</v>
      </c>
      <c r="E179" s="29" t="s">
        <v>805</v>
      </c>
      <c r="F179" s="21" t="s">
        <v>415</v>
      </c>
      <c r="G179" s="29" t="s">
        <v>460</v>
      </c>
      <c r="H179" s="21" t="s">
        <v>405</v>
      </c>
      <c r="I179" s="21" t="s">
        <v>392</v>
      </c>
      <c r="J179" s="29" t="s">
        <v>805</v>
      </c>
    </row>
    <row r="180" ht="42" customHeight="1" spans="1:10">
      <c r="A180" s="143" t="s">
        <v>322</v>
      </c>
      <c r="B180" s="21" t="s">
        <v>802</v>
      </c>
      <c r="C180" s="21" t="s">
        <v>386</v>
      </c>
      <c r="D180" s="21" t="s">
        <v>413</v>
      </c>
      <c r="E180" s="29" t="s">
        <v>806</v>
      </c>
      <c r="F180" s="21" t="s">
        <v>415</v>
      </c>
      <c r="G180" s="29" t="s">
        <v>506</v>
      </c>
      <c r="H180" s="21" t="s">
        <v>463</v>
      </c>
      <c r="I180" s="21" t="s">
        <v>392</v>
      </c>
      <c r="J180" s="29" t="s">
        <v>806</v>
      </c>
    </row>
    <row r="181" ht="84" customHeight="1" spans="1:10">
      <c r="A181" s="143" t="s">
        <v>322</v>
      </c>
      <c r="B181" s="21" t="s">
        <v>802</v>
      </c>
      <c r="C181" s="21" t="s">
        <v>420</v>
      </c>
      <c r="D181" s="21" t="s">
        <v>426</v>
      </c>
      <c r="E181" s="29" t="s">
        <v>807</v>
      </c>
      <c r="F181" s="21" t="s">
        <v>415</v>
      </c>
      <c r="G181" s="29" t="s">
        <v>808</v>
      </c>
      <c r="H181" s="21" t="s">
        <v>430</v>
      </c>
      <c r="I181" s="21" t="s">
        <v>392</v>
      </c>
      <c r="J181" s="29" t="s">
        <v>809</v>
      </c>
    </row>
    <row r="182" ht="84" customHeight="1" spans="1:10">
      <c r="A182" s="143" t="s">
        <v>322</v>
      </c>
      <c r="B182" s="21" t="s">
        <v>802</v>
      </c>
      <c r="C182" s="21" t="s">
        <v>420</v>
      </c>
      <c r="D182" s="21" t="s">
        <v>441</v>
      </c>
      <c r="E182" s="29" t="s">
        <v>810</v>
      </c>
      <c r="F182" s="21" t="s">
        <v>415</v>
      </c>
      <c r="G182" s="29" t="s">
        <v>811</v>
      </c>
      <c r="H182" s="21" t="s">
        <v>430</v>
      </c>
      <c r="I182" s="21" t="s">
        <v>418</v>
      </c>
      <c r="J182" s="29" t="s">
        <v>812</v>
      </c>
    </row>
    <row r="183" ht="42" customHeight="1" spans="1:10">
      <c r="A183" s="143" t="s">
        <v>322</v>
      </c>
      <c r="B183" s="21" t="s">
        <v>802</v>
      </c>
      <c r="C183" s="21" t="s">
        <v>446</v>
      </c>
      <c r="D183" s="21" t="s">
        <v>447</v>
      </c>
      <c r="E183" s="29" t="s">
        <v>813</v>
      </c>
      <c r="F183" s="21" t="s">
        <v>389</v>
      </c>
      <c r="G183" s="29" t="s">
        <v>404</v>
      </c>
      <c r="H183" s="21" t="s">
        <v>405</v>
      </c>
      <c r="I183" s="21" t="s">
        <v>392</v>
      </c>
      <c r="J183" s="29" t="s">
        <v>539</v>
      </c>
    </row>
    <row r="184" ht="42" customHeight="1" spans="1:10">
      <c r="A184" s="143" t="s">
        <v>300</v>
      </c>
      <c r="B184" s="21" t="s">
        <v>814</v>
      </c>
      <c r="C184" s="21" t="s">
        <v>386</v>
      </c>
      <c r="D184" s="21" t="s">
        <v>387</v>
      </c>
      <c r="E184" s="29" t="s">
        <v>815</v>
      </c>
      <c r="F184" s="21" t="s">
        <v>389</v>
      </c>
      <c r="G184" s="29" t="s">
        <v>816</v>
      </c>
      <c r="H184" s="21" t="s">
        <v>453</v>
      </c>
      <c r="I184" s="21" t="s">
        <v>392</v>
      </c>
      <c r="J184" s="29" t="s">
        <v>815</v>
      </c>
    </row>
    <row r="185" ht="42" customHeight="1" spans="1:10">
      <c r="A185" s="143" t="s">
        <v>300</v>
      </c>
      <c r="B185" s="21" t="s">
        <v>814</v>
      </c>
      <c r="C185" s="21" t="s">
        <v>386</v>
      </c>
      <c r="D185" s="21" t="s">
        <v>402</v>
      </c>
      <c r="E185" s="29" t="s">
        <v>817</v>
      </c>
      <c r="F185" s="21" t="s">
        <v>389</v>
      </c>
      <c r="G185" s="29" t="s">
        <v>759</v>
      </c>
      <c r="H185" s="21" t="s">
        <v>405</v>
      </c>
      <c r="I185" s="21" t="s">
        <v>392</v>
      </c>
      <c r="J185" s="29" t="s">
        <v>818</v>
      </c>
    </row>
    <row r="186" ht="42" customHeight="1" spans="1:10">
      <c r="A186" s="143" t="s">
        <v>300</v>
      </c>
      <c r="B186" s="21" t="s">
        <v>814</v>
      </c>
      <c r="C186" s="21" t="s">
        <v>386</v>
      </c>
      <c r="D186" s="21" t="s">
        <v>413</v>
      </c>
      <c r="E186" s="29" t="s">
        <v>414</v>
      </c>
      <c r="F186" s="21" t="s">
        <v>428</v>
      </c>
      <c r="G186" s="29" t="s">
        <v>716</v>
      </c>
      <c r="H186" s="21" t="s">
        <v>417</v>
      </c>
      <c r="I186" s="21" t="s">
        <v>392</v>
      </c>
      <c r="J186" s="29" t="s">
        <v>819</v>
      </c>
    </row>
    <row r="187" ht="42" customHeight="1" spans="1:10">
      <c r="A187" s="143" t="s">
        <v>300</v>
      </c>
      <c r="B187" s="21" t="s">
        <v>814</v>
      </c>
      <c r="C187" s="21" t="s">
        <v>420</v>
      </c>
      <c r="D187" s="21" t="s">
        <v>426</v>
      </c>
      <c r="E187" s="29" t="s">
        <v>820</v>
      </c>
      <c r="F187" s="21" t="s">
        <v>415</v>
      </c>
      <c r="G187" s="29" t="s">
        <v>821</v>
      </c>
      <c r="H187" s="21" t="s">
        <v>463</v>
      </c>
      <c r="I187" s="21" t="s">
        <v>418</v>
      </c>
      <c r="J187" s="29" t="s">
        <v>822</v>
      </c>
    </row>
    <row r="188" ht="42" customHeight="1" spans="1:10">
      <c r="A188" s="143" t="s">
        <v>300</v>
      </c>
      <c r="B188" s="21" t="s">
        <v>814</v>
      </c>
      <c r="C188" s="21" t="s">
        <v>446</v>
      </c>
      <c r="D188" s="21" t="s">
        <v>447</v>
      </c>
      <c r="E188" s="29" t="s">
        <v>823</v>
      </c>
      <c r="F188" s="21" t="s">
        <v>389</v>
      </c>
      <c r="G188" s="29" t="s">
        <v>404</v>
      </c>
      <c r="H188" s="21" t="s">
        <v>405</v>
      </c>
      <c r="I188" s="21" t="s">
        <v>392</v>
      </c>
      <c r="J188" s="29" t="s">
        <v>449</v>
      </c>
    </row>
    <row r="189" ht="42" customHeight="1" spans="1:10">
      <c r="A189" s="143" t="s">
        <v>359</v>
      </c>
      <c r="B189" s="21" t="s">
        <v>824</v>
      </c>
      <c r="C189" s="21" t="s">
        <v>386</v>
      </c>
      <c r="D189" s="21" t="s">
        <v>387</v>
      </c>
      <c r="E189" s="29" t="s">
        <v>825</v>
      </c>
      <c r="F189" s="21" t="s">
        <v>389</v>
      </c>
      <c r="G189" s="29" t="s">
        <v>826</v>
      </c>
      <c r="H189" s="21" t="s">
        <v>827</v>
      </c>
      <c r="I189" s="21" t="s">
        <v>392</v>
      </c>
      <c r="J189" s="29" t="s">
        <v>828</v>
      </c>
    </row>
    <row r="190" ht="42" customHeight="1" spans="1:10">
      <c r="A190" s="143" t="s">
        <v>359</v>
      </c>
      <c r="B190" s="21" t="s">
        <v>824</v>
      </c>
      <c r="C190" s="21" t="s">
        <v>386</v>
      </c>
      <c r="D190" s="21" t="s">
        <v>387</v>
      </c>
      <c r="E190" s="29" t="s">
        <v>829</v>
      </c>
      <c r="F190" s="21" t="s">
        <v>389</v>
      </c>
      <c r="G190" s="29" t="s">
        <v>830</v>
      </c>
      <c r="H190" s="21" t="s">
        <v>453</v>
      </c>
      <c r="I190" s="21" t="s">
        <v>392</v>
      </c>
      <c r="J190" s="29" t="s">
        <v>828</v>
      </c>
    </row>
    <row r="191" ht="42" customHeight="1" spans="1:10">
      <c r="A191" s="143" t="s">
        <v>359</v>
      </c>
      <c r="B191" s="21" t="s">
        <v>824</v>
      </c>
      <c r="C191" s="21" t="s">
        <v>386</v>
      </c>
      <c r="D191" s="21" t="s">
        <v>402</v>
      </c>
      <c r="E191" s="29" t="s">
        <v>550</v>
      </c>
      <c r="F191" s="21" t="s">
        <v>389</v>
      </c>
      <c r="G191" s="29" t="s">
        <v>561</v>
      </c>
      <c r="H191" s="21" t="s">
        <v>405</v>
      </c>
      <c r="I191" s="21" t="s">
        <v>392</v>
      </c>
      <c r="J191" s="29" t="s">
        <v>828</v>
      </c>
    </row>
    <row r="192" ht="42" customHeight="1" spans="1:10">
      <c r="A192" s="143" t="s">
        <v>359</v>
      </c>
      <c r="B192" s="21" t="s">
        <v>824</v>
      </c>
      <c r="C192" s="21" t="s">
        <v>386</v>
      </c>
      <c r="D192" s="21" t="s">
        <v>402</v>
      </c>
      <c r="E192" s="29" t="s">
        <v>831</v>
      </c>
      <c r="F192" s="21" t="s">
        <v>415</v>
      </c>
      <c r="G192" s="29" t="s">
        <v>832</v>
      </c>
      <c r="H192" s="21" t="s">
        <v>453</v>
      </c>
      <c r="I192" s="21" t="s">
        <v>392</v>
      </c>
      <c r="J192" s="29" t="s">
        <v>828</v>
      </c>
    </row>
    <row r="193" ht="42" customHeight="1" spans="1:10">
      <c r="A193" s="143" t="s">
        <v>359</v>
      </c>
      <c r="B193" s="21" t="s">
        <v>824</v>
      </c>
      <c r="C193" s="21" t="s">
        <v>386</v>
      </c>
      <c r="D193" s="21" t="s">
        <v>402</v>
      </c>
      <c r="E193" s="29" t="s">
        <v>833</v>
      </c>
      <c r="F193" s="21" t="s">
        <v>415</v>
      </c>
      <c r="G193" s="29" t="s">
        <v>460</v>
      </c>
      <c r="H193" s="21" t="s">
        <v>405</v>
      </c>
      <c r="I193" s="21" t="s">
        <v>392</v>
      </c>
      <c r="J193" s="29" t="s">
        <v>828</v>
      </c>
    </row>
    <row r="194" ht="42" customHeight="1" spans="1:10">
      <c r="A194" s="143" t="s">
        <v>359</v>
      </c>
      <c r="B194" s="21" t="s">
        <v>824</v>
      </c>
      <c r="C194" s="21" t="s">
        <v>386</v>
      </c>
      <c r="D194" s="21" t="s">
        <v>402</v>
      </c>
      <c r="E194" s="29" t="s">
        <v>834</v>
      </c>
      <c r="F194" s="21" t="s">
        <v>415</v>
      </c>
      <c r="G194" s="29" t="s">
        <v>835</v>
      </c>
      <c r="H194" s="21" t="s">
        <v>836</v>
      </c>
      <c r="I194" s="21" t="s">
        <v>392</v>
      </c>
      <c r="J194" s="29" t="s">
        <v>837</v>
      </c>
    </row>
    <row r="195" ht="42" customHeight="1" spans="1:10">
      <c r="A195" s="143" t="s">
        <v>359</v>
      </c>
      <c r="B195" s="21" t="s">
        <v>824</v>
      </c>
      <c r="C195" s="21" t="s">
        <v>386</v>
      </c>
      <c r="D195" s="21" t="s">
        <v>402</v>
      </c>
      <c r="E195" s="29" t="s">
        <v>838</v>
      </c>
      <c r="F195" s="21" t="s">
        <v>415</v>
      </c>
      <c r="G195" s="29" t="s">
        <v>839</v>
      </c>
      <c r="H195" s="21" t="s">
        <v>836</v>
      </c>
      <c r="I195" s="21" t="s">
        <v>392</v>
      </c>
      <c r="J195" s="29" t="s">
        <v>837</v>
      </c>
    </row>
    <row r="196" ht="42" customHeight="1" spans="1:10">
      <c r="A196" s="143" t="s">
        <v>359</v>
      </c>
      <c r="B196" s="21" t="s">
        <v>824</v>
      </c>
      <c r="C196" s="21" t="s">
        <v>386</v>
      </c>
      <c r="D196" s="21" t="s">
        <v>402</v>
      </c>
      <c r="E196" s="29" t="s">
        <v>840</v>
      </c>
      <c r="F196" s="21" t="s">
        <v>415</v>
      </c>
      <c r="G196" s="29" t="s">
        <v>841</v>
      </c>
      <c r="H196" s="21" t="s">
        <v>842</v>
      </c>
      <c r="I196" s="21" t="s">
        <v>392</v>
      </c>
      <c r="J196" s="29" t="s">
        <v>828</v>
      </c>
    </row>
    <row r="197" ht="42" customHeight="1" spans="1:10">
      <c r="A197" s="143" t="s">
        <v>359</v>
      </c>
      <c r="B197" s="21" t="s">
        <v>824</v>
      </c>
      <c r="C197" s="21" t="s">
        <v>386</v>
      </c>
      <c r="D197" s="21" t="s">
        <v>413</v>
      </c>
      <c r="E197" s="29" t="s">
        <v>553</v>
      </c>
      <c r="F197" s="21" t="s">
        <v>415</v>
      </c>
      <c r="G197" s="29" t="s">
        <v>460</v>
      </c>
      <c r="H197" s="21" t="s">
        <v>405</v>
      </c>
      <c r="I197" s="21" t="s">
        <v>392</v>
      </c>
      <c r="J197" s="29" t="s">
        <v>828</v>
      </c>
    </row>
    <row r="198" ht="42" customHeight="1" spans="1:10">
      <c r="A198" s="143" t="s">
        <v>359</v>
      </c>
      <c r="B198" s="21" t="s">
        <v>824</v>
      </c>
      <c r="C198" s="21" t="s">
        <v>386</v>
      </c>
      <c r="D198" s="21" t="s">
        <v>413</v>
      </c>
      <c r="E198" s="29" t="s">
        <v>843</v>
      </c>
      <c r="F198" s="21" t="s">
        <v>415</v>
      </c>
      <c r="G198" s="29" t="s">
        <v>844</v>
      </c>
      <c r="H198" s="21" t="s">
        <v>405</v>
      </c>
      <c r="I198" s="21" t="s">
        <v>392</v>
      </c>
      <c r="J198" s="29" t="s">
        <v>828</v>
      </c>
    </row>
    <row r="199" ht="42" customHeight="1" spans="1:10">
      <c r="A199" s="143" t="s">
        <v>359</v>
      </c>
      <c r="B199" s="21" t="s">
        <v>824</v>
      </c>
      <c r="C199" s="21" t="s">
        <v>420</v>
      </c>
      <c r="D199" s="21" t="s">
        <v>421</v>
      </c>
      <c r="E199" s="29" t="s">
        <v>845</v>
      </c>
      <c r="F199" s="21" t="s">
        <v>415</v>
      </c>
      <c r="G199" s="29" t="s">
        <v>846</v>
      </c>
      <c r="H199" s="21" t="s">
        <v>453</v>
      </c>
      <c r="I199" s="21" t="s">
        <v>418</v>
      </c>
      <c r="J199" s="29" t="s">
        <v>828</v>
      </c>
    </row>
    <row r="200" ht="42" customHeight="1" spans="1:10">
      <c r="A200" s="143" t="s">
        <v>359</v>
      </c>
      <c r="B200" s="21" t="s">
        <v>824</v>
      </c>
      <c r="C200" s="21" t="s">
        <v>420</v>
      </c>
      <c r="D200" s="21" t="s">
        <v>421</v>
      </c>
      <c r="E200" s="29" t="s">
        <v>596</v>
      </c>
      <c r="F200" s="21" t="s">
        <v>415</v>
      </c>
      <c r="G200" s="29" t="s">
        <v>847</v>
      </c>
      <c r="H200" s="21" t="s">
        <v>405</v>
      </c>
      <c r="I200" s="21" t="s">
        <v>418</v>
      </c>
      <c r="J200" s="29" t="s">
        <v>828</v>
      </c>
    </row>
    <row r="201" ht="42" customHeight="1" spans="1:10">
      <c r="A201" s="143" t="s">
        <v>359</v>
      </c>
      <c r="B201" s="21" t="s">
        <v>824</v>
      </c>
      <c r="C201" s="21" t="s">
        <v>446</v>
      </c>
      <c r="D201" s="21" t="s">
        <v>447</v>
      </c>
      <c r="E201" s="29" t="s">
        <v>848</v>
      </c>
      <c r="F201" s="21" t="s">
        <v>415</v>
      </c>
      <c r="G201" s="29" t="s">
        <v>847</v>
      </c>
      <c r="H201" s="21" t="s">
        <v>405</v>
      </c>
      <c r="I201" s="21" t="s">
        <v>418</v>
      </c>
      <c r="J201" s="29" t="s">
        <v>828</v>
      </c>
    </row>
    <row r="202" ht="42" customHeight="1" spans="1:10">
      <c r="A202" s="143" t="s">
        <v>320</v>
      </c>
      <c r="B202" s="21" t="s">
        <v>849</v>
      </c>
      <c r="C202" s="21" t="s">
        <v>386</v>
      </c>
      <c r="D202" s="21" t="s">
        <v>387</v>
      </c>
      <c r="E202" s="29" t="s">
        <v>850</v>
      </c>
      <c r="F202" s="21" t="s">
        <v>415</v>
      </c>
      <c r="G202" s="29" t="s">
        <v>851</v>
      </c>
      <c r="H202" s="21" t="s">
        <v>453</v>
      </c>
      <c r="I202" s="21" t="s">
        <v>392</v>
      </c>
      <c r="J202" s="29" t="s">
        <v>852</v>
      </c>
    </row>
    <row r="203" ht="42" customHeight="1" spans="1:10">
      <c r="A203" s="143" t="s">
        <v>320</v>
      </c>
      <c r="B203" s="21" t="s">
        <v>849</v>
      </c>
      <c r="C203" s="21" t="s">
        <v>386</v>
      </c>
      <c r="D203" s="21" t="s">
        <v>387</v>
      </c>
      <c r="E203" s="29" t="s">
        <v>853</v>
      </c>
      <c r="F203" s="21" t="s">
        <v>415</v>
      </c>
      <c r="G203" s="29" t="s">
        <v>85</v>
      </c>
      <c r="H203" s="21" t="s">
        <v>400</v>
      </c>
      <c r="I203" s="21" t="s">
        <v>392</v>
      </c>
      <c r="J203" s="29" t="s">
        <v>854</v>
      </c>
    </row>
    <row r="204" ht="42" customHeight="1" spans="1:10">
      <c r="A204" s="143" t="s">
        <v>320</v>
      </c>
      <c r="B204" s="21" t="s">
        <v>849</v>
      </c>
      <c r="C204" s="21" t="s">
        <v>386</v>
      </c>
      <c r="D204" s="21" t="s">
        <v>387</v>
      </c>
      <c r="E204" s="29" t="s">
        <v>855</v>
      </c>
      <c r="F204" s="21" t="s">
        <v>415</v>
      </c>
      <c r="G204" s="29" t="s">
        <v>740</v>
      </c>
      <c r="H204" s="21" t="s">
        <v>400</v>
      </c>
      <c r="I204" s="21" t="s">
        <v>392</v>
      </c>
      <c r="J204" s="29" t="s">
        <v>856</v>
      </c>
    </row>
    <row r="205" ht="42" customHeight="1" spans="1:10">
      <c r="A205" s="143" t="s">
        <v>320</v>
      </c>
      <c r="B205" s="21" t="s">
        <v>849</v>
      </c>
      <c r="C205" s="21" t="s">
        <v>386</v>
      </c>
      <c r="D205" s="21" t="s">
        <v>387</v>
      </c>
      <c r="E205" s="29" t="s">
        <v>857</v>
      </c>
      <c r="F205" s="21" t="s">
        <v>415</v>
      </c>
      <c r="G205" s="29" t="s">
        <v>851</v>
      </c>
      <c r="H205" s="21" t="s">
        <v>453</v>
      </c>
      <c r="I205" s="21" t="s">
        <v>392</v>
      </c>
      <c r="J205" s="29" t="s">
        <v>858</v>
      </c>
    </row>
    <row r="206" ht="42" customHeight="1" spans="1:10">
      <c r="A206" s="143" t="s">
        <v>320</v>
      </c>
      <c r="B206" s="21" t="s">
        <v>849</v>
      </c>
      <c r="C206" s="21" t="s">
        <v>386</v>
      </c>
      <c r="D206" s="21" t="s">
        <v>387</v>
      </c>
      <c r="E206" s="29" t="s">
        <v>859</v>
      </c>
      <c r="F206" s="21" t="s">
        <v>415</v>
      </c>
      <c r="G206" s="29" t="s">
        <v>82</v>
      </c>
      <c r="H206" s="21" t="s">
        <v>860</v>
      </c>
      <c r="I206" s="21" t="s">
        <v>392</v>
      </c>
      <c r="J206" s="29" t="s">
        <v>861</v>
      </c>
    </row>
    <row r="207" ht="42" customHeight="1" spans="1:10">
      <c r="A207" s="143" t="s">
        <v>320</v>
      </c>
      <c r="B207" s="21" t="s">
        <v>849</v>
      </c>
      <c r="C207" s="21" t="s">
        <v>386</v>
      </c>
      <c r="D207" s="21" t="s">
        <v>402</v>
      </c>
      <c r="E207" s="29" t="s">
        <v>862</v>
      </c>
      <c r="F207" s="21" t="s">
        <v>415</v>
      </c>
      <c r="G207" s="29" t="s">
        <v>544</v>
      </c>
      <c r="H207" s="21" t="s">
        <v>405</v>
      </c>
      <c r="I207" s="21" t="s">
        <v>392</v>
      </c>
      <c r="J207" s="29" t="s">
        <v>863</v>
      </c>
    </row>
    <row r="208" ht="42" customHeight="1" spans="1:10">
      <c r="A208" s="143" t="s">
        <v>320</v>
      </c>
      <c r="B208" s="21" t="s">
        <v>849</v>
      </c>
      <c r="C208" s="21" t="s">
        <v>386</v>
      </c>
      <c r="D208" s="21" t="s">
        <v>402</v>
      </c>
      <c r="E208" s="29" t="s">
        <v>864</v>
      </c>
      <c r="F208" s="21" t="s">
        <v>389</v>
      </c>
      <c r="G208" s="29" t="s">
        <v>484</v>
      </c>
      <c r="H208" s="21" t="s">
        <v>405</v>
      </c>
      <c r="I208" s="21" t="s">
        <v>392</v>
      </c>
      <c r="J208" s="29" t="s">
        <v>865</v>
      </c>
    </row>
    <row r="209" ht="42" customHeight="1" spans="1:10">
      <c r="A209" s="143" t="s">
        <v>320</v>
      </c>
      <c r="B209" s="21" t="s">
        <v>849</v>
      </c>
      <c r="C209" s="21" t="s">
        <v>386</v>
      </c>
      <c r="D209" s="21" t="s">
        <v>402</v>
      </c>
      <c r="E209" s="29" t="s">
        <v>866</v>
      </c>
      <c r="F209" s="21" t="s">
        <v>389</v>
      </c>
      <c r="G209" s="29" t="s">
        <v>484</v>
      </c>
      <c r="H209" s="21" t="s">
        <v>405</v>
      </c>
      <c r="I209" s="21" t="s">
        <v>392</v>
      </c>
      <c r="J209" s="29" t="s">
        <v>867</v>
      </c>
    </row>
    <row r="210" ht="42" customHeight="1" spans="1:10">
      <c r="A210" s="143" t="s">
        <v>320</v>
      </c>
      <c r="B210" s="21" t="s">
        <v>849</v>
      </c>
      <c r="C210" s="21" t="s">
        <v>386</v>
      </c>
      <c r="D210" s="21" t="s">
        <v>413</v>
      </c>
      <c r="E210" s="29" t="s">
        <v>868</v>
      </c>
      <c r="F210" s="21" t="s">
        <v>415</v>
      </c>
      <c r="G210" s="29" t="s">
        <v>869</v>
      </c>
      <c r="H210" s="21" t="s">
        <v>463</v>
      </c>
      <c r="I210" s="21" t="s">
        <v>418</v>
      </c>
      <c r="J210" s="29" t="s">
        <v>870</v>
      </c>
    </row>
    <row r="211" ht="42" customHeight="1" spans="1:10">
      <c r="A211" s="143" t="s">
        <v>320</v>
      </c>
      <c r="B211" s="21" t="s">
        <v>849</v>
      </c>
      <c r="C211" s="21" t="s">
        <v>386</v>
      </c>
      <c r="D211" s="21" t="s">
        <v>413</v>
      </c>
      <c r="E211" s="29" t="s">
        <v>871</v>
      </c>
      <c r="F211" s="21" t="s">
        <v>389</v>
      </c>
      <c r="G211" s="29" t="s">
        <v>484</v>
      </c>
      <c r="H211" s="21" t="s">
        <v>405</v>
      </c>
      <c r="I211" s="21" t="s">
        <v>392</v>
      </c>
      <c r="J211" s="29" t="s">
        <v>872</v>
      </c>
    </row>
    <row r="212" ht="42" customHeight="1" spans="1:10">
      <c r="A212" s="143" t="s">
        <v>320</v>
      </c>
      <c r="B212" s="21" t="s">
        <v>849</v>
      </c>
      <c r="C212" s="21" t="s">
        <v>420</v>
      </c>
      <c r="D212" s="21" t="s">
        <v>426</v>
      </c>
      <c r="E212" s="29" t="s">
        <v>873</v>
      </c>
      <c r="F212" s="21" t="s">
        <v>415</v>
      </c>
      <c r="G212" s="29" t="s">
        <v>632</v>
      </c>
      <c r="H212" s="21" t="s">
        <v>430</v>
      </c>
      <c r="I212" s="21" t="s">
        <v>418</v>
      </c>
      <c r="J212" s="29" t="s">
        <v>874</v>
      </c>
    </row>
    <row r="213" ht="42" customHeight="1" spans="1:10">
      <c r="A213" s="143" t="s">
        <v>320</v>
      </c>
      <c r="B213" s="21" t="s">
        <v>849</v>
      </c>
      <c r="C213" s="21" t="s">
        <v>420</v>
      </c>
      <c r="D213" s="21" t="s">
        <v>441</v>
      </c>
      <c r="E213" s="29" t="s">
        <v>875</v>
      </c>
      <c r="F213" s="21" t="s">
        <v>415</v>
      </c>
      <c r="G213" s="29" t="s">
        <v>876</v>
      </c>
      <c r="H213" s="21" t="s">
        <v>453</v>
      </c>
      <c r="I213" s="21" t="s">
        <v>392</v>
      </c>
      <c r="J213" s="29" t="s">
        <v>877</v>
      </c>
    </row>
    <row r="214" ht="42" customHeight="1" spans="1:10">
      <c r="A214" s="143" t="s">
        <v>320</v>
      </c>
      <c r="B214" s="21" t="s">
        <v>849</v>
      </c>
      <c r="C214" s="21" t="s">
        <v>446</v>
      </c>
      <c r="D214" s="21" t="s">
        <v>447</v>
      </c>
      <c r="E214" s="29" t="s">
        <v>878</v>
      </c>
      <c r="F214" s="21" t="s">
        <v>389</v>
      </c>
      <c r="G214" s="29" t="s">
        <v>404</v>
      </c>
      <c r="H214" s="21" t="s">
        <v>405</v>
      </c>
      <c r="I214" s="21" t="s">
        <v>392</v>
      </c>
      <c r="J214" s="29" t="s">
        <v>539</v>
      </c>
    </row>
    <row r="215" ht="42" customHeight="1" spans="1:10">
      <c r="A215" s="143" t="s">
        <v>320</v>
      </c>
      <c r="B215" s="21" t="s">
        <v>849</v>
      </c>
      <c r="C215" s="21" t="s">
        <v>446</v>
      </c>
      <c r="D215" s="21" t="s">
        <v>447</v>
      </c>
      <c r="E215" s="29" t="s">
        <v>879</v>
      </c>
      <c r="F215" s="21" t="s">
        <v>389</v>
      </c>
      <c r="G215" s="29" t="s">
        <v>484</v>
      </c>
      <c r="H215" s="21" t="s">
        <v>405</v>
      </c>
      <c r="I215" s="21" t="s">
        <v>392</v>
      </c>
      <c r="J215" s="29" t="s">
        <v>880</v>
      </c>
    </row>
  </sheetData>
  <mergeCells count="44">
    <mergeCell ref="A2:J2"/>
    <mergeCell ref="A3:H3"/>
    <mergeCell ref="A7:A21"/>
    <mergeCell ref="A22:A33"/>
    <mergeCell ref="A34:A40"/>
    <mergeCell ref="A41:A49"/>
    <mergeCell ref="A50:A59"/>
    <mergeCell ref="A60:A64"/>
    <mergeCell ref="A65:A71"/>
    <mergeCell ref="A72:A85"/>
    <mergeCell ref="A86:A91"/>
    <mergeCell ref="A92:A98"/>
    <mergeCell ref="A99:A108"/>
    <mergeCell ref="A109:A114"/>
    <mergeCell ref="A115:A132"/>
    <mergeCell ref="A133:A141"/>
    <mergeCell ref="A142:A161"/>
    <mergeCell ref="A162:A170"/>
    <mergeCell ref="A171:A177"/>
    <mergeCell ref="A178:A183"/>
    <mergeCell ref="A184:A188"/>
    <mergeCell ref="A189:A201"/>
    <mergeCell ref="A202:A215"/>
    <mergeCell ref="B7:B21"/>
    <mergeCell ref="B22:B33"/>
    <mergeCell ref="B34:B40"/>
    <mergeCell ref="B41:B49"/>
    <mergeCell ref="B50:B59"/>
    <mergeCell ref="B60:B64"/>
    <mergeCell ref="B65:B71"/>
    <mergeCell ref="B72:B85"/>
    <mergeCell ref="B86:B91"/>
    <mergeCell ref="B92:B98"/>
    <mergeCell ref="B99:B108"/>
    <mergeCell ref="B109:B114"/>
    <mergeCell ref="B115:B132"/>
    <mergeCell ref="B133:B141"/>
    <mergeCell ref="B142:B161"/>
    <mergeCell ref="B162:B170"/>
    <mergeCell ref="B171:B177"/>
    <mergeCell ref="B178:B183"/>
    <mergeCell ref="B184:B188"/>
    <mergeCell ref="B189:B201"/>
    <mergeCell ref="B202:B215"/>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2026-03-10T08:15:00Z</dcterms:created>
  <dcterms:modified xsi:type="dcterms:W3CDTF">2026-03-16T06:23:59Z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A3685164E7E6462ABD058264A1D13C0E</vt:lpwstr>
  </property>
  <property fmtid="{D5CDD505-2E9C-101B-9397-08002B2CF9AE}" pid="3" name="KSOProductBuildVer">
    <vt:lpwstr>2052-11.8.2.12089</vt:lpwstr>
  </property>
</Properties>
</file>