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firstSheet="8" activeTab="10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部门基本支出预算表04!#REF!,部门基本支出预算表04!$1:$1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44525"/>
</workbook>
</file>

<file path=xl/sharedStrings.xml><?xml version="1.0" encoding="utf-8"?>
<sst xmlns="http://schemas.openxmlformats.org/spreadsheetml/2006/main" count="701" uniqueCount="311">
  <si>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</si>
  <si>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</si>
  <si>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</si>
  <si>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</si>
  <si>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</si>
  <si>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</si>
  <si>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</si>
  <si>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</si>
  <si>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</si>
  <si>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</si>
  <si>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</si>
  <si>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</si>
  <si>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</si>
  <si>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</si>
  <si>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</si>
  <si>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</si>
  <si>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</si>
  <si>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</si>
  <si>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</si>
  <si>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</si>
  <si>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</si>
  <si>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</si>
  <si>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</si>
  <si>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</si>
  <si>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</si>
  <si>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</si>
  <si>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</si>
  <si>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</si>
  <si>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</si>
  <si>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</si>
  <si>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</si>
  <si>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</si>
  <si>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</si>
  <si>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</si>
  <si>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</si>
  <si>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</si>
  <si>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</si>
  <si>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</si>
  <si>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</si>
  <si>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</si>
  <si>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</si>
  <si>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</si>
  <si>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</si>
  <si>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</si>
  <si>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</si>
  <si>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</si>
  <si>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</si>
  <si>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</si>
  <si>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</si>
  <si>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</si>
  <si>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</si>
  <si>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</si>
  <si>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</si>
  <si>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</si>
  <si>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</si>
  <si>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</si>
  <si>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</si>
  <si>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</si>
  <si>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</si>
  <si>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</si>
  <si>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</si>
  <si>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</si>
  <si>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</si>
  <si>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</si>
  <si>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</si>
  <si>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</si>
  <si>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</si>
  <si>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</si>
  <si>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</si>
  <si>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131013</t>
  </si>
  <si>
    <t>昆明市盘龙区人才服务中心卫生健康分中心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</si>
  <si>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</si>
  <si>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</si>
  <si>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</si>
  <si>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</si>
  <si>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</si>
  <si>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</si>
  <si>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</si>
  <si>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</si>
  <si>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</si>
  <si>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</si>
  <si>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</si>
  <si>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</si>
  <si>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</si>
  <si>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</si>
  <si>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</si>
  <si>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</si>
  <si>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</si>
  <si>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</si>
  <si>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</si>
  <si>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</si>
  <si>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</si>
  <si>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</si>
  <si>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</si>
  <si>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</si>
  <si>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</si>
  <si>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</si>
  <si>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</si>
  <si>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</si>
  <si>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</si>
  <si>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</si>
  <si>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</si>
  <si>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</si>
  <si>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</si>
  <si>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</si>
  <si>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210</t>
  </si>
  <si>
    <t>卫生健康支出</t>
  </si>
  <si>
    <t>21001</t>
  </si>
  <si>
    <t>卫生健康管理事务</t>
  </si>
  <si>
    <t>2100199</t>
  </si>
  <si>
    <t>其他卫生健康管理事务支出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</si>
  <si>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</si>
  <si>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</si>
  <si>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</si>
  <si>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</si>
  <si>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</si>
  <si>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</si>
  <si>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</si>
  <si>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</si>
  <si>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</si>
  <si>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</si>
  <si>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</si>
  <si>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</si>
  <si>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</si>
  <si>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</si>
  <si>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</si>
  <si>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</si>
  <si>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</si>
  <si>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</si>
  <si>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</si>
  <si>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</si>
  <si>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</si>
  <si>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</si>
  <si>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</si>
  <si>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</si>
  <si>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</si>
  <si>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</si>
  <si>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</si>
  <si>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</si>
  <si>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</si>
  <si>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</si>
  <si>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</si>
  <si>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</si>
  <si>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</si>
  <si>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</si>
  <si>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</si>
  <si>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</si>
  <si>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</si>
  <si>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</si>
  <si>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</si>
  <si>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</si>
  <si>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</si>
  <si>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</si>
  <si>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</si>
  <si>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</si>
  <si>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</si>
  <si>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</si>
  <si>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</si>
  <si>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</si>
  <si>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</si>
  <si>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</si>
  <si>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</si>
  <si>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</si>
  <si>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</si>
  <si>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</si>
  <si>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</si>
  <si>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</si>
  <si>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</si>
  <si>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</si>
  <si>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</si>
  <si>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</si>
  <si>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昆明市盘龙区人才服务中心卫生健康分中心2026年无“三公”经费预算，此表无数据</t>
  </si>
  <si>
    <t>预算04表</t>
  </si>
  <si>
    <t>2026年部门基本支出预算表</t>
  </si>
  <si>
    <t>单位名称：昆明市盘龙区人才服务中心卫生健康分中心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</si>
  <si>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</si>
  <si>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</si>
  <si>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</si>
  <si>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</si>
  <si>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</si>
  <si>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</si>
  <si>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</si>
  <si>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</si>
  <si>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</si>
  <si>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</si>
  <si>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</si>
  <si>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</si>
  <si>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</si>
  <si>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</si>
  <si>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</si>
  <si>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</si>
  <si>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</si>
  <si>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530103210000000001740</t>
  </si>
  <si>
    <t>事业人员支出工资</t>
  </si>
  <si>
    <t>30101</t>
  </si>
  <si>
    <t>基本工资</t>
  </si>
  <si>
    <t>30103</t>
  </si>
  <si>
    <t>奖金</t>
  </si>
  <si>
    <t>30107</t>
  </si>
  <si>
    <t>绩效工资</t>
  </si>
  <si>
    <t>530103210000000001741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</si>
  <si>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</si>
  <si>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</si>
  <si>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</si>
  <si>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</si>
  <si>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</si>
  <si>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</si>
  <si>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</si>
  <si>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</si>
  <si>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</si>
  <si>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530103210000000001742</t>
  </si>
  <si>
    <t>30113</t>
  </si>
  <si>
    <t>530103210000000001747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</si>
  <si>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</si>
  <si>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</si>
  <si>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</si>
  <si>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</si>
  <si>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</si>
  <si>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</si>
  <si>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</si>
  <si>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</si>
  <si>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</si>
  <si>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</si>
  <si>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</si>
  <si>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</si>
  <si>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</si>
  <si>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30216</t>
  </si>
  <si>
    <t>培训费</t>
  </si>
  <si>
    <t>30299</t>
  </si>
  <si>
    <t>其他商品和服务支出</t>
  </si>
  <si>
    <t>530103231100001368646</t>
  </si>
  <si>
    <t>事业人员绩效奖励</t>
  </si>
  <si>
    <t>530103231100001368658</t>
  </si>
  <si>
    <t>残疾人保障金</t>
  </si>
  <si>
    <t>530103241100002294071</t>
  </si>
  <si>
    <t>工会经费</t>
  </si>
  <si>
    <t>30228</t>
  </si>
  <si>
    <t>530103241100002336388</t>
  </si>
  <si>
    <t>公务用车定额包干经费</t>
  </si>
  <si>
    <t>30239</t>
  </si>
  <si>
    <t>其他交通费用</t>
  </si>
  <si>
    <t>530103251100003670309</t>
  </si>
  <si>
    <t>离退休人员支出</t>
  </si>
  <si>
    <t>30305</t>
  </si>
  <si>
    <t>生活补助</t>
  </si>
  <si>
    <t>530103251100003670310</t>
  </si>
  <si>
    <t>离退休工会活动经费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</si>
  <si>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</si>
  <si>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</si>
  <si>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</si>
  <si>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</si>
  <si>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</si>
  <si>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</si>
  <si>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</si>
  <si>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昆明市盘龙区人才服务中心卫生健康分中心2026年无部门项目支出预算，此表无数据。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</si>
  <si>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</si>
  <si>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</si>
  <si>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</si>
  <si>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</si>
  <si>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</si>
  <si>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</si>
  <si>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</si>
  <si>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</si>
  <si>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</si>
  <si>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</si>
  <si>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</si>
  <si>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预算06表</t>
  </si>
  <si>
    <t>政府性基金预算支出预算表</t>
  </si>
  <si>
    <t>单位名称：昆明市发展和改革委员会</t>
  </si>
  <si>
    <t>政府性基金预算支出</t>
  </si>
  <si>
    <t>昆明市盘龙区人才服务中心卫生健康分中心2026年无政府性基金预算支出，此表无数据。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</si>
  <si>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</si>
  <si>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</si>
  <si>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</si>
  <si>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</si>
  <si>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</si>
  <si>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</si>
  <si>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</si>
  <si>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</si>
  <si>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</si>
  <si>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</si>
  <si>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</si>
  <si>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昆明市盘龙区人才服务中心卫生健康分中心2026年无政府采购预算，此表无数据。</t>
  </si>
  <si>
    <t>预算08表</t>
  </si>
  <si>
    <t>政府购买服务项目</t>
  </si>
  <si>
    <t>政府购买服务目录</t>
  </si>
  <si>
    <t>昆明市盘龙区人才服务中心卫生健康分中心2026年无政府购买服务预算，此表无数据。</t>
  </si>
  <si>
    <t>预算09-1表</t>
  </si>
  <si>
    <t>单位名称（项目）</t>
  </si>
  <si>
    <t>地区</t>
  </si>
  <si>
    <t>磨憨经济合作区</t>
  </si>
  <si>
    <t>盘龙区实行乡财县管，按照区与乡（镇）财政管理体制，乡（镇）按照县级部门预算管理，故无区对下转移支付预算。</t>
  </si>
  <si>
    <t>预算09-2表</t>
  </si>
  <si>
    <t>盘龙区实行乡财县管，按照区与乡（镇）财政管理体制，乡（镇）按照县级部门预算管理，故无区对下转移支付绩效目标。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</si>
  <si>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</si>
  <si>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</si>
  <si>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</si>
  <si>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</si>
  <si>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</si>
  <si>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</si>
  <si>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</si>
  <si>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</si>
  <si>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</si>
  <si>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昆明市盘龙区人才服务中心卫生健康分中心2026年无新增资产配置，此表无数据。</t>
  </si>
  <si>
    <t>预算11表</t>
  </si>
  <si>
    <t>上级补助</t>
  </si>
  <si>
    <t>昆明市盘龙区人才服务中心卫生健康分中心2026年无上级补助项目支出预算，此表为空。</t>
  </si>
  <si>
    <t>预算12表</t>
  </si>
  <si>
    <t>项目级次</t>
  </si>
  <si>
    <t/>
  </si>
  <si>
    <t>昆明市盘龙区人才服务中心卫生健康分中心2026年无部门项目中期规划预算，此表为空。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</si>
</sst>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hh:mm:ss"/>
    <numFmt numFmtId="178" formatCode="yyyy/mm/dd"/>
    <numFmt numFmtId="179" formatCode="#,##0;\-#,##0;;@"/>
    <numFmt numFmtId="180" formatCode="#,##0.00;\-#,##0.00;;@"/>
  </numFmts>
  <fonts count="38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sz val="9"/>
      <name val="宋体"/>
      <charset val="1"/>
    </font>
    <font>
      <b/>
      <sz val="22"/>
      <color rgb="FF000000"/>
      <name val="宋体"/>
      <charset val="134"/>
    </font>
    <font>
      <sz val="9"/>
      <color indexed="8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20" fillId="0" borderId="7">
      <alignment horizontal="right" vertical="center"/>
    </xf>
    <xf numFmtId="0" fontId="18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20" fillId="0" borderId="7">
      <alignment horizontal="right"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18" applyNumberFormat="0" applyAlignment="0" applyProtection="0">
      <alignment vertical="center"/>
    </xf>
    <xf numFmtId="0" fontId="32" fillId="12" borderId="14" applyNumberFormat="0" applyAlignment="0" applyProtection="0">
      <alignment vertical="center"/>
    </xf>
    <xf numFmtId="0" fontId="33" fillId="13" borderId="1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10" fontId="20" fillId="0" borderId="7">
      <alignment horizontal="right" vertical="center"/>
    </xf>
    <xf numFmtId="0" fontId="18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80" fontId="20" fillId="0" borderId="7">
      <alignment horizontal="right" vertical="center"/>
    </xf>
    <xf numFmtId="49" fontId="20" fillId="0" borderId="7">
      <alignment horizontal="left" vertical="center" wrapText="1"/>
    </xf>
    <xf numFmtId="180" fontId="20" fillId="0" borderId="7">
      <alignment horizontal="right" vertical="center"/>
    </xf>
    <xf numFmtId="177" fontId="20" fillId="0" borderId="7">
      <alignment horizontal="right" vertical="center"/>
    </xf>
    <xf numFmtId="179" fontId="20" fillId="0" borderId="7">
      <alignment horizontal="right" vertical="center"/>
    </xf>
    <xf numFmtId="0" fontId="20" fillId="0" borderId="0">
      <alignment vertical="top"/>
      <protection locked="0"/>
    </xf>
  </cellStyleXfs>
  <cellXfs count="232">
    <xf numFmtId="0" fontId="0" fillId="0" borderId="0" xfId="0" applyFont="1" applyBorder="1"/>
    <xf numFmtId="0" fontId="0" fillId="0" borderId="0" xfId="0" applyFont="1" applyFill="1" applyBorder="1"/>
    <xf numFmtId="49" fontId="1" fillId="0" borderId="0" xfId="0" applyNumberFormat="1" applyFont="1" applyFill="1" applyBorder="1"/>
    <xf numFmtId="0" fontId="2" fillId="0" borderId="0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2" fillId="0" borderId="0" xfId="0" applyFont="1" applyFill="1" applyBorder="1" applyAlignment="1" applyProtection="1">
      <alignment horizontal="right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5" fillId="0" borderId="0" xfId="57" applyFont="1" applyFill="1" applyBorder="1" applyAlignment="1" applyProtection="1"/>
    <xf numFmtId="0" fontId="4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4" fontId="2" fillId="0" borderId="7" xfId="0" applyNumberFormat="1" applyFont="1" applyFill="1" applyBorder="1" applyAlignment="1">
      <alignment horizontal="right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1" fillId="0" borderId="7" xfId="0" applyFont="1" applyFill="1" applyBorder="1" applyAlignment="1" applyProtection="1">
      <alignment horizontal="center" vertical="center"/>
      <protection locked="0"/>
    </xf>
    <xf numFmtId="4" fontId="6" fillId="0" borderId="7" xfId="54" applyNumberFormat="1" applyFont="1" applyFill="1" applyBorder="1">
      <alignment horizontal="right" vertical="center"/>
    </xf>
    <xf numFmtId="0" fontId="2" fillId="0" borderId="0" xfId="0" applyFont="1" applyFill="1" applyBorder="1" applyAlignment="1" applyProtection="1">
      <alignment horizontal="right" vertical="top" wrapText="1"/>
      <protection locked="0"/>
    </xf>
    <xf numFmtId="0" fontId="7" fillId="0" borderId="0" xfId="0" applyFont="1" applyFill="1" applyBorder="1" applyAlignment="1" applyProtection="1">
      <alignment vertical="top"/>
      <protection locked="0"/>
    </xf>
    <xf numFmtId="0" fontId="7" fillId="0" borderId="0" xfId="0" applyFont="1" applyFill="1" applyBorder="1" applyAlignment="1">
      <alignment vertical="top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Protection="1">
      <protection locked="0"/>
    </xf>
    <xf numFmtId="0" fontId="7" fillId="0" borderId="0" xfId="0" applyFont="1" applyFill="1" applyBorder="1"/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right" vertical="center"/>
      <protection locked="0"/>
    </xf>
    <xf numFmtId="0" fontId="1" fillId="0" borderId="7" xfId="0" applyFont="1" applyFill="1" applyBorder="1" applyAlignment="1" applyProtection="1">
      <alignment horizontal="right" vertical="center" wrapText="1"/>
      <protection locked="0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3" fontId="2" fillId="0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Fill="1" applyBorder="1" applyAlignment="1" applyProtection="1">
      <alignment horizontal="right" vertical="center"/>
      <protection locked="0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left"/>
      <protection locked="0"/>
    </xf>
    <xf numFmtId="0" fontId="2" fillId="0" borderId="7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left" vertical="center"/>
    </xf>
    <xf numFmtId="3" fontId="2" fillId="0" borderId="7" xfId="0" applyNumberFormat="1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Fill="1" applyBorder="1" applyAlignment="1" applyProtection="1">
      <alignment horizontal="left" vertical="center"/>
      <protection locked="0"/>
    </xf>
    <xf numFmtId="0" fontId="9" fillId="0" borderId="0" xfId="57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left" vertical="center" wrapText="1" readingOrder="1"/>
      <protection locked="0"/>
    </xf>
    <xf numFmtId="0" fontId="1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right" wrapText="1"/>
    </xf>
    <xf numFmtId="0" fontId="4" fillId="0" borderId="8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80" fontId="6" fillId="0" borderId="7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 applyAlignment="1">
      <alignment wrapText="1"/>
    </xf>
    <xf numFmtId="0" fontId="1" fillId="0" borderId="0" xfId="0" applyFont="1" applyBorder="1" applyProtection="1">
      <protection locked="0"/>
    </xf>
    <xf numFmtId="0" fontId="10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Protection="1">
      <protection locked="0"/>
    </xf>
    <xf numFmtId="0" fontId="4" fillId="0" borderId="0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180" fontId="6" fillId="0" borderId="7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/>
    <xf numFmtId="0" fontId="4" fillId="0" borderId="9" xfId="0" applyFont="1" applyBorder="1" applyAlignment="1">
      <alignment horizontal="center" vertical="center" wrapText="1"/>
    </xf>
    <xf numFmtId="179" fontId="6" fillId="0" borderId="7" xfId="56" applyNumberFormat="1" applyFont="1" applyBorder="1" applyAlignment="1">
      <alignment horizontal="center" vertical="center"/>
    </xf>
    <xf numFmtId="179" fontId="6" fillId="0" borderId="7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3" fontId="2" fillId="0" borderId="11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left" vertical="center"/>
    </xf>
    <xf numFmtId="0" fontId="2" fillId="2" borderId="11" xfId="0" applyFont="1" applyFill="1" applyBorder="1" applyAlignment="1">
      <alignment horizontal="righ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>
      <alignment horizontal="left" vertical="center"/>
    </xf>
    <xf numFmtId="180" fontId="6" fillId="0" borderId="0" xfId="0" applyNumberFormat="1" applyFont="1" applyBorder="1" applyAlignment="1">
      <alignment horizontal="left" vertical="center"/>
    </xf>
    <xf numFmtId="0" fontId="5" fillId="0" borderId="0" xfId="57" applyFont="1" applyFill="1" applyBorder="1" applyAlignment="1" applyProtection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2" fillId="0" borderId="0" xfId="0" applyFont="1" applyBorder="1" applyAlignment="1">
      <alignment horizontal="right"/>
    </xf>
    <xf numFmtId="0" fontId="12" fillId="0" borderId="0" xfId="0" applyFont="1" applyFill="1" applyBorder="1" applyAlignment="1" applyProtection="1">
      <alignment horizontal="right"/>
      <protection locked="0"/>
    </xf>
    <xf numFmtId="49" fontId="12" fillId="0" borderId="0" xfId="0" applyNumberFormat="1" applyFont="1" applyFill="1" applyBorder="1" applyProtection="1">
      <protection locked="0"/>
    </xf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13" fillId="0" borderId="0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top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2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1" fillId="0" borderId="0" xfId="0" applyFont="1" applyBorder="1" applyAlignment="1">
      <alignment vertical="top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49" fontId="6" fillId="0" borderId="7" xfId="53" applyNumberFormat="1" applyFont="1" applyBorder="1">
      <alignment horizontal="left" vertical="center" wrapText="1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right" vertical="center" wrapText="1"/>
    </xf>
    <xf numFmtId="0" fontId="1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Fill="1" applyBorder="1" applyAlignment="1" applyProtection="1">
      <alignment vertical="top" wrapText="1"/>
      <protection locked="0"/>
    </xf>
    <xf numFmtId="0" fontId="1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right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 indent="1"/>
    </xf>
    <xf numFmtId="0" fontId="2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vertical="top" wrapText="1"/>
      <protection locked="0"/>
    </xf>
    <xf numFmtId="0" fontId="2" fillId="0" borderId="7" xfId="0" applyFont="1" applyFill="1" applyBorder="1" applyAlignment="1" applyProtection="1">
      <alignment vertical="center" wrapText="1"/>
      <protection locked="0"/>
    </xf>
    <xf numFmtId="0" fontId="16" fillId="0" borderId="7" xfId="0" applyFont="1" applyFill="1" applyBorder="1" applyAlignment="1">
      <alignment horizontal="center" vertical="center"/>
    </xf>
    <xf numFmtId="0" fontId="16" fillId="0" borderId="7" xfId="0" applyFont="1" applyFill="1" applyBorder="1" applyAlignment="1" applyProtection="1">
      <alignment horizontal="center" vertical="center" wrapText="1"/>
      <protection locked="0"/>
    </xf>
    <xf numFmtId="180" fontId="17" fillId="0" borderId="7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4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horizontal="left" vertical="center" wrapText="1" indent="1"/>
    </xf>
    <xf numFmtId="0" fontId="2" fillId="0" borderId="7" xfId="0" applyFont="1" applyFill="1" applyBorder="1" applyAlignment="1">
      <alignment horizontal="left" vertical="center" wrapText="1" indent="2"/>
    </xf>
    <xf numFmtId="0" fontId="2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right" vertical="center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Fill="1" applyBorder="1" applyAlignment="1" applyProtection="1">
      <alignment horizontal="center" vertical="center"/>
      <protection locked="0"/>
    </xf>
    <xf numFmtId="0" fontId="1" fillId="0" borderId="13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right" vertical="center"/>
      <protection locked="0"/>
    </xf>
    <xf numFmtId="0" fontId="2" fillId="0" borderId="7" xfId="0" applyFont="1" applyFill="1" applyBorder="1" applyAlignment="1" applyProtection="1">
      <alignment vertical="center"/>
      <protection locked="0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14" workbookViewId="0">
      <selection activeCell="A1" sqref="$A1:$XFD1048576"/>
    </sheetView>
  </sheetViews>
  <sheetFormatPr defaultColWidth="8.57407407407407" defaultRowHeight="12.75" customHeight="1" outlineLevelCol="3"/>
  <cols>
    <col min="1" max="4" width="41" style="1" customWidth="1"/>
    <col min="5" max="16384" width="8.57407407407407" style="1"/>
  </cols>
  <sheetData>
    <row r="1" ht="15" customHeight="1" spans="1:4">
      <c r="A1" s="44"/>
      <c r="B1" s="44"/>
      <c r="C1" s="44"/>
      <c r="D1" s="60" t="s">
        <v>0</v>
      </c>
    </row>
    <row r="2" ht="41.25" customHeight="1" spans="1:1">
      <c r="A2" s="39" t="str">
        <f>"2026"&amp;"年部门财务收支预算总表"</f>
        <v>2026年部门财务收支预算总表</v>
      </c>
    </row>
    <row r="3" ht="17.25" customHeight="1" spans="1:4">
      <c r="A3" s="42" t="str">
        <f>"单位名称："&amp;"昆明市盘龙区人才服务中心卫生健康分中心"</f>
        <v>单位名称：昆明市盘龙区人才服务中心卫生健康分中心</v>
      </c>
      <c r="B3" s="198"/>
      <c r="D3" s="151" t="s">
        <v>1</v>
      </c>
    </row>
    <row r="4" ht="23.25" customHeight="1" spans="1:4">
      <c r="A4" s="199" t="s">
        <v>2</v>
      </c>
      <c r="B4" s="200"/>
      <c r="C4" s="199" t="s">
        <v>3</v>
      </c>
      <c r="D4" s="200"/>
    </row>
    <row r="5" ht="24" customHeight="1" spans="1:4">
      <c r="A5" s="199" t="s">
        <v>4</v>
      </c>
      <c r="B5" s="199" t="s">
        <v>5</v>
      </c>
      <c r="C5" s="199" t="s">
        <v>6</v>
      </c>
      <c r="D5" s="199" t="s">
        <v>5</v>
      </c>
    </row>
    <row r="6" ht="17.25" customHeight="1" spans="1:4">
      <c r="A6" s="201" t="s">
        <v>7</v>
      </c>
      <c r="B6" s="75">
        <v>1376688</v>
      </c>
      <c r="C6" s="201" t="s">
        <v>8</v>
      </c>
      <c r="D6" s="75"/>
    </row>
    <row r="7" ht="17.25" customHeight="1" spans="1:4">
      <c r="A7" s="201" t="s">
        <v>9</v>
      </c>
      <c r="B7" s="75"/>
      <c r="C7" s="201" t="s">
        <v>10</v>
      </c>
      <c r="D7" s="75"/>
    </row>
    <row r="8" ht="17.25" customHeight="1" spans="1:4">
      <c r="A8" s="201" t="s">
        <v>11</v>
      </c>
      <c r="B8" s="75"/>
      <c r="C8" s="231" t="s">
        <v>12</v>
      </c>
      <c r="D8" s="75"/>
    </row>
    <row r="9" ht="17.25" customHeight="1" spans="1:4">
      <c r="A9" s="201" t="s">
        <v>13</v>
      </c>
      <c r="B9" s="75"/>
      <c r="C9" s="231" t="s">
        <v>14</v>
      </c>
      <c r="D9" s="75"/>
    </row>
    <row r="10" ht="17.25" customHeight="1" spans="1:4">
      <c r="A10" s="201" t="s">
        <v>15</v>
      </c>
      <c r="B10" s="75"/>
      <c r="C10" s="231" t="s">
        <v>16</v>
      </c>
      <c r="D10" s="75"/>
    </row>
    <row r="11" ht="17.25" customHeight="1" spans="1:4">
      <c r="A11" s="201" t="s">
        <v>17</v>
      </c>
      <c r="B11" s="75"/>
      <c r="C11" s="231" t="s">
        <v>18</v>
      </c>
      <c r="D11" s="75"/>
    </row>
    <row r="12" ht="17.25" customHeight="1" spans="1:4">
      <c r="A12" s="201" t="s">
        <v>19</v>
      </c>
      <c r="B12" s="75"/>
      <c r="C12" s="21" t="s">
        <v>20</v>
      </c>
      <c r="D12" s="75"/>
    </row>
    <row r="13" ht="17.25" customHeight="1" spans="1:4">
      <c r="A13" s="201" t="s">
        <v>21</v>
      </c>
      <c r="B13" s="75"/>
      <c r="C13" s="21" t="s">
        <v>22</v>
      </c>
      <c r="D13" s="75">
        <v>141780</v>
      </c>
    </row>
    <row r="14" ht="17.25" customHeight="1" spans="1:4">
      <c r="A14" s="201" t="s">
        <v>23</v>
      </c>
      <c r="B14" s="75"/>
      <c r="C14" s="21" t="s">
        <v>24</v>
      </c>
      <c r="D14" s="75">
        <v>1127520</v>
      </c>
    </row>
    <row r="15" ht="17.25" customHeight="1" spans="1:4">
      <c r="A15" s="201" t="s">
        <v>25</v>
      </c>
      <c r="B15" s="75"/>
      <c r="C15" s="21" t="s">
        <v>26</v>
      </c>
      <c r="D15" s="75"/>
    </row>
    <row r="16" ht="17.25" customHeight="1" spans="1:4">
      <c r="A16" s="56"/>
      <c r="B16" s="75"/>
      <c r="C16" s="21" t="s">
        <v>27</v>
      </c>
      <c r="D16" s="75"/>
    </row>
    <row r="17" ht="17.25" customHeight="1" spans="1:4">
      <c r="A17" s="202"/>
      <c r="B17" s="75"/>
      <c r="C17" s="21" t="s">
        <v>28</v>
      </c>
      <c r="D17" s="75"/>
    </row>
    <row r="18" ht="17.25" customHeight="1" spans="1:4">
      <c r="A18" s="202"/>
      <c r="B18" s="75"/>
      <c r="C18" s="21" t="s">
        <v>29</v>
      </c>
      <c r="D18" s="75"/>
    </row>
    <row r="19" ht="17.25" customHeight="1" spans="1:4">
      <c r="A19" s="202"/>
      <c r="B19" s="75"/>
      <c r="C19" s="21" t="s">
        <v>30</v>
      </c>
      <c r="D19" s="75"/>
    </row>
    <row r="20" ht="17.25" customHeight="1" spans="1:4">
      <c r="A20" s="202"/>
      <c r="B20" s="75"/>
      <c r="C20" s="21" t="s">
        <v>31</v>
      </c>
      <c r="D20" s="75"/>
    </row>
    <row r="21" ht="17.25" customHeight="1" spans="1:4">
      <c r="A21" s="202"/>
      <c r="B21" s="75"/>
      <c r="C21" s="21" t="s">
        <v>32</v>
      </c>
      <c r="D21" s="75"/>
    </row>
    <row r="22" ht="17.25" customHeight="1" spans="1:4">
      <c r="A22" s="202"/>
      <c r="B22" s="75"/>
      <c r="C22" s="21" t="s">
        <v>33</v>
      </c>
      <c r="D22" s="75"/>
    </row>
    <row r="23" ht="17.25" customHeight="1" spans="1:4">
      <c r="A23" s="202"/>
      <c r="B23" s="75"/>
      <c r="C23" s="21" t="s">
        <v>34</v>
      </c>
      <c r="D23" s="75"/>
    </row>
    <row r="24" ht="17.25" customHeight="1" spans="1:4">
      <c r="A24" s="202"/>
      <c r="B24" s="75"/>
      <c r="C24" s="21" t="s">
        <v>35</v>
      </c>
      <c r="D24" s="75">
        <v>107388</v>
      </c>
    </row>
    <row r="25" ht="17.25" customHeight="1" spans="1:4">
      <c r="A25" s="202"/>
      <c r="B25" s="75"/>
      <c r="C25" s="21" t="s">
        <v>36</v>
      </c>
      <c r="D25" s="75"/>
    </row>
    <row r="26" ht="17.25" customHeight="1" spans="1:4">
      <c r="A26" s="202"/>
      <c r="B26" s="75"/>
      <c r="C26" s="56" t="s">
        <v>37</v>
      </c>
      <c r="D26" s="75"/>
    </row>
    <row r="27" ht="17.25" customHeight="1" spans="1:4">
      <c r="A27" s="202"/>
      <c r="B27" s="75"/>
      <c r="C27" s="21" t="s">
        <v>38</v>
      </c>
      <c r="D27" s="75"/>
    </row>
    <row r="28" ht="16.5" customHeight="1" spans="1:4">
      <c r="A28" s="202"/>
      <c r="B28" s="75"/>
      <c r="C28" s="21" t="s">
        <v>39</v>
      </c>
      <c r="D28" s="75"/>
    </row>
    <row r="29" ht="16.5" customHeight="1" spans="1:4">
      <c r="A29" s="202"/>
      <c r="B29" s="75"/>
      <c r="C29" s="56" t="s">
        <v>40</v>
      </c>
      <c r="D29" s="75"/>
    </row>
    <row r="30" ht="17.25" customHeight="1" spans="1:4">
      <c r="A30" s="202"/>
      <c r="B30" s="75"/>
      <c r="C30" s="56" t="s">
        <v>41</v>
      </c>
      <c r="D30" s="75"/>
    </row>
    <row r="31" ht="17.25" customHeight="1" spans="1:4">
      <c r="A31" s="202"/>
      <c r="B31" s="75"/>
      <c r="C31" s="21" t="s">
        <v>42</v>
      </c>
      <c r="D31" s="75"/>
    </row>
    <row r="32" ht="16.5" customHeight="1" spans="1:4">
      <c r="A32" s="202" t="s">
        <v>43</v>
      </c>
      <c r="B32" s="75">
        <v>1376688</v>
      </c>
      <c r="C32" s="202" t="s">
        <v>44</v>
      </c>
      <c r="D32" s="75">
        <v>1376688</v>
      </c>
    </row>
    <row r="33" ht="16.5" customHeight="1" spans="1:4">
      <c r="A33" s="56" t="s">
        <v>45</v>
      </c>
      <c r="B33" s="75"/>
      <c r="C33" s="56" t="s">
        <v>46</v>
      </c>
      <c r="D33" s="75"/>
    </row>
    <row r="34" ht="16.5" customHeight="1" spans="1:4">
      <c r="A34" s="21" t="s">
        <v>47</v>
      </c>
      <c r="B34" s="75"/>
      <c r="C34" s="21" t="s">
        <v>47</v>
      </c>
      <c r="D34" s="75"/>
    </row>
    <row r="35" ht="16.5" customHeight="1" spans="1:4">
      <c r="A35" s="21" t="s">
        <v>48</v>
      </c>
      <c r="B35" s="75"/>
      <c r="C35" s="21" t="s">
        <v>49</v>
      </c>
      <c r="D35" s="75"/>
    </row>
    <row r="36" ht="16.5" customHeight="1" spans="1:4">
      <c r="A36" s="203" t="s">
        <v>50</v>
      </c>
      <c r="B36" s="75">
        <v>1376688</v>
      </c>
      <c r="C36" s="203" t="s">
        <v>51</v>
      </c>
      <c r="D36" s="75">
        <v>1376688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1"/>
  <sheetViews>
    <sheetView showZeros="0" workbookViewId="0">
      <selection activeCell="A1" sqref="$A1:$XFD1048576"/>
    </sheetView>
  </sheetViews>
  <sheetFormatPr defaultColWidth="9.13888888888889" defaultRowHeight="14.25" customHeight="1" outlineLevelCol="5"/>
  <cols>
    <col min="1" max="1" width="32.1388888888889" style="1" customWidth="1"/>
    <col min="2" max="2" width="20.712962962963" style="1" customWidth="1"/>
    <col min="3" max="3" width="32.1388888888889" style="1" customWidth="1"/>
    <col min="4" max="4" width="27.712962962963" style="1" customWidth="1"/>
    <col min="5" max="6" width="36.712962962963" style="1" customWidth="1"/>
    <col min="7" max="16384" width="9.13888888888889" style="1"/>
  </cols>
  <sheetData>
    <row r="1" ht="12" customHeight="1" spans="1:6">
      <c r="A1" s="129">
        <v>1</v>
      </c>
      <c r="B1" s="130">
        <v>0</v>
      </c>
      <c r="C1" s="129">
        <v>1</v>
      </c>
      <c r="D1" s="131"/>
      <c r="E1" s="131"/>
      <c r="F1" s="132" t="s">
        <v>266</v>
      </c>
    </row>
    <row r="2" ht="42" customHeight="1" spans="1:6">
      <c r="A2" s="133" t="str">
        <f>"2026"&amp;"年部门政府性基金预算支出预算表"</f>
        <v>2026年部门政府性基金预算支出预算表</v>
      </c>
      <c r="B2" s="133" t="s">
        <v>267</v>
      </c>
      <c r="C2" s="134"/>
      <c r="D2" s="135"/>
      <c r="E2" s="135"/>
      <c r="F2" s="135"/>
    </row>
    <row r="3" ht="13.5" customHeight="1" spans="1:6">
      <c r="A3" s="5" t="str">
        <f>"单位名称："&amp;"昆明市盘龙区人才服务中心卫生健康分中心"</f>
        <v>单位名称：昆明市盘龙区人才服务中心卫生健康分中心</v>
      </c>
      <c r="B3" s="5" t="s">
        <v>268</v>
      </c>
      <c r="C3" s="129"/>
      <c r="D3" s="131"/>
      <c r="E3" s="131"/>
      <c r="F3" s="132" t="s">
        <v>1</v>
      </c>
    </row>
    <row r="4" ht="19.5" customHeight="1" spans="1:6">
      <c r="A4" s="136" t="s">
        <v>175</v>
      </c>
      <c r="B4" s="137" t="s">
        <v>72</v>
      </c>
      <c r="C4" s="136" t="s">
        <v>73</v>
      </c>
      <c r="D4" s="11" t="s">
        <v>269</v>
      </c>
      <c r="E4" s="12"/>
      <c r="F4" s="13"/>
    </row>
    <row r="5" ht="18.75" customHeight="1" spans="1:6">
      <c r="A5" s="138"/>
      <c r="B5" s="139"/>
      <c r="C5" s="138"/>
      <c r="D5" s="16" t="s">
        <v>55</v>
      </c>
      <c r="E5" s="11" t="s">
        <v>75</v>
      </c>
      <c r="F5" s="16" t="s">
        <v>76</v>
      </c>
    </row>
    <row r="6" ht="18.75" customHeight="1" spans="1:6">
      <c r="A6" s="64">
        <v>1</v>
      </c>
      <c r="B6" s="140" t="s">
        <v>83</v>
      </c>
      <c r="C6" s="64">
        <v>3</v>
      </c>
      <c r="D6" s="141">
        <v>4</v>
      </c>
      <c r="E6" s="141">
        <v>5</v>
      </c>
      <c r="F6" s="141">
        <v>6</v>
      </c>
    </row>
    <row r="7" ht="21" customHeight="1" spans="1:6">
      <c r="A7" s="21"/>
      <c r="B7" s="21"/>
      <c r="C7" s="21"/>
      <c r="D7" s="75"/>
      <c r="E7" s="75"/>
      <c r="F7" s="75"/>
    </row>
    <row r="8" ht="21" customHeight="1" spans="1:6">
      <c r="A8" s="21"/>
      <c r="B8" s="21"/>
      <c r="C8" s="21"/>
      <c r="D8" s="75"/>
      <c r="E8" s="75"/>
      <c r="F8" s="75"/>
    </row>
    <row r="9" ht="18.75" customHeight="1" spans="1:6">
      <c r="A9" s="142" t="s">
        <v>163</v>
      </c>
      <c r="B9" s="142" t="s">
        <v>163</v>
      </c>
      <c r="C9" s="143" t="s">
        <v>163</v>
      </c>
      <c r="D9" s="75"/>
      <c r="E9" s="75"/>
      <c r="F9" s="75"/>
    </row>
    <row r="11" customHeight="1" spans="1:1">
      <c r="A11" s="125" t="s">
        <v>270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4"/>
  <sheetViews>
    <sheetView showZeros="0" tabSelected="1" workbookViewId="0">
      <selection activeCell="A11" sqref="A11:E11"/>
    </sheetView>
  </sheetViews>
  <sheetFormatPr defaultColWidth="9.13888888888889" defaultRowHeight="14.25" customHeight="1"/>
  <cols>
    <col min="1" max="2" width="32.5740740740741" customWidth="1"/>
    <col min="3" max="3" width="41.1388888888889" customWidth="1"/>
    <col min="4" max="4" width="21.712962962963" customWidth="1"/>
    <col min="5" max="5" width="35.2777777777778" customWidth="1"/>
    <col min="6" max="6" width="7.71296296296296" customWidth="1"/>
    <col min="7" max="7" width="11.1388888888889" customWidth="1"/>
    <col min="8" max="8" width="13.2777777777778" customWidth="1"/>
    <col min="9" max="18" width="20" customWidth="1"/>
    <col min="19" max="19" width="19.8518518518519" customWidth="1"/>
  </cols>
  <sheetData>
    <row r="1" ht="15.75" customHeight="1" spans="2:19">
      <c r="B1" s="78"/>
      <c r="C1" s="78"/>
      <c r="R1" s="126"/>
      <c r="S1" s="126" t="s">
        <v>271</v>
      </c>
    </row>
    <row r="2" ht="41.25" customHeight="1" spans="1:19">
      <c r="A2" s="79" t="str">
        <f>"2026"&amp;"年部门政府采购预算表"</f>
        <v>2026年部门政府采购预算表</v>
      </c>
      <c r="B2" s="80"/>
      <c r="C2" s="80"/>
      <c r="D2" s="112"/>
      <c r="E2" s="112"/>
      <c r="F2" s="112"/>
      <c r="G2" s="112"/>
      <c r="H2" s="112"/>
      <c r="I2" s="112"/>
      <c r="J2" s="112"/>
      <c r="K2" s="112"/>
      <c r="L2" s="112"/>
      <c r="M2" s="80"/>
      <c r="N2" s="112"/>
      <c r="O2" s="112"/>
      <c r="P2" s="80"/>
      <c r="Q2" s="112"/>
      <c r="R2" s="80"/>
      <c r="S2" s="80"/>
    </row>
    <row r="3" ht="18.75" customHeight="1" spans="1:19">
      <c r="A3" s="113" t="str">
        <f>"单位名称："&amp;"昆明市盘龙区人才服务中心卫生健康分中心"</f>
        <v>单位名称：昆明市盘龙区人才服务中心卫生健康分中心</v>
      </c>
      <c r="B3" s="83"/>
      <c r="C3" s="83"/>
      <c r="D3" s="114"/>
      <c r="E3" s="114"/>
      <c r="F3" s="114"/>
      <c r="G3" s="114"/>
      <c r="H3" s="114"/>
      <c r="I3" s="114"/>
      <c r="J3" s="114"/>
      <c r="K3" s="114"/>
      <c r="L3" s="114"/>
      <c r="R3" s="127"/>
      <c r="S3" s="128" t="s">
        <v>1</v>
      </c>
    </row>
    <row r="4" customFormat="1" ht="15.75" customHeight="1" spans="1:17">
      <c r="A4" s="85" t="s">
        <v>272</v>
      </c>
      <c r="B4" s="115" t="s">
        <v>273</v>
      </c>
      <c r="C4" s="115" t="s">
        <v>274</v>
      </c>
      <c r="D4" s="115" t="s">
        <v>275</v>
      </c>
      <c r="E4" s="115" t="s">
        <v>276</v>
      </c>
      <c r="F4" s="115" t="s">
        <v>277</v>
      </c>
      <c r="G4" s="87" t="s">
        <v>182</v>
      </c>
      <c r="H4" s="87"/>
      <c r="I4" s="87"/>
      <c r="J4" s="87"/>
      <c r="K4" s="88"/>
      <c r="L4" s="87"/>
      <c r="M4" s="87"/>
      <c r="N4" s="105"/>
      <c r="O4" s="87"/>
      <c r="P4" s="88"/>
      <c r="Q4" s="106"/>
    </row>
    <row r="5" customFormat="1" ht="17.25" customHeight="1" spans="1:17">
      <c r="A5" s="89"/>
      <c r="B5" s="91"/>
      <c r="C5" s="91"/>
      <c r="D5" s="91"/>
      <c r="E5" s="91"/>
      <c r="F5" s="91"/>
      <c r="G5" s="91" t="s">
        <v>55</v>
      </c>
      <c r="H5" s="91" t="s">
        <v>58</v>
      </c>
      <c r="I5" s="91" t="s">
        <v>278</v>
      </c>
      <c r="J5" s="91" t="s">
        <v>279</v>
      </c>
      <c r="K5" s="92" t="s">
        <v>280</v>
      </c>
      <c r="L5" s="107" t="s">
        <v>281</v>
      </c>
      <c r="M5" s="107"/>
      <c r="N5" s="108"/>
      <c r="O5" s="107"/>
      <c r="P5" s="109"/>
      <c r="Q5" s="94"/>
    </row>
    <row r="6" customFormat="1" ht="54" customHeight="1" spans="1:17">
      <c r="A6" s="93"/>
      <c r="B6" s="95"/>
      <c r="C6" s="95"/>
      <c r="D6" s="95"/>
      <c r="E6" s="95"/>
      <c r="F6" s="95"/>
      <c r="G6" s="95"/>
      <c r="H6" s="95"/>
      <c r="I6" s="95"/>
      <c r="J6" s="95"/>
      <c r="K6" s="96"/>
      <c r="L6" s="95" t="s">
        <v>57</v>
      </c>
      <c r="M6" s="95" t="s">
        <v>64</v>
      </c>
      <c r="N6" s="94" t="s">
        <v>65</v>
      </c>
      <c r="O6" s="95" t="s">
        <v>66</v>
      </c>
      <c r="P6" s="96" t="s">
        <v>67</v>
      </c>
      <c r="Q6" s="94" t="s">
        <v>68</v>
      </c>
    </row>
    <row r="7" customFormat="1" ht="18" customHeight="1" spans="1:17">
      <c r="A7" s="116">
        <v>1</v>
      </c>
      <c r="B7" s="117">
        <v>2</v>
      </c>
      <c r="C7" s="116">
        <v>3</v>
      </c>
      <c r="D7" s="116">
        <v>4</v>
      </c>
      <c r="E7" s="117">
        <v>5</v>
      </c>
      <c r="F7" s="116">
        <v>6</v>
      </c>
      <c r="G7" s="116">
        <v>7</v>
      </c>
      <c r="H7" s="117">
        <v>8</v>
      </c>
      <c r="I7" s="116">
        <v>9</v>
      </c>
      <c r="J7" s="116">
        <v>10</v>
      </c>
      <c r="K7" s="117">
        <v>11</v>
      </c>
      <c r="L7" s="116">
        <v>12</v>
      </c>
      <c r="M7" s="116">
        <v>13</v>
      </c>
      <c r="N7" s="117">
        <v>14</v>
      </c>
      <c r="O7" s="116">
        <v>15</v>
      </c>
      <c r="P7" s="116">
        <v>16</v>
      </c>
      <c r="Q7" s="117">
        <v>17</v>
      </c>
    </row>
    <row r="8" customFormat="1" ht="21" customHeight="1" spans="1:17">
      <c r="A8" s="98"/>
      <c r="B8" s="118"/>
      <c r="C8" s="118"/>
      <c r="D8" s="118"/>
      <c r="E8" s="119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</row>
    <row r="9" customFormat="1" ht="21" customHeight="1" spans="1:17">
      <c r="A9" s="99"/>
      <c r="B9" s="118"/>
      <c r="C9" s="118"/>
      <c r="D9" s="118"/>
      <c r="E9" s="119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</row>
    <row r="10" customFormat="1" ht="21" customHeight="1" spans="1:17">
      <c r="A10" s="99"/>
      <c r="B10" s="118"/>
      <c r="C10" s="118"/>
      <c r="D10" s="118"/>
      <c r="E10" s="119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</row>
    <row r="11" customFormat="1" ht="21" customHeight="1" spans="1:17">
      <c r="A11" s="101" t="s">
        <v>163</v>
      </c>
      <c r="B11" s="120"/>
      <c r="C11" s="120"/>
      <c r="D11" s="120"/>
      <c r="E11" s="121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</row>
    <row r="12" ht="21" customHeight="1" spans="1:19">
      <c r="A12" s="113"/>
      <c r="B12" s="122"/>
      <c r="C12" s="122"/>
      <c r="D12" s="113"/>
      <c r="E12" s="113"/>
      <c r="F12" s="113"/>
      <c r="G12" s="123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</row>
    <row r="14" customHeight="1" spans="1:1">
      <c r="A14" s="125" t="s">
        <v>282</v>
      </c>
    </row>
  </sheetData>
  <mergeCells count="17">
    <mergeCell ref="A2:S2"/>
    <mergeCell ref="A3:H3"/>
    <mergeCell ref="G4:Q4"/>
    <mergeCell ref="L5:Q5"/>
    <mergeCell ref="A11:E11"/>
    <mergeCell ref="A12:S12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3"/>
  <sheetViews>
    <sheetView showZeros="0" workbookViewId="0">
      <selection activeCell="G12" sqref="$A12:$XFD14"/>
    </sheetView>
  </sheetViews>
  <sheetFormatPr defaultColWidth="9.13888888888889" defaultRowHeight="14.25" customHeight="1"/>
  <cols>
    <col min="1" max="5" width="39.1388888888889" customWidth="1"/>
    <col min="6" max="6" width="27.5740740740741" customWidth="1"/>
    <col min="7" max="7" width="28.5740740740741" customWidth="1"/>
    <col min="8" max="8" width="28.1388888888889" customWidth="1"/>
    <col min="9" max="9" width="39.1388888888889" customWidth="1"/>
    <col min="10" max="18" width="20.4259259259259" customWidth="1"/>
    <col min="19" max="20" width="20.2777777777778" customWidth="1"/>
  </cols>
  <sheetData>
    <row r="1" ht="16.5" customHeight="1" spans="1:20">
      <c r="A1" s="77"/>
      <c r="B1" s="78"/>
      <c r="C1" s="78"/>
      <c r="D1" s="78"/>
      <c r="E1" s="78"/>
      <c r="F1" s="78"/>
      <c r="G1" s="78"/>
      <c r="H1" s="77"/>
      <c r="I1" s="77"/>
      <c r="J1" s="77"/>
      <c r="K1" s="77"/>
      <c r="L1" s="77"/>
      <c r="M1" s="77"/>
      <c r="N1" s="103"/>
      <c r="O1" s="77"/>
      <c r="P1" s="77"/>
      <c r="Q1" s="78"/>
      <c r="R1" s="77"/>
      <c r="S1" s="110"/>
      <c r="T1" s="110" t="s">
        <v>283</v>
      </c>
    </row>
    <row r="2" ht="41.25" customHeight="1" spans="1:20">
      <c r="A2" s="79" t="str">
        <f>"2026"&amp;"年部门政府购买服务预算表"</f>
        <v>2026年部门政府购买服务预算表</v>
      </c>
      <c r="B2" s="80"/>
      <c r="C2" s="80"/>
      <c r="D2" s="80"/>
      <c r="E2" s="80"/>
      <c r="F2" s="80"/>
      <c r="G2" s="80"/>
      <c r="H2" s="81"/>
      <c r="I2" s="81"/>
      <c r="J2" s="81"/>
      <c r="K2" s="81"/>
      <c r="L2" s="81"/>
      <c r="M2" s="81"/>
      <c r="N2" s="104"/>
      <c r="O2" s="81"/>
      <c r="P2" s="81"/>
      <c r="Q2" s="80"/>
      <c r="R2" s="81"/>
      <c r="S2" s="104"/>
      <c r="T2" s="80"/>
    </row>
    <row r="3" ht="22.5" customHeight="1" spans="1:20">
      <c r="A3" s="82" t="str">
        <f>"单位名称："&amp;"昆明市盘龙区人才服务中心卫生健康分中心"</f>
        <v>单位名称：昆明市盘龙区人才服务中心卫生健康分中心</v>
      </c>
      <c r="B3" s="83"/>
      <c r="C3" s="83"/>
      <c r="D3" s="83"/>
      <c r="E3" s="83"/>
      <c r="F3" s="83"/>
      <c r="G3" s="83"/>
      <c r="H3" s="84"/>
      <c r="I3" s="84"/>
      <c r="J3" s="84"/>
      <c r="K3" s="84"/>
      <c r="L3" s="84"/>
      <c r="M3" s="84"/>
      <c r="N3" s="103"/>
      <c r="O3" s="77"/>
      <c r="P3" s="77"/>
      <c r="Q3" s="78"/>
      <c r="R3" s="77"/>
      <c r="S3" s="111"/>
      <c r="T3" s="110" t="s">
        <v>1</v>
      </c>
    </row>
    <row r="4" customFormat="1" ht="24" customHeight="1" spans="1:14">
      <c r="A4" s="85" t="s">
        <v>272</v>
      </c>
      <c r="B4" s="86" t="s">
        <v>284</v>
      </c>
      <c r="C4" s="86" t="s">
        <v>285</v>
      </c>
      <c r="D4" s="87" t="s">
        <v>182</v>
      </c>
      <c r="E4" s="87"/>
      <c r="F4" s="87"/>
      <c r="G4" s="87"/>
      <c r="H4" s="88"/>
      <c r="I4" s="87"/>
      <c r="J4" s="87"/>
      <c r="K4" s="105"/>
      <c r="L4" s="87"/>
      <c r="M4" s="88"/>
      <c r="N4" s="106"/>
    </row>
    <row r="5" customFormat="1" ht="24" customHeight="1" spans="1:14">
      <c r="A5" s="89"/>
      <c r="B5" s="90"/>
      <c r="C5" s="90"/>
      <c r="D5" s="91" t="s">
        <v>55</v>
      </c>
      <c r="E5" s="91" t="s">
        <v>58</v>
      </c>
      <c r="F5" s="91" t="s">
        <v>278</v>
      </c>
      <c r="G5" s="91" t="s">
        <v>279</v>
      </c>
      <c r="H5" s="92" t="s">
        <v>280</v>
      </c>
      <c r="I5" s="107" t="s">
        <v>281</v>
      </c>
      <c r="J5" s="107"/>
      <c r="K5" s="108"/>
      <c r="L5" s="107"/>
      <c r="M5" s="109"/>
      <c r="N5" s="94"/>
    </row>
    <row r="6" customFormat="1" ht="54" customHeight="1" spans="1:14">
      <c r="A6" s="93"/>
      <c r="B6" s="94"/>
      <c r="C6" s="94"/>
      <c r="D6" s="95"/>
      <c r="E6" s="95"/>
      <c r="F6" s="95"/>
      <c r="G6" s="95"/>
      <c r="H6" s="96"/>
      <c r="I6" s="95" t="s">
        <v>57</v>
      </c>
      <c r="J6" s="95" t="s">
        <v>64</v>
      </c>
      <c r="K6" s="94" t="s">
        <v>65</v>
      </c>
      <c r="L6" s="95" t="s">
        <v>66</v>
      </c>
      <c r="M6" s="96" t="s">
        <v>67</v>
      </c>
      <c r="N6" s="94" t="s">
        <v>68</v>
      </c>
    </row>
    <row r="7" customFormat="1" ht="17.25" customHeight="1" spans="1:14">
      <c r="A7" s="97">
        <v>1</v>
      </c>
      <c r="B7" s="97">
        <v>2</v>
      </c>
      <c r="C7" s="97">
        <v>3</v>
      </c>
      <c r="D7" s="97">
        <v>4</v>
      </c>
      <c r="E7" s="97">
        <v>5</v>
      </c>
      <c r="F7" s="97">
        <v>6</v>
      </c>
      <c r="G7" s="97">
        <v>7</v>
      </c>
      <c r="H7" s="97">
        <v>8</v>
      </c>
      <c r="I7" s="97">
        <v>9</v>
      </c>
      <c r="J7" s="97">
        <v>10</v>
      </c>
      <c r="K7" s="97">
        <v>11</v>
      </c>
      <c r="L7" s="97">
        <v>12</v>
      </c>
      <c r="M7" s="97">
        <v>13</v>
      </c>
      <c r="N7" s="97">
        <v>14</v>
      </c>
    </row>
    <row r="8" customFormat="1" ht="21" customHeight="1" spans="1:14">
      <c r="A8" s="98"/>
      <c r="B8" s="99"/>
      <c r="C8" s="99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</row>
    <row r="9" customFormat="1" ht="21" customHeight="1" spans="1:14">
      <c r="A9" s="99"/>
      <c r="B9" s="99"/>
      <c r="C9" s="99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</row>
    <row r="10" customFormat="1" ht="21" customHeight="1" spans="1:14">
      <c r="A10" s="99"/>
      <c r="B10" s="99"/>
      <c r="C10" s="99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</row>
    <row r="11" customFormat="1" ht="21" customHeight="1" spans="1:14">
      <c r="A11" s="101" t="s">
        <v>163</v>
      </c>
      <c r="B11" s="102"/>
      <c r="C11" s="102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</row>
    <row r="13" customHeight="1" spans="1:1">
      <c r="A13" s="59" t="s">
        <v>286</v>
      </c>
    </row>
  </sheetData>
  <mergeCells count="13">
    <mergeCell ref="A2:T2"/>
    <mergeCell ref="A3:I3"/>
    <mergeCell ref="D4:N4"/>
    <mergeCell ref="I5:N5"/>
    <mergeCell ref="A11:C11"/>
    <mergeCell ref="A4:A6"/>
    <mergeCell ref="B4:B6"/>
    <mergeCell ref="C4:C6"/>
    <mergeCell ref="D5:D6"/>
    <mergeCell ref="E5:E6"/>
    <mergeCell ref="F5:F6"/>
    <mergeCell ref="G5:G6"/>
    <mergeCell ref="H5:H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E10"/>
  <sheetViews>
    <sheetView showZeros="0" workbookViewId="0">
      <selection activeCell="A1" sqref="$A1:$XFD1048576"/>
    </sheetView>
  </sheetViews>
  <sheetFormatPr defaultColWidth="9.13888888888889" defaultRowHeight="14.25" customHeight="1" outlineLevelCol="4"/>
  <cols>
    <col min="1" max="1" width="37.712962962963" style="1" customWidth="1"/>
    <col min="2" max="5" width="20" style="1" customWidth="1"/>
    <col min="6" max="16384" width="9.13888888888889" style="1"/>
  </cols>
  <sheetData>
    <row r="1" ht="17.25" customHeight="1" spans="4:5">
      <c r="D1" s="68"/>
      <c r="E1" s="3" t="s">
        <v>287</v>
      </c>
    </row>
    <row r="2" ht="41.25" customHeight="1" spans="1:5">
      <c r="A2" s="69" t="str">
        <f>"2026"&amp;"年对下转移支付预算表"</f>
        <v>2026年对下转移支付预算表</v>
      </c>
      <c r="B2" s="4"/>
      <c r="C2" s="4"/>
      <c r="D2" s="4"/>
      <c r="E2" s="62"/>
    </row>
    <row r="3" ht="18" customHeight="1" spans="1:5">
      <c r="A3" s="70" t="str">
        <f>"单位名称："&amp;"昆明市盘龙区人才服务中心卫生健康分中心"</f>
        <v>单位名称：昆明市盘龙区人才服务中心卫生健康分中心</v>
      </c>
      <c r="B3" s="71"/>
      <c r="C3" s="71"/>
      <c r="D3" s="72"/>
      <c r="E3" s="8" t="s">
        <v>1</v>
      </c>
    </row>
    <row r="4" ht="19.5" customHeight="1" spans="1:5">
      <c r="A4" s="16" t="s">
        <v>288</v>
      </c>
      <c r="B4" s="11" t="s">
        <v>182</v>
      </c>
      <c r="C4" s="12"/>
      <c r="D4" s="12"/>
      <c r="E4" s="64" t="s">
        <v>289</v>
      </c>
    </row>
    <row r="5" ht="40.5" customHeight="1" spans="1:5">
      <c r="A5" s="19"/>
      <c r="B5" s="28" t="s">
        <v>55</v>
      </c>
      <c r="C5" s="10" t="s">
        <v>58</v>
      </c>
      <c r="D5" s="73" t="s">
        <v>278</v>
      </c>
      <c r="E5" s="34" t="s">
        <v>290</v>
      </c>
    </row>
    <row r="6" ht="19.5" customHeight="1" spans="1:5">
      <c r="A6" s="20">
        <v>1</v>
      </c>
      <c r="B6" s="20">
        <v>2</v>
      </c>
      <c r="C6" s="20">
        <v>3</v>
      </c>
      <c r="D6" s="74">
        <v>4</v>
      </c>
      <c r="E6" s="34">
        <v>5</v>
      </c>
    </row>
    <row r="7" ht="19.5" customHeight="1" spans="1:5">
      <c r="A7" s="29"/>
      <c r="B7" s="75"/>
      <c r="C7" s="75"/>
      <c r="D7" s="75"/>
      <c r="E7" s="75"/>
    </row>
    <row r="8" ht="19.5" customHeight="1" spans="1:5">
      <c r="A8" s="65"/>
      <c r="B8" s="75"/>
      <c r="C8" s="75"/>
      <c r="D8" s="75"/>
      <c r="E8" s="75"/>
    </row>
    <row r="10" customHeight="1" spans="1:1">
      <c r="A10" s="76" t="s">
        <v>291</v>
      </c>
    </row>
  </sheetData>
  <mergeCells count="5">
    <mergeCell ref="A2:E2"/>
    <mergeCell ref="A3:D3"/>
    <mergeCell ref="B4:D4"/>
    <mergeCell ref="A4:A5"/>
    <mergeCell ref="E4:E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D14" sqref="D14"/>
    </sheetView>
  </sheetViews>
  <sheetFormatPr defaultColWidth="9.13888888888889" defaultRowHeight="12" customHeight="1"/>
  <cols>
    <col min="1" max="1" width="34.2777777777778" style="1" customWidth="1"/>
    <col min="2" max="2" width="29" style="1" customWidth="1"/>
    <col min="3" max="5" width="23.5740740740741" style="1" customWidth="1"/>
    <col min="6" max="6" width="11.2777777777778" style="1" customWidth="1"/>
    <col min="7" max="7" width="25.1388888888889" style="1" customWidth="1"/>
    <col min="8" max="8" width="15.5740740740741" style="1" customWidth="1"/>
    <col min="9" max="9" width="13.4259259259259" style="1" customWidth="1"/>
    <col min="10" max="10" width="18.8518518518519" style="1" customWidth="1"/>
    <col min="11" max="16384" width="9.13888888888889" style="1"/>
  </cols>
  <sheetData>
    <row r="1" ht="16.5" customHeight="1" spans="10:10">
      <c r="J1" s="3" t="s">
        <v>292</v>
      </c>
    </row>
    <row r="2" ht="41.25" customHeight="1" spans="1:10">
      <c r="A2" s="61" t="str">
        <f>"2026"&amp;"年对下转移支付绩效目标表"</f>
        <v>2026年对下转移支付绩效目标表</v>
      </c>
      <c r="B2" s="4"/>
      <c r="C2" s="4"/>
      <c r="D2" s="4"/>
      <c r="E2" s="4"/>
      <c r="F2" s="62"/>
      <c r="G2" s="4"/>
      <c r="H2" s="62"/>
      <c r="I2" s="62"/>
      <c r="J2" s="4"/>
    </row>
    <row r="3" ht="17.25" customHeight="1" spans="1:1">
      <c r="A3" s="5" t="str">
        <f>"单位名称："&amp;"昆明市盘龙区人才服务中心卫生健康分中心"</f>
        <v>单位名称：昆明市盘龙区人才服务中心卫生健康分中心</v>
      </c>
    </row>
    <row r="4" s="1" customFormat="1" ht="44.25" customHeight="1" spans="1:10">
      <c r="A4" s="63" t="s">
        <v>256</v>
      </c>
      <c r="B4" s="63" t="s">
        <v>257</v>
      </c>
      <c r="C4" s="63" t="s">
        <v>258</v>
      </c>
      <c r="D4" s="63" t="s">
        <v>259</v>
      </c>
      <c r="E4" s="63" t="s">
        <v>260</v>
      </c>
      <c r="F4" s="64" t="s">
        <v>261</v>
      </c>
      <c r="G4" s="63" t="s">
        <v>262</v>
      </c>
      <c r="H4" s="64" t="s">
        <v>263</v>
      </c>
      <c r="I4" s="64" t="s">
        <v>264</v>
      </c>
      <c r="J4" s="63" t="s">
        <v>265</v>
      </c>
    </row>
    <row r="5" s="1" customFormat="1" ht="14.25" customHeight="1" spans="1:10">
      <c r="A5" s="63">
        <v>1</v>
      </c>
      <c r="B5" s="63">
        <v>2</v>
      </c>
      <c r="C5" s="63">
        <v>3</v>
      </c>
      <c r="D5" s="63">
        <v>4</v>
      </c>
      <c r="E5" s="63">
        <v>5</v>
      </c>
      <c r="F5" s="64">
        <v>6</v>
      </c>
      <c r="G5" s="63">
        <v>7</v>
      </c>
      <c r="H5" s="64">
        <v>8</v>
      </c>
      <c r="I5" s="64">
        <v>9</v>
      </c>
      <c r="J5" s="63">
        <v>10</v>
      </c>
    </row>
    <row r="6" s="1" customFormat="1" ht="42" customHeight="1" spans="1:10">
      <c r="A6" s="29"/>
      <c r="B6" s="65"/>
      <c r="C6" s="65"/>
      <c r="D6" s="65"/>
      <c r="E6" s="48"/>
      <c r="F6" s="66"/>
      <c r="G6" s="48"/>
      <c r="H6" s="66"/>
      <c r="I6" s="66"/>
      <c r="J6" s="48"/>
    </row>
    <row r="7" s="1" customFormat="1" ht="42" customHeight="1" spans="1:10">
      <c r="A7" s="29"/>
      <c r="B7" s="21"/>
      <c r="C7" s="21"/>
      <c r="D7" s="21"/>
      <c r="E7" s="29"/>
      <c r="F7" s="21"/>
      <c r="G7" s="29"/>
      <c r="H7" s="21"/>
      <c r="I7" s="21"/>
      <c r="J7" s="29"/>
    </row>
    <row r="11" customHeight="1" spans="1:11">
      <c r="A11" s="67" t="s">
        <v>293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</row>
  </sheetData>
  <mergeCells count="3">
    <mergeCell ref="A2:J2"/>
    <mergeCell ref="A3:H3"/>
    <mergeCell ref="A11:K11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2"/>
  <sheetViews>
    <sheetView showZeros="0" workbookViewId="0">
      <selection activeCell="D19" sqref="D19"/>
    </sheetView>
  </sheetViews>
  <sheetFormatPr defaultColWidth="10.4259259259259" defaultRowHeight="14.25" customHeight="1"/>
  <cols>
    <col min="1" max="3" width="33.712962962963" style="1" customWidth="1"/>
    <col min="4" max="4" width="45.5740740740741" style="1" customWidth="1"/>
    <col min="5" max="5" width="27.5740740740741" style="1" customWidth="1"/>
    <col min="6" max="6" width="21.712962962963" style="1" customWidth="1"/>
    <col min="7" max="9" width="26.2777777777778" style="1" customWidth="1"/>
    <col min="10" max="16384" width="10.4259259259259" style="1"/>
  </cols>
  <sheetData>
    <row r="1" customHeight="1" spans="1:9">
      <c r="A1" s="36" t="s">
        <v>294</v>
      </c>
      <c r="B1" s="37"/>
      <c r="C1" s="37"/>
      <c r="D1" s="38"/>
      <c r="E1" s="38"/>
      <c r="F1" s="38"/>
      <c r="G1" s="37"/>
      <c r="H1" s="37"/>
      <c r="I1" s="38"/>
    </row>
    <row r="2" ht="41.25" customHeight="1" spans="1:9">
      <c r="A2" s="39" t="str">
        <f>"2026"&amp;"年新增资产配置预算表"</f>
        <v>2026年新增资产配置预算表</v>
      </c>
      <c r="B2" s="40"/>
      <c r="C2" s="40"/>
      <c r="D2" s="41"/>
      <c r="E2" s="41"/>
      <c r="F2" s="41"/>
      <c r="G2" s="40"/>
      <c r="H2" s="40"/>
      <c r="I2" s="41"/>
    </row>
    <row r="3" customHeight="1" spans="1:9">
      <c r="A3" s="42" t="str">
        <f>"单位名称："&amp;"昆明市盘龙区人才服务中心卫生健康分中心"</f>
        <v>单位名称：昆明市盘龙区人才服务中心卫生健康分中心</v>
      </c>
      <c r="B3" s="43"/>
      <c r="C3" s="43"/>
      <c r="D3" s="44"/>
      <c r="F3" s="41"/>
      <c r="G3" s="40"/>
      <c r="H3" s="40"/>
      <c r="I3" s="60" t="s">
        <v>1</v>
      </c>
    </row>
    <row r="4" s="1" customFormat="1" ht="28.5" customHeight="1" spans="1:8">
      <c r="A4" s="45" t="s">
        <v>175</v>
      </c>
      <c r="B4" s="45" t="s">
        <v>295</v>
      </c>
      <c r="C4" s="45" t="s">
        <v>296</v>
      </c>
      <c r="D4" s="45" t="s">
        <v>297</v>
      </c>
      <c r="E4" s="45" t="s">
        <v>298</v>
      </c>
      <c r="F4" s="34" t="s">
        <v>299</v>
      </c>
      <c r="G4" s="34"/>
      <c r="H4" s="45"/>
    </row>
    <row r="5" s="1" customFormat="1" ht="21" customHeight="1" spans="1:8">
      <c r="A5" s="45"/>
      <c r="B5" s="46"/>
      <c r="C5" s="47"/>
      <c r="D5" s="46"/>
      <c r="E5" s="46"/>
      <c r="F5" s="34" t="s">
        <v>276</v>
      </c>
      <c r="G5" s="34" t="s">
        <v>300</v>
      </c>
      <c r="H5" s="34" t="s">
        <v>301</v>
      </c>
    </row>
    <row r="6" s="1" customFormat="1" ht="17.25" customHeight="1" spans="1:8">
      <c r="A6" s="48" t="s">
        <v>82</v>
      </c>
      <c r="B6" s="48">
        <v>2</v>
      </c>
      <c r="C6" s="48">
        <v>3</v>
      </c>
      <c r="D6" s="48">
        <v>4</v>
      </c>
      <c r="E6" s="49">
        <v>5</v>
      </c>
      <c r="F6" s="49">
        <v>6</v>
      </c>
      <c r="G6" s="48">
        <v>7</v>
      </c>
      <c r="H6" s="48">
        <v>8</v>
      </c>
    </row>
    <row r="7" s="1" customFormat="1" ht="19.5" customHeight="1" spans="1:8">
      <c r="A7" s="29"/>
      <c r="B7" s="21"/>
      <c r="C7" s="29"/>
      <c r="D7" s="21"/>
      <c r="E7" s="49"/>
      <c r="F7" s="50"/>
      <c r="G7" s="51"/>
      <c r="H7" s="51"/>
    </row>
    <row r="8" s="1" customFormat="1" ht="19.5" customHeight="1" spans="1:8">
      <c r="A8" s="29"/>
      <c r="B8" s="21"/>
      <c r="C8" s="29"/>
      <c r="D8" s="21"/>
      <c r="E8" s="49"/>
      <c r="F8" s="50"/>
      <c r="G8" s="51"/>
      <c r="H8" s="51"/>
    </row>
    <row r="9" s="1" customFormat="1" ht="19.5" customHeight="1" spans="1:8">
      <c r="A9" s="52" t="s">
        <v>55</v>
      </c>
      <c r="B9" s="53"/>
      <c r="C9" s="54"/>
      <c r="D9" s="55"/>
      <c r="E9" s="55"/>
      <c r="F9" s="50"/>
      <c r="G9" s="51"/>
      <c r="H9" s="51"/>
    </row>
    <row r="10" s="1" customFormat="1" ht="19.5" customHeight="1" spans="1:8">
      <c r="A10" s="56" t="s">
        <v>302</v>
      </c>
      <c r="B10" s="53"/>
      <c r="C10" s="54"/>
      <c r="D10" s="56"/>
      <c r="E10" s="56"/>
      <c r="F10" s="57"/>
      <c r="G10" s="58"/>
      <c r="H10" s="58"/>
    </row>
    <row r="12" customHeight="1" spans="1:1">
      <c r="A12" s="59" t="s">
        <v>303</v>
      </c>
    </row>
  </sheetData>
  <mergeCells count="11">
    <mergeCell ref="A1:I1"/>
    <mergeCell ref="A2:I2"/>
    <mergeCell ref="A3:C3"/>
    <mergeCell ref="F4:H4"/>
    <mergeCell ref="A9:E9"/>
    <mergeCell ref="A10:H10"/>
    <mergeCell ref="A4:A5"/>
    <mergeCell ref="B4:B5"/>
    <mergeCell ref="C4:C5"/>
    <mergeCell ref="D4:D5"/>
    <mergeCell ref="E4:E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2"/>
  <sheetViews>
    <sheetView showZeros="0" workbookViewId="0">
      <selection activeCell="A1" sqref="$A1:$XFD1048576"/>
    </sheetView>
  </sheetViews>
  <sheetFormatPr defaultColWidth="9.13888888888889" defaultRowHeight="14.25" customHeight="1"/>
  <cols>
    <col min="1" max="1" width="19.2777777777778" style="1" customWidth="1"/>
    <col min="2" max="2" width="33.8518518518519" style="1" customWidth="1"/>
    <col min="3" max="3" width="23.8518518518519" style="1" customWidth="1"/>
    <col min="4" max="4" width="11.1388888888889" style="1" customWidth="1"/>
    <col min="5" max="5" width="17.712962962963" style="1" customWidth="1"/>
    <col min="6" max="6" width="9.85185185185185" style="1" customWidth="1"/>
    <col min="7" max="7" width="17.712962962963" style="1" customWidth="1"/>
    <col min="8" max="11" width="23.1388888888889" style="1" customWidth="1"/>
    <col min="12" max="16384" width="9.13888888888889" style="1"/>
  </cols>
  <sheetData>
    <row r="1" customHeight="1" spans="4:11">
      <c r="D1" s="2"/>
      <c r="E1" s="2"/>
      <c r="F1" s="2"/>
      <c r="G1" s="2"/>
      <c r="K1" s="3" t="s">
        <v>304</v>
      </c>
    </row>
    <row r="2" ht="41.25" customHeight="1" spans="1:11">
      <c r="A2" s="4" t="str">
        <f>"2026"&amp;"年上级转移支付补助项目支出预算表"</f>
        <v>2026年上级转移支付补助项目支出预算表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3.5" customHeight="1" spans="1:11">
      <c r="A3" s="5" t="str">
        <f>"单位名称："&amp;"昆明市盘龙区人才服务中心卫生健康分中心"</f>
        <v>单位名称：昆明市盘龙区人才服务中心卫生健康分中心</v>
      </c>
      <c r="B3" s="6"/>
      <c r="C3" s="6"/>
      <c r="D3" s="6"/>
      <c r="E3" s="6"/>
      <c r="F3" s="6"/>
      <c r="G3" s="6"/>
      <c r="H3" s="7"/>
      <c r="I3" s="7"/>
      <c r="J3" s="7"/>
      <c r="K3" s="8" t="s">
        <v>1</v>
      </c>
    </row>
    <row r="4" ht="21.75" customHeight="1" spans="1:11">
      <c r="A4" s="9" t="s">
        <v>248</v>
      </c>
      <c r="B4" s="9" t="s">
        <v>177</v>
      </c>
      <c r="C4" s="9" t="s">
        <v>249</v>
      </c>
      <c r="D4" s="10" t="s">
        <v>178</v>
      </c>
      <c r="E4" s="10" t="s">
        <v>179</v>
      </c>
      <c r="F4" s="10" t="s">
        <v>250</v>
      </c>
      <c r="G4" s="10" t="s">
        <v>251</v>
      </c>
      <c r="H4" s="16" t="s">
        <v>55</v>
      </c>
      <c r="I4" s="11" t="s">
        <v>305</v>
      </c>
      <c r="J4" s="12"/>
      <c r="K4" s="13"/>
    </row>
    <row r="5" ht="21.75" customHeight="1" spans="1:11">
      <c r="A5" s="14"/>
      <c r="B5" s="14"/>
      <c r="C5" s="14"/>
      <c r="D5" s="15"/>
      <c r="E5" s="15"/>
      <c r="F5" s="15"/>
      <c r="G5" s="15"/>
      <c r="H5" s="28"/>
      <c r="I5" s="10" t="s">
        <v>58</v>
      </c>
      <c r="J5" s="10" t="s">
        <v>59</v>
      </c>
      <c r="K5" s="10" t="s">
        <v>60</v>
      </c>
    </row>
    <row r="6" ht="40.5" customHeight="1" spans="1:11">
      <c r="A6" s="17"/>
      <c r="B6" s="17"/>
      <c r="C6" s="17"/>
      <c r="D6" s="18"/>
      <c r="E6" s="18"/>
      <c r="F6" s="18"/>
      <c r="G6" s="18"/>
      <c r="H6" s="19"/>
      <c r="I6" s="18" t="s">
        <v>57</v>
      </c>
      <c r="J6" s="18"/>
      <c r="K6" s="18"/>
    </row>
    <row r="7" ht="15" customHeight="1" spans="1:11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  <c r="I7" s="20">
        <v>9</v>
      </c>
      <c r="J7" s="34">
        <v>10</v>
      </c>
      <c r="K7" s="34">
        <v>11</v>
      </c>
    </row>
    <row r="8" ht="18.75" customHeight="1" spans="1:11">
      <c r="A8" s="29"/>
      <c r="B8" s="21"/>
      <c r="C8" s="29"/>
      <c r="D8" s="29"/>
      <c r="E8" s="29"/>
      <c r="F8" s="29"/>
      <c r="G8" s="29"/>
      <c r="H8" s="30"/>
      <c r="I8" s="35"/>
      <c r="J8" s="35"/>
      <c r="K8" s="30"/>
    </row>
    <row r="9" ht="18.75" customHeight="1" spans="1:11">
      <c r="A9" s="21"/>
      <c r="B9" s="21"/>
      <c r="C9" s="21"/>
      <c r="D9" s="21"/>
      <c r="E9" s="21"/>
      <c r="F9" s="21"/>
      <c r="G9" s="21"/>
      <c r="H9" s="23"/>
      <c r="I9" s="23"/>
      <c r="J9" s="23"/>
      <c r="K9" s="30"/>
    </row>
    <row r="10" ht="18.75" customHeight="1" spans="1:11">
      <c r="A10" s="31" t="s">
        <v>163</v>
      </c>
      <c r="B10" s="32"/>
      <c r="C10" s="32"/>
      <c r="D10" s="32"/>
      <c r="E10" s="32"/>
      <c r="F10" s="32"/>
      <c r="G10" s="33"/>
      <c r="H10" s="23"/>
      <c r="I10" s="23"/>
      <c r="J10" s="23"/>
      <c r="K10" s="30"/>
    </row>
    <row r="12" customHeight="1" spans="1:1">
      <c r="A12" s="27" t="s">
        <v>306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2"/>
  <sheetViews>
    <sheetView showZeros="0" workbookViewId="0">
      <selection activeCell="C21" sqref="C20:C21"/>
    </sheetView>
  </sheetViews>
  <sheetFormatPr defaultColWidth="9.13888888888889" defaultRowHeight="14.25" customHeight="1" outlineLevelCol="6"/>
  <cols>
    <col min="1" max="1" width="35.2777777777778" style="1" customWidth="1"/>
    <col min="2" max="4" width="28" style="1" customWidth="1"/>
    <col min="5" max="7" width="23.8518518518519" style="1" customWidth="1"/>
    <col min="8" max="16384" width="9.13888888888889" style="1"/>
  </cols>
  <sheetData>
    <row r="1" ht="13.5" customHeight="1" spans="4:7">
      <c r="D1" s="2"/>
      <c r="G1" s="3" t="s">
        <v>307</v>
      </c>
    </row>
    <row r="2" ht="41.25" customHeight="1" spans="1:7">
      <c r="A2" s="4" t="str">
        <f>"2026"&amp;"年部门项目中期规划预算表"</f>
        <v>2026年部门项目中期规划预算表</v>
      </c>
      <c r="B2" s="4"/>
      <c r="C2" s="4"/>
      <c r="D2" s="4"/>
      <c r="E2" s="4"/>
      <c r="F2" s="4"/>
      <c r="G2" s="4"/>
    </row>
    <row r="3" ht="13.5" customHeight="1" spans="1:7">
      <c r="A3" s="5" t="str">
        <f>"单位名称："&amp;"昆明市盘龙区人才服务中心卫生健康分中心"</f>
        <v>单位名称：昆明市盘龙区人才服务中心卫生健康分中心</v>
      </c>
      <c r="B3" s="6"/>
      <c r="C3" s="6"/>
      <c r="D3" s="6"/>
      <c r="E3" s="7"/>
      <c r="F3" s="7"/>
      <c r="G3" s="8" t="s">
        <v>1</v>
      </c>
    </row>
    <row r="4" ht="21.75" customHeight="1" spans="1:7">
      <c r="A4" s="9" t="s">
        <v>249</v>
      </c>
      <c r="B4" s="9" t="s">
        <v>248</v>
      </c>
      <c r="C4" s="9" t="s">
        <v>177</v>
      </c>
      <c r="D4" s="10" t="s">
        <v>308</v>
      </c>
      <c r="E4" s="11" t="s">
        <v>58</v>
      </c>
      <c r="F4" s="12"/>
      <c r="G4" s="13"/>
    </row>
    <row r="5" ht="21.75" customHeight="1" spans="1:7">
      <c r="A5" s="14"/>
      <c r="B5" s="14"/>
      <c r="C5" s="14"/>
      <c r="D5" s="15"/>
      <c r="E5" s="16" t="str">
        <f>"2026"&amp;"年"</f>
        <v>2026年</v>
      </c>
      <c r="F5" s="10" t="str">
        <f>("2026"+1)&amp;"年"</f>
        <v>2027年</v>
      </c>
      <c r="G5" s="10" t="str">
        <f>("2026"+2)&amp;"年"</f>
        <v>2028年</v>
      </c>
    </row>
    <row r="6" ht="40.5" customHeight="1" spans="1:7">
      <c r="A6" s="17"/>
      <c r="B6" s="17"/>
      <c r="C6" s="17"/>
      <c r="D6" s="18"/>
      <c r="E6" s="19"/>
      <c r="F6" s="18" t="s">
        <v>57</v>
      </c>
      <c r="G6" s="18"/>
    </row>
    <row r="7" ht="15" customHeight="1" spans="1:7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</row>
    <row r="8" ht="17.25" customHeight="1" spans="1:7">
      <c r="A8" s="21"/>
      <c r="B8" s="22"/>
      <c r="C8" s="22"/>
      <c r="D8" s="21"/>
      <c r="E8" s="23"/>
      <c r="F8" s="23"/>
      <c r="G8" s="23"/>
    </row>
    <row r="9" ht="18.75" customHeight="1" spans="1:7">
      <c r="A9" s="21"/>
      <c r="B9" s="21"/>
      <c r="C9" s="21"/>
      <c r="D9" s="21"/>
      <c r="E9" s="23"/>
      <c r="F9" s="23"/>
      <c r="G9" s="23"/>
    </row>
    <row r="10" ht="18.75" customHeight="1" spans="1:7">
      <c r="A10" s="24" t="s">
        <v>55</v>
      </c>
      <c r="B10" s="25" t="s">
        <v>309</v>
      </c>
      <c r="C10" s="25"/>
      <c r="D10" s="26"/>
      <c r="E10" s="23"/>
      <c r="F10" s="23"/>
      <c r="G10" s="23"/>
    </row>
    <row r="12" customHeight="1" spans="1:1">
      <c r="A12" s="27" t="s">
        <v>310</v>
      </c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A1" sqref="$A1:$XFD1048576"/>
    </sheetView>
  </sheetViews>
  <sheetFormatPr defaultColWidth="8.57407407407407" defaultRowHeight="12.75" customHeight="1"/>
  <cols>
    <col min="1" max="1" width="15.8888888888889" style="1" customWidth="1"/>
    <col min="2" max="2" width="35" style="1" customWidth="1"/>
    <col min="3" max="19" width="22" style="1" customWidth="1"/>
    <col min="20" max="16384" width="8.57407407407407" style="1"/>
  </cols>
  <sheetData>
    <row r="1" ht="17.25" customHeight="1" spans="1:1">
      <c r="A1" s="60" t="s">
        <v>52</v>
      </c>
    </row>
    <row r="2" ht="41.25" customHeight="1" spans="1:1">
      <c r="A2" s="39" t="str">
        <f>"2026"&amp;"年部门收入预算表"</f>
        <v>2026年部门收入预算表</v>
      </c>
    </row>
    <row r="3" ht="17.25" customHeight="1" spans="1:19">
      <c r="A3" s="42" t="str">
        <f>"单位名称："&amp;"昆明市盘龙区人才服务中心卫生健康分中心"</f>
        <v>单位名称：昆明市盘龙区人才服务中心卫生健康分中心</v>
      </c>
      <c r="S3" s="44" t="s">
        <v>1</v>
      </c>
    </row>
    <row r="4" ht="21.75" customHeight="1" spans="1:19">
      <c r="A4" s="218" t="s">
        <v>53</v>
      </c>
      <c r="B4" s="219" t="s">
        <v>54</v>
      </c>
      <c r="C4" s="219" t="s">
        <v>55</v>
      </c>
      <c r="D4" s="220" t="s">
        <v>56</v>
      </c>
      <c r="E4" s="220"/>
      <c r="F4" s="220"/>
      <c r="G4" s="220"/>
      <c r="H4" s="220"/>
      <c r="I4" s="142"/>
      <c r="J4" s="220"/>
      <c r="K4" s="220"/>
      <c r="L4" s="220"/>
      <c r="M4" s="220"/>
      <c r="N4" s="226"/>
      <c r="O4" s="220" t="s">
        <v>45</v>
      </c>
      <c r="P4" s="220"/>
      <c r="Q4" s="220"/>
      <c r="R4" s="220"/>
      <c r="S4" s="226"/>
    </row>
    <row r="5" ht="27" customHeight="1" spans="1:19">
      <c r="A5" s="221"/>
      <c r="B5" s="222"/>
      <c r="C5" s="222"/>
      <c r="D5" s="222" t="s">
        <v>57</v>
      </c>
      <c r="E5" s="222" t="s">
        <v>58</v>
      </c>
      <c r="F5" s="222" t="s">
        <v>59</v>
      </c>
      <c r="G5" s="222" t="s">
        <v>60</v>
      </c>
      <c r="H5" s="222" t="s">
        <v>61</v>
      </c>
      <c r="I5" s="227" t="s">
        <v>62</v>
      </c>
      <c r="J5" s="228"/>
      <c r="K5" s="228"/>
      <c r="L5" s="228"/>
      <c r="M5" s="228"/>
      <c r="N5" s="229"/>
      <c r="O5" s="222" t="s">
        <v>57</v>
      </c>
      <c r="P5" s="222" t="s">
        <v>58</v>
      </c>
      <c r="Q5" s="222" t="s">
        <v>59</v>
      </c>
      <c r="R5" s="222" t="s">
        <v>60</v>
      </c>
      <c r="S5" s="222" t="s">
        <v>63</v>
      </c>
    </row>
    <row r="6" ht="30" customHeight="1" spans="1:19">
      <c r="A6" s="223"/>
      <c r="B6" s="224"/>
      <c r="C6" s="225"/>
      <c r="D6" s="225"/>
      <c r="E6" s="225"/>
      <c r="F6" s="225"/>
      <c r="G6" s="225"/>
      <c r="H6" s="225"/>
      <c r="I6" s="66" t="s">
        <v>57</v>
      </c>
      <c r="J6" s="229" t="s">
        <v>64</v>
      </c>
      <c r="K6" s="229" t="s">
        <v>65</v>
      </c>
      <c r="L6" s="229" t="s">
        <v>66</v>
      </c>
      <c r="M6" s="229" t="s">
        <v>67</v>
      </c>
      <c r="N6" s="229" t="s">
        <v>68</v>
      </c>
      <c r="O6" s="230"/>
      <c r="P6" s="230"/>
      <c r="Q6" s="230"/>
      <c r="R6" s="230"/>
      <c r="S6" s="225"/>
    </row>
    <row r="7" ht="15" customHeight="1" spans="1:19">
      <c r="A7" s="52">
        <v>1</v>
      </c>
      <c r="B7" s="52">
        <v>2</v>
      </c>
      <c r="C7" s="52">
        <v>3</v>
      </c>
      <c r="D7" s="52">
        <v>4</v>
      </c>
      <c r="E7" s="52">
        <v>5</v>
      </c>
      <c r="F7" s="52">
        <v>6</v>
      </c>
      <c r="G7" s="52">
        <v>7</v>
      </c>
      <c r="H7" s="52">
        <v>8</v>
      </c>
      <c r="I7" s="66">
        <v>9</v>
      </c>
      <c r="J7" s="52">
        <v>10</v>
      </c>
      <c r="K7" s="52">
        <v>11</v>
      </c>
      <c r="L7" s="52">
        <v>12</v>
      </c>
      <c r="M7" s="52">
        <v>13</v>
      </c>
      <c r="N7" s="52">
        <v>14</v>
      </c>
      <c r="O7" s="52">
        <v>15</v>
      </c>
      <c r="P7" s="52">
        <v>16</v>
      </c>
      <c r="Q7" s="52">
        <v>17</v>
      </c>
      <c r="R7" s="52">
        <v>18</v>
      </c>
      <c r="S7" s="52">
        <v>19</v>
      </c>
    </row>
    <row r="8" ht="18" customHeight="1" spans="1:19">
      <c r="A8" s="21" t="s">
        <v>69</v>
      </c>
      <c r="B8" s="21" t="s">
        <v>70</v>
      </c>
      <c r="C8" s="75">
        <v>1376688</v>
      </c>
      <c r="D8" s="75">
        <f>1376688+0</f>
        <v>1376688</v>
      </c>
      <c r="E8" s="75">
        <v>1376688</v>
      </c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</row>
    <row r="9" ht="18" customHeight="1" spans="1:19">
      <c r="A9" s="45" t="s">
        <v>55</v>
      </c>
      <c r="B9" s="181"/>
      <c r="C9" s="75">
        <v>1376688</v>
      </c>
      <c r="D9" s="75">
        <f>1376688+0</f>
        <v>1376688</v>
      </c>
      <c r="E9" s="75">
        <v>1376688</v>
      </c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1"/>
  <sheetViews>
    <sheetView showGridLines="0" showZeros="0" topLeftCell="A9" workbookViewId="0">
      <selection activeCell="A1" sqref="$A1:$XFD1048576"/>
    </sheetView>
  </sheetViews>
  <sheetFormatPr defaultColWidth="8.57407407407407" defaultRowHeight="12.75" customHeight="1"/>
  <cols>
    <col min="1" max="1" width="14.2777777777778" style="1" customWidth="1"/>
    <col min="2" max="2" width="37.5740740740741" style="1" customWidth="1"/>
    <col min="3" max="8" width="24.5740740740741" style="1" customWidth="1"/>
    <col min="9" max="9" width="26.712962962963" style="1" customWidth="1"/>
    <col min="10" max="11" width="24.4259259259259" style="1" customWidth="1"/>
    <col min="12" max="15" width="24.5740740740741" style="1" customWidth="1"/>
    <col min="16" max="16384" width="8.57407407407407" style="1"/>
  </cols>
  <sheetData>
    <row r="1" ht="17.25" customHeight="1" spans="1:1">
      <c r="A1" s="44" t="s">
        <v>71</v>
      </c>
    </row>
    <row r="2" ht="41.25" customHeight="1" spans="1:1">
      <c r="A2" s="39" t="str">
        <f>"2026"&amp;"年部门支出预算表"</f>
        <v>2026年部门支出预算表</v>
      </c>
    </row>
    <row r="3" ht="17.25" customHeight="1" spans="1:15">
      <c r="A3" s="42" t="str">
        <f>"单位名称："&amp;"昆明市盘龙区人才服务中心卫生健康分中心"</f>
        <v>单位名称：昆明市盘龙区人才服务中心卫生健康分中心</v>
      </c>
      <c r="O3" s="44" t="s">
        <v>1</v>
      </c>
    </row>
    <row r="4" ht="27" customHeight="1" spans="1:15">
      <c r="A4" s="205" t="s">
        <v>72</v>
      </c>
      <c r="B4" s="205" t="s">
        <v>73</v>
      </c>
      <c r="C4" s="205" t="s">
        <v>55</v>
      </c>
      <c r="D4" s="206" t="s">
        <v>58</v>
      </c>
      <c r="E4" s="207"/>
      <c r="F4" s="208"/>
      <c r="G4" s="209" t="s">
        <v>59</v>
      </c>
      <c r="H4" s="209" t="s">
        <v>60</v>
      </c>
      <c r="I4" s="209" t="s">
        <v>74</v>
      </c>
      <c r="J4" s="206" t="s">
        <v>62</v>
      </c>
      <c r="K4" s="207"/>
      <c r="L4" s="207"/>
      <c r="M4" s="207"/>
      <c r="N4" s="216"/>
      <c r="O4" s="217"/>
    </row>
    <row r="5" ht="42" customHeight="1" spans="1:15">
      <c r="A5" s="210"/>
      <c r="B5" s="210"/>
      <c r="C5" s="211"/>
      <c r="D5" s="212" t="s">
        <v>57</v>
      </c>
      <c r="E5" s="212" t="s">
        <v>75</v>
      </c>
      <c r="F5" s="212" t="s">
        <v>76</v>
      </c>
      <c r="G5" s="211"/>
      <c r="H5" s="211"/>
      <c r="I5" s="210"/>
      <c r="J5" s="212" t="s">
        <v>57</v>
      </c>
      <c r="K5" s="199" t="s">
        <v>77</v>
      </c>
      <c r="L5" s="199" t="s">
        <v>78</v>
      </c>
      <c r="M5" s="199" t="s">
        <v>79</v>
      </c>
      <c r="N5" s="199" t="s">
        <v>80</v>
      </c>
      <c r="O5" s="199" t="s">
        <v>81</v>
      </c>
    </row>
    <row r="6" ht="18" customHeight="1" spans="1:15">
      <c r="A6" s="48" t="s">
        <v>82</v>
      </c>
      <c r="B6" s="48" t="s">
        <v>83</v>
      </c>
      <c r="C6" s="48" t="s">
        <v>84</v>
      </c>
      <c r="D6" s="49" t="s">
        <v>85</v>
      </c>
      <c r="E6" s="49" t="s">
        <v>86</v>
      </c>
      <c r="F6" s="49" t="s">
        <v>87</v>
      </c>
      <c r="G6" s="49" t="s">
        <v>88</v>
      </c>
      <c r="H6" s="49" t="s">
        <v>89</v>
      </c>
      <c r="I6" s="49" t="s">
        <v>90</v>
      </c>
      <c r="J6" s="49" t="s">
        <v>91</v>
      </c>
      <c r="K6" s="49" t="s">
        <v>92</v>
      </c>
      <c r="L6" s="49" t="s">
        <v>93</v>
      </c>
      <c r="M6" s="49" t="s">
        <v>94</v>
      </c>
      <c r="N6" s="48" t="s">
        <v>95</v>
      </c>
      <c r="O6" s="49" t="s">
        <v>96</v>
      </c>
    </row>
    <row r="7" ht="21" customHeight="1" spans="1:15">
      <c r="A7" s="29" t="s">
        <v>97</v>
      </c>
      <c r="B7" s="29" t="s">
        <v>98</v>
      </c>
      <c r="C7" s="75">
        <v>141780</v>
      </c>
      <c r="D7" s="75">
        <v>141780</v>
      </c>
      <c r="E7" s="75">
        <v>141780</v>
      </c>
      <c r="F7" s="75"/>
      <c r="G7" s="75"/>
      <c r="H7" s="75"/>
      <c r="I7" s="75"/>
      <c r="J7" s="75"/>
      <c r="K7" s="75"/>
      <c r="L7" s="75"/>
      <c r="M7" s="75"/>
      <c r="N7" s="75"/>
      <c r="O7" s="75"/>
    </row>
    <row r="8" ht="21" customHeight="1" spans="1:15">
      <c r="A8" s="213" t="s">
        <v>99</v>
      </c>
      <c r="B8" s="213" t="s">
        <v>100</v>
      </c>
      <c r="C8" s="75">
        <v>141780</v>
      </c>
      <c r="D8" s="75">
        <v>141780</v>
      </c>
      <c r="E8" s="75">
        <v>141780</v>
      </c>
      <c r="F8" s="75"/>
      <c r="G8" s="75"/>
      <c r="H8" s="75"/>
      <c r="I8" s="75"/>
      <c r="J8" s="75"/>
      <c r="K8" s="75"/>
      <c r="L8" s="75"/>
      <c r="M8" s="75"/>
      <c r="N8" s="75"/>
      <c r="O8" s="75"/>
    </row>
    <row r="9" ht="21" customHeight="1" spans="1:15">
      <c r="A9" s="214" t="s">
        <v>101</v>
      </c>
      <c r="B9" s="214" t="s">
        <v>102</v>
      </c>
      <c r="C9" s="75">
        <v>20400</v>
      </c>
      <c r="D9" s="75">
        <v>20400</v>
      </c>
      <c r="E9" s="75">
        <v>20400</v>
      </c>
      <c r="F9" s="75"/>
      <c r="G9" s="75"/>
      <c r="H9" s="75"/>
      <c r="I9" s="75"/>
      <c r="J9" s="75"/>
      <c r="K9" s="75"/>
      <c r="L9" s="75"/>
      <c r="M9" s="75"/>
      <c r="N9" s="75"/>
      <c r="O9" s="75"/>
    </row>
    <row r="10" ht="21" customHeight="1" spans="1:15">
      <c r="A10" s="214" t="s">
        <v>103</v>
      </c>
      <c r="B10" s="214" t="s">
        <v>104</v>
      </c>
      <c r="C10" s="75">
        <v>121380</v>
      </c>
      <c r="D10" s="75">
        <v>121380</v>
      </c>
      <c r="E10" s="75">
        <v>121380</v>
      </c>
      <c r="F10" s="75"/>
      <c r="G10" s="75"/>
      <c r="H10" s="75"/>
      <c r="I10" s="75"/>
      <c r="J10" s="75"/>
      <c r="K10" s="75"/>
      <c r="L10" s="75"/>
      <c r="M10" s="75"/>
      <c r="N10" s="75"/>
      <c r="O10" s="75"/>
    </row>
    <row r="11" ht="21" customHeight="1" spans="1:15">
      <c r="A11" s="29" t="s">
        <v>105</v>
      </c>
      <c r="B11" s="29" t="s">
        <v>106</v>
      </c>
      <c r="C11" s="75">
        <v>1127520</v>
      </c>
      <c r="D11" s="75">
        <v>1127520</v>
      </c>
      <c r="E11" s="75">
        <v>1127520</v>
      </c>
      <c r="F11" s="75"/>
      <c r="G11" s="75"/>
      <c r="H11" s="75"/>
      <c r="I11" s="75"/>
      <c r="J11" s="75"/>
      <c r="K11" s="75"/>
      <c r="L11" s="75"/>
      <c r="M11" s="75"/>
      <c r="N11" s="75"/>
      <c r="O11" s="75"/>
    </row>
    <row r="12" ht="21" customHeight="1" spans="1:15">
      <c r="A12" s="213" t="s">
        <v>107</v>
      </c>
      <c r="B12" s="213" t="s">
        <v>108</v>
      </c>
      <c r="C12" s="75">
        <v>1010590</v>
      </c>
      <c r="D12" s="75">
        <v>1010590</v>
      </c>
      <c r="E12" s="75">
        <v>1010590</v>
      </c>
      <c r="F12" s="75"/>
      <c r="G12" s="75"/>
      <c r="H12" s="75"/>
      <c r="I12" s="75"/>
      <c r="J12" s="75"/>
      <c r="K12" s="75"/>
      <c r="L12" s="75"/>
      <c r="M12" s="75"/>
      <c r="N12" s="75"/>
      <c r="O12" s="75"/>
    </row>
    <row r="13" ht="21" customHeight="1" spans="1:15">
      <c r="A13" s="214" t="s">
        <v>109</v>
      </c>
      <c r="B13" s="214" t="s">
        <v>110</v>
      </c>
      <c r="C13" s="75">
        <v>1010590</v>
      </c>
      <c r="D13" s="75">
        <v>1010590</v>
      </c>
      <c r="E13" s="75">
        <v>1010590</v>
      </c>
      <c r="F13" s="75"/>
      <c r="G13" s="75"/>
      <c r="H13" s="75"/>
      <c r="I13" s="75"/>
      <c r="J13" s="75"/>
      <c r="K13" s="75"/>
      <c r="L13" s="75"/>
      <c r="M13" s="75"/>
      <c r="N13" s="75"/>
      <c r="O13" s="75"/>
    </row>
    <row r="14" ht="21" customHeight="1" spans="1:15">
      <c r="A14" s="213" t="s">
        <v>111</v>
      </c>
      <c r="B14" s="213" t="s">
        <v>112</v>
      </c>
      <c r="C14" s="75">
        <v>116930</v>
      </c>
      <c r="D14" s="75">
        <v>116930</v>
      </c>
      <c r="E14" s="75">
        <v>116930</v>
      </c>
      <c r="F14" s="75"/>
      <c r="G14" s="75"/>
      <c r="H14" s="75"/>
      <c r="I14" s="75"/>
      <c r="J14" s="75"/>
      <c r="K14" s="75"/>
      <c r="L14" s="75"/>
      <c r="M14" s="75"/>
      <c r="N14" s="75"/>
      <c r="O14" s="75"/>
    </row>
    <row r="15" ht="21" customHeight="1" spans="1:15">
      <c r="A15" s="214" t="s">
        <v>113</v>
      </c>
      <c r="B15" s="214" t="s">
        <v>114</v>
      </c>
      <c r="C15" s="75">
        <v>68152</v>
      </c>
      <c r="D15" s="75">
        <v>68152</v>
      </c>
      <c r="E15" s="75">
        <v>68152</v>
      </c>
      <c r="F15" s="75"/>
      <c r="G15" s="75"/>
      <c r="H15" s="75"/>
      <c r="I15" s="75"/>
      <c r="J15" s="75"/>
      <c r="K15" s="75"/>
      <c r="L15" s="75"/>
      <c r="M15" s="75"/>
      <c r="N15" s="75"/>
      <c r="O15" s="75"/>
    </row>
    <row r="16" ht="21" customHeight="1" spans="1:15">
      <c r="A16" s="214" t="s">
        <v>115</v>
      </c>
      <c r="B16" s="214" t="s">
        <v>116</v>
      </c>
      <c r="C16" s="75">
        <v>41413</v>
      </c>
      <c r="D16" s="75">
        <v>41413</v>
      </c>
      <c r="E16" s="75">
        <v>41413</v>
      </c>
      <c r="F16" s="75"/>
      <c r="G16" s="75"/>
      <c r="H16" s="75"/>
      <c r="I16" s="75"/>
      <c r="J16" s="75"/>
      <c r="K16" s="75"/>
      <c r="L16" s="75"/>
      <c r="M16" s="75"/>
      <c r="N16" s="75"/>
      <c r="O16" s="75"/>
    </row>
    <row r="17" ht="21" customHeight="1" spans="1:15">
      <c r="A17" s="214" t="s">
        <v>117</v>
      </c>
      <c r="B17" s="214" t="s">
        <v>118</v>
      </c>
      <c r="C17" s="75">
        <v>7365</v>
      </c>
      <c r="D17" s="75">
        <v>7365</v>
      </c>
      <c r="E17" s="75">
        <v>7365</v>
      </c>
      <c r="F17" s="75"/>
      <c r="G17" s="75"/>
      <c r="H17" s="75"/>
      <c r="I17" s="75"/>
      <c r="J17" s="75"/>
      <c r="K17" s="75"/>
      <c r="L17" s="75"/>
      <c r="M17" s="75"/>
      <c r="N17" s="75"/>
      <c r="O17" s="75"/>
    </row>
    <row r="18" ht="21" customHeight="1" spans="1:15">
      <c r="A18" s="29" t="s">
        <v>119</v>
      </c>
      <c r="B18" s="29" t="s">
        <v>120</v>
      </c>
      <c r="C18" s="75">
        <v>107388</v>
      </c>
      <c r="D18" s="75">
        <v>107388</v>
      </c>
      <c r="E18" s="75">
        <v>107388</v>
      </c>
      <c r="F18" s="75"/>
      <c r="G18" s="75"/>
      <c r="H18" s="75"/>
      <c r="I18" s="75"/>
      <c r="J18" s="75"/>
      <c r="K18" s="75"/>
      <c r="L18" s="75"/>
      <c r="M18" s="75"/>
      <c r="N18" s="75"/>
      <c r="O18" s="75"/>
    </row>
    <row r="19" ht="21" customHeight="1" spans="1:15">
      <c r="A19" s="213" t="s">
        <v>121</v>
      </c>
      <c r="B19" s="213" t="s">
        <v>122</v>
      </c>
      <c r="C19" s="75">
        <v>107388</v>
      </c>
      <c r="D19" s="75">
        <v>107388</v>
      </c>
      <c r="E19" s="75">
        <v>107388</v>
      </c>
      <c r="F19" s="75"/>
      <c r="G19" s="75"/>
      <c r="H19" s="75"/>
      <c r="I19" s="75"/>
      <c r="J19" s="75"/>
      <c r="K19" s="75"/>
      <c r="L19" s="75"/>
      <c r="M19" s="75"/>
      <c r="N19" s="75"/>
      <c r="O19" s="75"/>
    </row>
    <row r="20" ht="21" customHeight="1" spans="1:15">
      <c r="A20" s="214" t="s">
        <v>123</v>
      </c>
      <c r="B20" s="214" t="s">
        <v>124</v>
      </c>
      <c r="C20" s="75">
        <v>107388</v>
      </c>
      <c r="D20" s="75">
        <v>107388</v>
      </c>
      <c r="E20" s="75">
        <v>107388</v>
      </c>
      <c r="F20" s="75"/>
      <c r="G20" s="75"/>
      <c r="H20" s="75"/>
      <c r="I20" s="75"/>
      <c r="J20" s="75"/>
      <c r="K20" s="75"/>
      <c r="L20" s="75"/>
      <c r="M20" s="75"/>
      <c r="N20" s="75"/>
      <c r="O20" s="75"/>
    </row>
    <row r="21" ht="21" customHeight="1" spans="1:15">
      <c r="A21" s="215" t="s">
        <v>55</v>
      </c>
      <c r="B21" s="33"/>
      <c r="C21" s="75">
        <v>1376688</v>
      </c>
      <c r="D21" s="75">
        <v>1376688</v>
      </c>
      <c r="E21" s="75">
        <v>1376688</v>
      </c>
      <c r="F21" s="75"/>
      <c r="G21" s="75"/>
      <c r="H21" s="75"/>
      <c r="I21" s="75"/>
      <c r="J21" s="75"/>
      <c r="K21" s="75"/>
      <c r="L21" s="75"/>
      <c r="M21" s="75"/>
      <c r="N21" s="75"/>
      <c r="O21" s="75"/>
    </row>
  </sheetData>
  <mergeCells count="12">
    <mergeCell ref="A1:O1"/>
    <mergeCell ref="A2:O2"/>
    <mergeCell ref="A3:B3"/>
    <mergeCell ref="D4:F4"/>
    <mergeCell ref="J4:O4"/>
    <mergeCell ref="A21:B21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22" workbookViewId="0">
      <selection activeCell="A9" sqref="$A1:$XFD1048576"/>
    </sheetView>
  </sheetViews>
  <sheetFormatPr defaultColWidth="8.57407407407407" defaultRowHeight="12.75" customHeight="1" outlineLevelCol="3"/>
  <cols>
    <col min="1" max="4" width="35.5740740740741" style="1" customWidth="1"/>
    <col min="5" max="16384" width="8.57407407407407" style="1"/>
  </cols>
  <sheetData>
    <row r="1" ht="15" customHeight="1" spans="1:4">
      <c r="A1" s="40"/>
      <c r="B1" s="44"/>
      <c r="C1" s="44"/>
      <c r="D1" s="44" t="s">
        <v>125</v>
      </c>
    </row>
    <row r="2" ht="41.25" customHeight="1" spans="1:1">
      <c r="A2" s="39" t="str">
        <f>"2026"&amp;"年部门财政拨款收支预算总表"</f>
        <v>2026年部门财政拨款收支预算总表</v>
      </c>
    </row>
    <row r="3" ht="17.25" customHeight="1" spans="1:4">
      <c r="A3" s="42" t="str">
        <f>"单位名称："&amp;"昆明市盘龙区人才服务中心卫生健康分中心"</f>
        <v>单位名称：昆明市盘龙区人才服务中心卫生健康分中心</v>
      </c>
      <c r="B3" s="198"/>
      <c r="D3" s="44" t="s">
        <v>1</v>
      </c>
    </row>
    <row r="4" ht="17.25" customHeight="1" spans="1:4">
      <c r="A4" s="199" t="s">
        <v>2</v>
      </c>
      <c r="B4" s="200"/>
      <c r="C4" s="199" t="s">
        <v>3</v>
      </c>
      <c r="D4" s="200"/>
    </row>
    <row r="5" ht="18.75" customHeight="1" spans="1:4">
      <c r="A5" s="199" t="s">
        <v>4</v>
      </c>
      <c r="B5" s="199" t="s">
        <v>5</v>
      </c>
      <c r="C5" s="199" t="s">
        <v>6</v>
      </c>
      <c r="D5" s="199" t="s">
        <v>5</v>
      </c>
    </row>
    <row r="6" ht="16.5" customHeight="1" spans="1:4">
      <c r="A6" s="201" t="s">
        <v>126</v>
      </c>
      <c r="B6" s="75">
        <v>1376688</v>
      </c>
      <c r="C6" s="201" t="s">
        <v>127</v>
      </c>
      <c r="D6" s="75">
        <v>1376688</v>
      </c>
    </row>
    <row r="7" ht="16.5" customHeight="1" spans="1:4">
      <c r="A7" s="201" t="s">
        <v>128</v>
      </c>
      <c r="B7" s="75">
        <v>1376688</v>
      </c>
      <c r="C7" s="201" t="s">
        <v>129</v>
      </c>
      <c r="D7" s="75"/>
    </row>
    <row r="8" ht="16.5" customHeight="1" spans="1:4">
      <c r="A8" s="201" t="s">
        <v>130</v>
      </c>
      <c r="B8" s="75"/>
      <c r="C8" s="201" t="s">
        <v>131</v>
      </c>
      <c r="D8" s="75"/>
    </row>
    <row r="9" ht="16.5" customHeight="1" spans="1:4">
      <c r="A9" s="201" t="s">
        <v>132</v>
      </c>
      <c r="B9" s="75"/>
      <c r="C9" s="201" t="s">
        <v>133</v>
      </c>
      <c r="D9" s="75"/>
    </row>
    <row r="10" ht="16.5" customHeight="1" spans="1:4">
      <c r="A10" s="201" t="s">
        <v>134</v>
      </c>
      <c r="B10" s="75"/>
      <c r="C10" s="201" t="s">
        <v>135</v>
      </c>
      <c r="D10" s="75"/>
    </row>
    <row r="11" ht="16.5" customHeight="1" spans="1:4">
      <c r="A11" s="201" t="s">
        <v>128</v>
      </c>
      <c r="B11" s="75"/>
      <c r="C11" s="201" t="s">
        <v>136</v>
      </c>
      <c r="D11" s="75"/>
    </row>
    <row r="12" ht="16.5" customHeight="1" spans="1:4">
      <c r="A12" s="56" t="s">
        <v>130</v>
      </c>
      <c r="B12" s="75"/>
      <c r="C12" s="65" t="s">
        <v>137</v>
      </c>
      <c r="D12" s="75"/>
    </row>
    <row r="13" ht="16.5" customHeight="1" spans="1:4">
      <c r="A13" s="56" t="s">
        <v>132</v>
      </c>
      <c r="B13" s="75"/>
      <c r="C13" s="65" t="s">
        <v>138</v>
      </c>
      <c r="D13" s="75"/>
    </row>
    <row r="14" ht="16.5" customHeight="1" spans="1:4">
      <c r="A14" s="202"/>
      <c r="B14" s="75"/>
      <c r="C14" s="65" t="s">
        <v>139</v>
      </c>
      <c r="D14" s="75">
        <v>141780</v>
      </c>
    </row>
    <row r="15" ht="16.5" customHeight="1" spans="1:4">
      <c r="A15" s="202"/>
      <c r="B15" s="75"/>
      <c r="C15" s="65" t="s">
        <v>140</v>
      </c>
      <c r="D15" s="75">
        <v>1127520</v>
      </c>
    </row>
    <row r="16" ht="16.5" customHeight="1" spans="1:4">
      <c r="A16" s="202"/>
      <c r="B16" s="75"/>
      <c r="C16" s="65" t="s">
        <v>141</v>
      </c>
      <c r="D16" s="75"/>
    </row>
    <row r="17" ht="16.5" customHeight="1" spans="1:4">
      <c r="A17" s="202"/>
      <c r="B17" s="75"/>
      <c r="C17" s="65" t="s">
        <v>142</v>
      </c>
      <c r="D17" s="75"/>
    </row>
    <row r="18" ht="16.5" customHeight="1" spans="1:4">
      <c r="A18" s="202"/>
      <c r="B18" s="75"/>
      <c r="C18" s="65" t="s">
        <v>143</v>
      </c>
      <c r="D18" s="75"/>
    </row>
    <row r="19" ht="16.5" customHeight="1" spans="1:4">
      <c r="A19" s="202"/>
      <c r="B19" s="75"/>
      <c r="C19" s="65" t="s">
        <v>144</v>
      </c>
      <c r="D19" s="75"/>
    </row>
    <row r="20" ht="16.5" customHeight="1" spans="1:4">
      <c r="A20" s="202"/>
      <c r="B20" s="75"/>
      <c r="C20" s="65" t="s">
        <v>145</v>
      </c>
      <c r="D20" s="75"/>
    </row>
    <row r="21" ht="16.5" customHeight="1" spans="1:4">
      <c r="A21" s="202"/>
      <c r="B21" s="75"/>
      <c r="C21" s="65" t="s">
        <v>146</v>
      </c>
      <c r="D21" s="75"/>
    </row>
    <row r="22" ht="16.5" customHeight="1" spans="1:4">
      <c r="A22" s="202"/>
      <c r="B22" s="75"/>
      <c r="C22" s="65" t="s">
        <v>147</v>
      </c>
      <c r="D22" s="75"/>
    </row>
    <row r="23" ht="16.5" customHeight="1" spans="1:4">
      <c r="A23" s="202"/>
      <c r="B23" s="75"/>
      <c r="C23" s="65" t="s">
        <v>148</v>
      </c>
      <c r="D23" s="75"/>
    </row>
    <row r="24" ht="16.5" customHeight="1" spans="1:4">
      <c r="A24" s="202"/>
      <c r="B24" s="75"/>
      <c r="C24" s="65" t="s">
        <v>149</v>
      </c>
      <c r="D24" s="75"/>
    </row>
    <row r="25" ht="16.5" customHeight="1" spans="1:4">
      <c r="A25" s="202"/>
      <c r="B25" s="75"/>
      <c r="C25" s="65" t="s">
        <v>150</v>
      </c>
      <c r="D25" s="75">
        <v>107388</v>
      </c>
    </row>
    <row r="26" ht="16.5" customHeight="1" spans="1:4">
      <c r="A26" s="202"/>
      <c r="B26" s="75"/>
      <c r="C26" s="65" t="s">
        <v>151</v>
      </c>
      <c r="D26" s="75"/>
    </row>
    <row r="27" ht="16.5" customHeight="1" spans="1:4">
      <c r="A27" s="202"/>
      <c r="B27" s="75"/>
      <c r="C27" s="65" t="s">
        <v>152</v>
      </c>
      <c r="D27" s="75"/>
    </row>
    <row r="28" ht="16.5" customHeight="1" spans="1:4">
      <c r="A28" s="202"/>
      <c r="B28" s="75"/>
      <c r="C28" s="65" t="s">
        <v>153</v>
      </c>
      <c r="D28" s="75"/>
    </row>
    <row r="29" ht="16.5" customHeight="1" spans="1:4">
      <c r="A29" s="202"/>
      <c r="B29" s="75"/>
      <c r="C29" s="65" t="s">
        <v>154</v>
      </c>
      <c r="D29" s="75"/>
    </row>
    <row r="30" ht="16.5" customHeight="1" spans="1:4">
      <c r="A30" s="202"/>
      <c r="B30" s="75"/>
      <c r="C30" s="65" t="s">
        <v>155</v>
      </c>
      <c r="D30" s="75"/>
    </row>
    <row r="31" ht="16.5" customHeight="1" spans="1:4">
      <c r="A31" s="202"/>
      <c r="B31" s="75"/>
      <c r="C31" s="56" t="s">
        <v>156</v>
      </c>
      <c r="D31" s="75"/>
    </row>
    <row r="32" ht="16.5" customHeight="1" spans="1:4">
      <c r="A32" s="202"/>
      <c r="B32" s="75"/>
      <c r="C32" s="56" t="s">
        <v>157</v>
      </c>
      <c r="D32" s="75"/>
    </row>
    <row r="33" ht="16.5" customHeight="1" spans="1:4">
      <c r="A33" s="202"/>
      <c r="B33" s="75"/>
      <c r="C33" s="29" t="s">
        <v>158</v>
      </c>
      <c r="D33" s="75"/>
    </row>
    <row r="34" ht="15" customHeight="1" spans="1:4">
      <c r="A34" s="203" t="s">
        <v>50</v>
      </c>
      <c r="B34" s="204">
        <v>1376688</v>
      </c>
      <c r="C34" s="203" t="s">
        <v>51</v>
      </c>
      <c r="D34" s="204">
        <v>1376688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1"/>
  <sheetViews>
    <sheetView showZeros="0" workbookViewId="0">
      <selection activeCell="A1" sqref="$A1:$XFD1048576"/>
    </sheetView>
  </sheetViews>
  <sheetFormatPr defaultColWidth="9.13888888888889" defaultRowHeight="14.25" customHeight="1" outlineLevelCol="6"/>
  <cols>
    <col min="1" max="1" width="20.1388888888889" customWidth="1"/>
    <col min="2" max="2" width="44" customWidth="1"/>
    <col min="3" max="7" width="24.1388888888889" customWidth="1"/>
  </cols>
  <sheetData>
    <row r="1" customHeight="1" spans="4:7">
      <c r="D1" s="152"/>
      <c r="F1" s="182"/>
      <c r="G1" s="183" t="s">
        <v>159</v>
      </c>
    </row>
    <row r="2" ht="41.25" customHeight="1" spans="1:7">
      <c r="A2" s="184" t="str">
        <f>"2026"&amp;"年一般公共预算支出预算表（按功能科目分类）"</f>
        <v>2026年一般公共预算支出预算表（按功能科目分类）</v>
      </c>
      <c r="B2" s="184"/>
      <c r="C2" s="184"/>
      <c r="D2" s="184"/>
      <c r="E2" s="184"/>
      <c r="F2" s="184"/>
      <c r="G2" s="184"/>
    </row>
    <row r="3" ht="18" customHeight="1" spans="1:7">
      <c r="A3" s="122" t="str">
        <f>"单位名称："&amp;"昆明市盘龙区人才服务中心卫生健康分中心"</f>
        <v>单位名称：昆明市盘龙区人才服务中心卫生健康分中心</v>
      </c>
      <c r="F3" s="185"/>
      <c r="G3" s="183" t="s">
        <v>1</v>
      </c>
    </row>
    <row r="4" ht="20.25" customHeight="1" spans="1:7">
      <c r="A4" s="186" t="s">
        <v>160</v>
      </c>
      <c r="B4" s="187"/>
      <c r="C4" s="162" t="s">
        <v>55</v>
      </c>
      <c r="D4" s="158" t="s">
        <v>75</v>
      </c>
      <c r="E4" s="169"/>
      <c r="F4" s="171"/>
      <c r="G4" s="188" t="s">
        <v>76</v>
      </c>
    </row>
    <row r="5" ht="20.25" customHeight="1" spans="1:7">
      <c r="A5" s="189" t="s">
        <v>72</v>
      </c>
      <c r="B5" s="189" t="s">
        <v>73</v>
      </c>
      <c r="C5" s="97"/>
      <c r="D5" s="190" t="s">
        <v>57</v>
      </c>
      <c r="E5" s="190" t="s">
        <v>161</v>
      </c>
      <c r="F5" s="190" t="s">
        <v>162</v>
      </c>
      <c r="G5" s="191"/>
    </row>
    <row r="6" ht="15" customHeight="1" spans="1:7">
      <c r="A6" s="192" t="s">
        <v>82</v>
      </c>
      <c r="B6" s="192" t="s">
        <v>83</v>
      </c>
      <c r="C6" s="192" t="s">
        <v>84</v>
      </c>
      <c r="D6" s="192" t="s">
        <v>85</v>
      </c>
      <c r="E6" s="192" t="s">
        <v>86</v>
      </c>
      <c r="F6" s="192" t="s">
        <v>87</v>
      </c>
      <c r="G6" s="192" t="s">
        <v>88</v>
      </c>
    </row>
    <row r="7" ht="18" customHeight="1" spans="1:7">
      <c r="A7" s="193" t="s">
        <v>97</v>
      </c>
      <c r="B7" s="193" t="s">
        <v>98</v>
      </c>
      <c r="C7" s="100">
        <v>141780</v>
      </c>
      <c r="D7" s="100">
        <v>141780</v>
      </c>
      <c r="E7" s="100">
        <v>141780</v>
      </c>
      <c r="F7" s="100"/>
      <c r="G7" s="100"/>
    </row>
    <row r="8" ht="18" customHeight="1" spans="1:7">
      <c r="A8" s="194" t="s">
        <v>99</v>
      </c>
      <c r="B8" s="194" t="s">
        <v>100</v>
      </c>
      <c r="C8" s="100">
        <v>141780</v>
      </c>
      <c r="D8" s="100">
        <v>141780</v>
      </c>
      <c r="E8" s="100">
        <v>141780</v>
      </c>
      <c r="F8" s="100"/>
      <c r="G8" s="100"/>
    </row>
    <row r="9" ht="18" customHeight="1" spans="1:7">
      <c r="A9" s="195" t="s">
        <v>101</v>
      </c>
      <c r="B9" s="195" t="s">
        <v>102</v>
      </c>
      <c r="C9" s="100">
        <v>20400</v>
      </c>
      <c r="D9" s="100">
        <v>20400</v>
      </c>
      <c r="E9" s="100">
        <v>20400</v>
      </c>
      <c r="F9" s="100"/>
      <c r="G9" s="100"/>
    </row>
    <row r="10" ht="18" customHeight="1" spans="1:7">
      <c r="A10" s="195" t="s">
        <v>103</v>
      </c>
      <c r="B10" s="195" t="s">
        <v>104</v>
      </c>
      <c r="C10" s="100">
        <v>121380</v>
      </c>
      <c r="D10" s="100">
        <v>121380</v>
      </c>
      <c r="E10" s="100">
        <v>121380</v>
      </c>
      <c r="F10" s="100"/>
      <c r="G10" s="100"/>
    </row>
    <row r="11" ht="18" customHeight="1" spans="1:7">
      <c r="A11" s="193" t="s">
        <v>105</v>
      </c>
      <c r="B11" s="193" t="s">
        <v>106</v>
      </c>
      <c r="C11" s="100">
        <v>1127520</v>
      </c>
      <c r="D11" s="100">
        <v>1127520</v>
      </c>
      <c r="E11" s="100">
        <v>1036455</v>
      </c>
      <c r="F11" s="100">
        <v>91065</v>
      </c>
      <c r="G11" s="100"/>
    </row>
    <row r="12" ht="18" customHeight="1" spans="1:7">
      <c r="A12" s="194" t="s">
        <v>107</v>
      </c>
      <c r="B12" s="194" t="s">
        <v>108</v>
      </c>
      <c r="C12" s="100">
        <v>1010590</v>
      </c>
      <c r="D12" s="100">
        <v>1010590</v>
      </c>
      <c r="E12" s="100">
        <v>919525</v>
      </c>
      <c r="F12" s="100">
        <v>91065</v>
      </c>
      <c r="G12" s="100"/>
    </row>
    <row r="13" ht="18" customHeight="1" spans="1:7">
      <c r="A13" s="195" t="s">
        <v>109</v>
      </c>
      <c r="B13" s="195" t="s">
        <v>110</v>
      </c>
      <c r="C13" s="100">
        <v>1010590</v>
      </c>
      <c r="D13" s="100">
        <v>1010590</v>
      </c>
      <c r="E13" s="100">
        <v>919525</v>
      </c>
      <c r="F13" s="100">
        <v>91065</v>
      </c>
      <c r="G13" s="100"/>
    </row>
    <row r="14" ht="18" customHeight="1" spans="1:7">
      <c r="A14" s="194" t="s">
        <v>111</v>
      </c>
      <c r="B14" s="194" t="s">
        <v>112</v>
      </c>
      <c r="C14" s="100">
        <v>116930</v>
      </c>
      <c r="D14" s="100">
        <v>116930</v>
      </c>
      <c r="E14" s="100">
        <v>116930</v>
      </c>
      <c r="F14" s="100"/>
      <c r="G14" s="100"/>
    </row>
    <row r="15" ht="18" customHeight="1" spans="1:7">
      <c r="A15" s="195" t="s">
        <v>113</v>
      </c>
      <c r="B15" s="195" t="s">
        <v>114</v>
      </c>
      <c r="C15" s="100">
        <v>68152</v>
      </c>
      <c r="D15" s="100">
        <v>68152</v>
      </c>
      <c r="E15" s="100">
        <v>68152</v>
      </c>
      <c r="F15" s="100"/>
      <c r="G15" s="100"/>
    </row>
    <row r="16" ht="18" customHeight="1" spans="1:7">
      <c r="A16" s="195" t="s">
        <v>115</v>
      </c>
      <c r="B16" s="195" t="s">
        <v>116</v>
      </c>
      <c r="C16" s="100">
        <v>41413</v>
      </c>
      <c r="D16" s="100">
        <v>41413</v>
      </c>
      <c r="E16" s="100">
        <v>41413</v>
      </c>
      <c r="F16" s="100"/>
      <c r="G16" s="100"/>
    </row>
    <row r="17" ht="18" customHeight="1" spans="1:7">
      <c r="A17" s="195" t="s">
        <v>117</v>
      </c>
      <c r="B17" s="195" t="s">
        <v>118</v>
      </c>
      <c r="C17" s="100">
        <v>7365</v>
      </c>
      <c r="D17" s="100">
        <v>7365</v>
      </c>
      <c r="E17" s="100">
        <v>7365</v>
      </c>
      <c r="F17" s="100"/>
      <c r="G17" s="100"/>
    </row>
    <row r="18" ht="18" customHeight="1" spans="1:7">
      <c r="A18" s="193" t="s">
        <v>119</v>
      </c>
      <c r="B18" s="193" t="s">
        <v>120</v>
      </c>
      <c r="C18" s="100">
        <v>107388</v>
      </c>
      <c r="D18" s="100">
        <v>107388</v>
      </c>
      <c r="E18" s="100">
        <v>107388</v>
      </c>
      <c r="F18" s="100"/>
      <c r="G18" s="100"/>
    </row>
    <row r="19" ht="18" customHeight="1" spans="1:7">
      <c r="A19" s="194" t="s">
        <v>121</v>
      </c>
      <c r="B19" s="194" t="s">
        <v>122</v>
      </c>
      <c r="C19" s="100">
        <v>107388</v>
      </c>
      <c r="D19" s="100">
        <v>107388</v>
      </c>
      <c r="E19" s="100">
        <v>107388</v>
      </c>
      <c r="F19" s="100"/>
      <c r="G19" s="100"/>
    </row>
    <row r="20" ht="18" customHeight="1" spans="1:7">
      <c r="A20" s="195" t="s">
        <v>123</v>
      </c>
      <c r="B20" s="195" t="s">
        <v>124</v>
      </c>
      <c r="C20" s="100">
        <v>107388</v>
      </c>
      <c r="D20" s="100">
        <v>107388</v>
      </c>
      <c r="E20" s="100">
        <v>107388</v>
      </c>
      <c r="F20" s="100"/>
      <c r="G20" s="100"/>
    </row>
    <row r="21" ht="18" customHeight="1" spans="1:7">
      <c r="A21" s="196" t="s">
        <v>163</v>
      </c>
      <c r="B21" s="197" t="s">
        <v>163</v>
      </c>
      <c r="C21" s="100">
        <v>1376688</v>
      </c>
      <c r="D21" s="100">
        <v>1376688</v>
      </c>
      <c r="E21" s="100">
        <v>1285623</v>
      </c>
      <c r="F21" s="100">
        <v>91065</v>
      </c>
      <c r="G21" s="100"/>
    </row>
  </sheetData>
  <mergeCells count="6">
    <mergeCell ref="A2:G2"/>
    <mergeCell ref="A4:B4"/>
    <mergeCell ref="D4:F4"/>
    <mergeCell ref="A21:B21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9"/>
  <sheetViews>
    <sheetView showZeros="0" workbookViewId="0">
      <selection activeCell="B14" sqref="B14"/>
    </sheetView>
  </sheetViews>
  <sheetFormatPr defaultColWidth="10.4259259259259" defaultRowHeight="14.25" customHeight="1" outlineLevelCol="5"/>
  <cols>
    <col min="1" max="6" width="28.1388888888889" style="1" customWidth="1"/>
    <col min="7" max="16384" width="10.4259259259259" style="1"/>
  </cols>
  <sheetData>
    <row r="1" customHeight="1" spans="1:6">
      <c r="A1" s="41"/>
      <c r="B1" s="41"/>
      <c r="C1" s="41"/>
      <c r="D1" s="41"/>
      <c r="E1" s="40"/>
      <c r="F1" s="177" t="s">
        <v>164</v>
      </c>
    </row>
    <row r="2" ht="41.25" customHeight="1" spans="1:6">
      <c r="A2" s="178" t="str">
        <f>"2026"&amp;"年一般公共预算“三公”经费支出预算表"</f>
        <v>2026年一般公共预算“三公”经费支出预算表</v>
      </c>
      <c r="B2" s="41"/>
      <c r="C2" s="41"/>
      <c r="D2" s="41"/>
      <c r="E2" s="40"/>
      <c r="F2" s="41"/>
    </row>
    <row r="3" customHeight="1" spans="1:6">
      <c r="A3" s="179" t="str">
        <f>"单位名称："&amp;"昆明市盘龙区人才服务中心卫生健康分中心"</f>
        <v>单位名称：昆明市盘龙区人才服务中心卫生健康分中心</v>
      </c>
      <c r="B3" s="180"/>
      <c r="D3" s="41"/>
      <c r="E3" s="40"/>
      <c r="F3" s="60" t="s">
        <v>1</v>
      </c>
    </row>
    <row r="4" ht="27" customHeight="1" spans="1:6">
      <c r="A4" s="45" t="s">
        <v>165</v>
      </c>
      <c r="B4" s="45" t="s">
        <v>166</v>
      </c>
      <c r="C4" s="45" t="s">
        <v>167</v>
      </c>
      <c r="D4" s="45"/>
      <c r="E4" s="34"/>
      <c r="F4" s="45" t="s">
        <v>168</v>
      </c>
    </row>
    <row r="5" ht="28.5" customHeight="1" spans="1:6">
      <c r="A5" s="181"/>
      <c r="B5" s="47"/>
      <c r="C5" s="34" t="s">
        <v>57</v>
      </c>
      <c r="D5" s="34" t="s">
        <v>169</v>
      </c>
      <c r="E5" s="34" t="s">
        <v>170</v>
      </c>
      <c r="F5" s="46"/>
    </row>
    <row r="6" ht="17.25" customHeight="1" spans="1:6">
      <c r="A6" s="49" t="s">
        <v>82</v>
      </c>
      <c r="B6" s="49" t="s">
        <v>83</v>
      </c>
      <c r="C6" s="49" t="s">
        <v>84</v>
      </c>
      <c r="D6" s="49" t="s">
        <v>85</v>
      </c>
      <c r="E6" s="49" t="s">
        <v>86</v>
      </c>
      <c r="F6" s="49" t="s">
        <v>87</v>
      </c>
    </row>
    <row r="7" ht="17.25" customHeight="1" spans="1:6">
      <c r="A7" s="75"/>
      <c r="B7" s="75"/>
      <c r="C7" s="75"/>
      <c r="D7" s="75"/>
      <c r="E7" s="75"/>
      <c r="F7" s="75"/>
    </row>
    <row r="9" customHeight="1" spans="1:1">
      <c r="A9" s="125" t="s">
        <v>171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41"/>
  <sheetViews>
    <sheetView showZeros="0" zoomScale="86" zoomScaleNormal="86" topLeftCell="A16" workbookViewId="0">
      <selection activeCell="A41" sqref="A41:G41"/>
    </sheetView>
  </sheetViews>
  <sheetFormatPr defaultColWidth="9.13888888888889" defaultRowHeight="14.25" customHeight="1"/>
  <cols>
    <col min="1" max="1" width="37.5555555555556" customWidth="1"/>
    <col min="2" max="2" width="27.2222222222222" customWidth="1"/>
    <col min="3" max="3" width="31.2777777777778" customWidth="1"/>
    <col min="4" max="4" width="10.1388888888889" customWidth="1"/>
    <col min="5" max="5" width="37.6666666666667" customWidth="1"/>
    <col min="6" max="6" width="10.2777777777778" customWidth="1"/>
    <col min="7" max="7" width="33.2222222222222" customWidth="1"/>
    <col min="8" max="23" width="18.712962962963" customWidth="1"/>
  </cols>
  <sheetData>
    <row r="1" ht="13.5" customHeight="1" spans="1:23">
      <c r="A1" s="152"/>
      <c r="B1" s="153"/>
      <c r="D1" s="154"/>
      <c r="E1" s="154"/>
      <c r="F1" s="154"/>
      <c r="G1" s="154"/>
      <c r="H1" s="78"/>
      <c r="I1" s="78"/>
      <c r="J1" s="78"/>
      <c r="K1" s="78"/>
      <c r="L1" s="78"/>
      <c r="M1" s="78"/>
      <c r="Q1" s="78"/>
      <c r="U1" s="153"/>
      <c r="W1" s="126" t="s">
        <v>172</v>
      </c>
    </row>
    <row r="2" ht="45.75" customHeight="1" spans="1:23">
      <c r="A2" s="80" t="s">
        <v>173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112"/>
      <c r="O2" s="112"/>
      <c r="P2" s="112"/>
      <c r="Q2" s="80"/>
      <c r="R2" s="80"/>
      <c r="S2" s="80"/>
      <c r="T2" s="80"/>
      <c r="U2" s="80"/>
      <c r="V2" s="80"/>
      <c r="W2" s="80"/>
    </row>
    <row r="3" ht="18.75" customHeight="1" spans="1:23">
      <c r="A3" s="155" t="s">
        <v>174</v>
      </c>
      <c r="B3" s="156"/>
      <c r="C3" s="156"/>
      <c r="D3" s="156"/>
      <c r="E3" s="156"/>
      <c r="F3" s="156"/>
      <c r="G3" s="156"/>
      <c r="H3" s="83"/>
      <c r="I3" s="83"/>
      <c r="J3" s="83"/>
      <c r="K3" s="83"/>
      <c r="L3" s="83"/>
      <c r="M3" s="83"/>
      <c r="N3" s="114"/>
      <c r="O3" s="114"/>
      <c r="P3" s="114"/>
      <c r="Q3" s="83"/>
      <c r="U3" s="153"/>
      <c r="W3" s="126" t="s">
        <v>1</v>
      </c>
    </row>
    <row r="4" ht="18" customHeight="1" spans="1:23">
      <c r="A4" s="157" t="s">
        <v>175</v>
      </c>
      <c r="B4" s="157" t="s">
        <v>176</v>
      </c>
      <c r="C4" s="157" t="s">
        <v>177</v>
      </c>
      <c r="D4" s="157" t="s">
        <v>178</v>
      </c>
      <c r="E4" s="157" t="s">
        <v>179</v>
      </c>
      <c r="F4" s="157" t="s">
        <v>180</v>
      </c>
      <c r="G4" s="157" t="s">
        <v>181</v>
      </c>
      <c r="H4" s="158" t="s">
        <v>182</v>
      </c>
      <c r="I4" s="105" t="s">
        <v>182</v>
      </c>
      <c r="J4" s="105"/>
      <c r="K4" s="105"/>
      <c r="L4" s="105"/>
      <c r="M4" s="105"/>
      <c r="N4" s="169"/>
      <c r="O4" s="169"/>
      <c r="P4" s="169"/>
      <c r="Q4" s="88" t="s">
        <v>61</v>
      </c>
      <c r="R4" s="105" t="s">
        <v>62</v>
      </c>
      <c r="S4" s="105"/>
      <c r="T4" s="105"/>
      <c r="U4" s="105"/>
      <c r="V4" s="105"/>
      <c r="W4" s="106"/>
    </row>
    <row r="5" ht="18" customHeight="1" spans="1:23">
      <c r="A5" s="159"/>
      <c r="B5" s="160"/>
      <c r="C5" s="161"/>
      <c r="D5" s="161"/>
      <c r="E5" s="161"/>
      <c r="F5" s="161"/>
      <c r="G5" s="161"/>
      <c r="H5" s="162" t="s">
        <v>183</v>
      </c>
      <c r="I5" s="158" t="s">
        <v>58</v>
      </c>
      <c r="J5" s="105"/>
      <c r="K5" s="105"/>
      <c r="L5" s="105"/>
      <c r="M5" s="106"/>
      <c r="N5" s="170" t="s">
        <v>184</v>
      </c>
      <c r="O5" s="169"/>
      <c r="P5" s="171"/>
      <c r="Q5" s="157" t="s">
        <v>61</v>
      </c>
      <c r="R5" s="158" t="s">
        <v>62</v>
      </c>
      <c r="S5" s="88" t="s">
        <v>64</v>
      </c>
      <c r="T5" s="105" t="s">
        <v>62</v>
      </c>
      <c r="U5" s="88" t="s">
        <v>66</v>
      </c>
      <c r="V5" s="88" t="s">
        <v>67</v>
      </c>
      <c r="W5" s="176" t="s">
        <v>68</v>
      </c>
    </row>
    <row r="6" ht="19.5" customHeight="1" spans="1:23">
      <c r="A6" s="159"/>
      <c r="B6" s="159"/>
      <c r="C6" s="159"/>
      <c r="D6" s="159"/>
      <c r="E6" s="159"/>
      <c r="F6" s="159"/>
      <c r="G6" s="159"/>
      <c r="H6" s="159"/>
      <c r="I6" s="172" t="s">
        <v>185</v>
      </c>
      <c r="J6" s="157" t="s">
        <v>186</v>
      </c>
      <c r="K6" s="157" t="s">
        <v>187</v>
      </c>
      <c r="L6" s="157" t="s">
        <v>188</v>
      </c>
      <c r="M6" s="157" t="s">
        <v>189</v>
      </c>
      <c r="N6" s="157" t="s">
        <v>58</v>
      </c>
      <c r="O6" s="157" t="s">
        <v>59</v>
      </c>
      <c r="P6" s="157" t="s">
        <v>60</v>
      </c>
      <c r="Q6" s="159"/>
      <c r="R6" s="157" t="s">
        <v>57</v>
      </c>
      <c r="S6" s="157" t="s">
        <v>64</v>
      </c>
      <c r="T6" s="157" t="s">
        <v>190</v>
      </c>
      <c r="U6" s="157" t="s">
        <v>66</v>
      </c>
      <c r="V6" s="157" t="s">
        <v>67</v>
      </c>
      <c r="W6" s="157" t="s">
        <v>68</v>
      </c>
    </row>
    <row r="7" ht="37.5" customHeight="1" spans="1:23">
      <c r="A7" s="97"/>
      <c r="B7" s="163"/>
      <c r="C7" s="163"/>
      <c r="D7" s="163"/>
      <c r="E7" s="163"/>
      <c r="F7" s="163"/>
      <c r="G7" s="163"/>
      <c r="H7" s="163"/>
      <c r="I7" s="173" t="s">
        <v>57</v>
      </c>
      <c r="J7" s="174" t="s">
        <v>191</v>
      </c>
      <c r="K7" s="174" t="s">
        <v>187</v>
      </c>
      <c r="L7" s="174" t="s">
        <v>188</v>
      </c>
      <c r="M7" s="174" t="s">
        <v>189</v>
      </c>
      <c r="N7" s="174" t="s">
        <v>187</v>
      </c>
      <c r="O7" s="174" t="s">
        <v>188</v>
      </c>
      <c r="P7" s="174" t="s">
        <v>189</v>
      </c>
      <c r="Q7" s="174" t="s">
        <v>61</v>
      </c>
      <c r="R7" s="174" t="s">
        <v>57</v>
      </c>
      <c r="S7" s="174" t="s">
        <v>64</v>
      </c>
      <c r="T7" s="174" t="s">
        <v>190</v>
      </c>
      <c r="U7" s="174" t="s">
        <v>66</v>
      </c>
      <c r="V7" s="174" t="s">
        <v>67</v>
      </c>
      <c r="W7" s="174" t="s">
        <v>68</v>
      </c>
    </row>
    <row r="8" customHeight="1" spans="1:23">
      <c r="A8" s="164">
        <v>1</v>
      </c>
      <c r="B8" s="164">
        <v>2</v>
      </c>
      <c r="C8" s="164">
        <v>3</v>
      </c>
      <c r="D8" s="164">
        <v>4</v>
      </c>
      <c r="E8" s="164">
        <v>5</v>
      </c>
      <c r="F8" s="164">
        <v>6</v>
      </c>
      <c r="G8" s="164">
        <v>7</v>
      </c>
      <c r="H8" s="164">
        <v>8</v>
      </c>
      <c r="I8" s="164">
        <v>9</v>
      </c>
      <c r="J8" s="164">
        <v>10</v>
      </c>
      <c r="K8" s="164">
        <v>11</v>
      </c>
      <c r="L8" s="164">
        <v>12</v>
      </c>
      <c r="M8" s="164">
        <v>13</v>
      </c>
      <c r="N8" s="164">
        <v>14</v>
      </c>
      <c r="O8" s="164">
        <v>15</v>
      </c>
      <c r="P8" s="164">
        <v>16</v>
      </c>
      <c r="Q8" s="164">
        <v>17</v>
      </c>
      <c r="R8" s="164">
        <v>18</v>
      </c>
      <c r="S8" s="164">
        <v>19</v>
      </c>
      <c r="T8" s="164">
        <v>20</v>
      </c>
      <c r="U8" s="164">
        <v>21</v>
      </c>
      <c r="V8" s="164">
        <v>22</v>
      </c>
      <c r="W8" s="164">
        <v>23</v>
      </c>
    </row>
    <row r="9" ht="20.25" customHeight="1" spans="1:23">
      <c r="A9" s="165" t="s">
        <v>70</v>
      </c>
      <c r="B9" s="165" t="s">
        <v>192</v>
      </c>
      <c r="C9" s="165" t="s">
        <v>193</v>
      </c>
      <c r="D9" s="165" t="s">
        <v>109</v>
      </c>
      <c r="E9" s="165" t="s">
        <v>110</v>
      </c>
      <c r="F9" s="165" t="s">
        <v>194</v>
      </c>
      <c r="G9" s="165" t="s">
        <v>195</v>
      </c>
      <c r="H9" s="100">
        <v>300516</v>
      </c>
      <c r="I9" s="100">
        <v>300516</v>
      </c>
      <c r="J9" s="100"/>
      <c r="K9" s="100"/>
      <c r="L9" s="100">
        <v>300516</v>
      </c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</row>
    <row r="10" ht="20.25" customHeight="1" spans="1:23">
      <c r="A10" s="165" t="s">
        <v>70</v>
      </c>
      <c r="B10" s="165" t="s">
        <v>192</v>
      </c>
      <c r="C10" s="165" t="s">
        <v>193</v>
      </c>
      <c r="D10" s="165" t="s">
        <v>109</v>
      </c>
      <c r="E10" s="165" t="s">
        <v>110</v>
      </c>
      <c r="F10" s="165" t="s">
        <v>196</v>
      </c>
      <c r="G10" s="165" t="s">
        <v>197</v>
      </c>
      <c r="H10" s="100">
        <v>25043</v>
      </c>
      <c r="I10" s="100">
        <v>25043</v>
      </c>
      <c r="J10" s="175"/>
      <c r="K10" s="175"/>
      <c r="L10" s="100">
        <v>25043</v>
      </c>
      <c r="M10" s="175"/>
      <c r="N10" s="100"/>
      <c r="O10" s="100"/>
      <c r="P10" s="100"/>
      <c r="Q10" s="100"/>
      <c r="R10" s="100"/>
      <c r="S10" s="100"/>
      <c r="T10" s="100"/>
      <c r="U10" s="100"/>
      <c r="V10" s="100"/>
      <c r="W10" s="100"/>
    </row>
    <row r="11" ht="20.25" customHeight="1" spans="1:23">
      <c r="A11" s="165" t="s">
        <v>70</v>
      </c>
      <c r="B11" s="165" t="s">
        <v>192</v>
      </c>
      <c r="C11" s="165" t="s">
        <v>193</v>
      </c>
      <c r="D11" s="165" t="s">
        <v>109</v>
      </c>
      <c r="E11" s="165" t="s">
        <v>110</v>
      </c>
      <c r="F11" s="165" t="s">
        <v>198</v>
      </c>
      <c r="G11" s="165" t="s">
        <v>199</v>
      </c>
      <c r="H11" s="100">
        <v>166452</v>
      </c>
      <c r="I11" s="100">
        <v>166452</v>
      </c>
      <c r="J11" s="175"/>
      <c r="K11" s="175"/>
      <c r="L11" s="100">
        <v>166452</v>
      </c>
      <c r="M11" s="175"/>
      <c r="N11" s="100"/>
      <c r="O11" s="100"/>
      <c r="P11" s="100"/>
      <c r="Q11" s="100"/>
      <c r="R11" s="100"/>
      <c r="S11" s="100"/>
      <c r="T11" s="100"/>
      <c r="U11" s="100"/>
      <c r="V11" s="100"/>
      <c r="W11" s="100"/>
    </row>
    <row r="12" ht="20.25" customHeight="1" spans="1:23">
      <c r="A12" s="165" t="s">
        <v>70</v>
      </c>
      <c r="B12" s="165" t="s">
        <v>192</v>
      </c>
      <c r="C12" s="165" t="s">
        <v>193</v>
      </c>
      <c r="D12" s="165" t="s">
        <v>109</v>
      </c>
      <c r="E12" s="165" t="s">
        <v>110</v>
      </c>
      <c r="F12" s="165" t="s">
        <v>198</v>
      </c>
      <c r="G12" s="165" t="s">
        <v>199</v>
      </c>
      <c r="H12" s="100">
        <v>126180</v>
      </c>
      <c r="I12" s="100">
        <v>126180</v>
      </c>
      <c r="J12" s="175"/>
      <c r="K12" s="175"/>
      <c r="L12" s="100">
        <v>126180</v>
      </c>
      <c r="M12" s="175"/>
      <c r="N12" s="100"/>
      <c r="O12" s="100"/>
      <c r="P12" s="100"/>
      <c r="Q12" s="100"/>
      <c r="R12" s="100"/>
      <c r="S12" s="100"/>
      <c r="T12" s="100"/>
      <c r="U12" s="100"/>
      <c r="V12" s="100"/>
      <c r="W12" s="100"/>
    </row>
    <row r="13" ht="20.25" customHeight="1" spans="1:23">
      <c r="A13" s="165" t="s">
        <v>70</v>
      </c>
      <c r="B13" s="165" t="s">
        <v>200</v>
      </c>
      <c r="C13" s="165" t="s">
        <v>201</v>
      </c>
      <c r="D13" s="165" t="s">
        <v>103</v>
      </c>
      <c r="E13" s="165" t="s">
        <v>104</v>
      </c>
      <c r="F13" s="165" t="s">
        <v>202</v>
      </c>
      <c r="G13" s="165" t="s">
        <v>203</v>
      </c>
      <c r="H13" s="100">
        <v>121380</v>
      </c>
      <c r="I13" s="100">
        <v>121380</v>
      </c>
      <c r="J13" s="175"/>
      <c r="K13" s="175"/>
      <c r="L13" s="100">
        <v>121380</v>
      </c>
      <c r="M13" s="175"/>
      <c r="N13" s="100"/>
      <c r="O13" s="100"/>
      <c r="P13" s="100"/>
      <c r="Q13" s="100"/>
      <c r="R13" s="100"/>
      <c r="S13" s="100"/>
      <c r="T13" s="100"/>
      <c r="U13" s="100"/>
      <c r="V13" s="100"/>
      <c r="W13" s="100"/>
    </row>
    <row r="14" ht="20.25" customHeight="1" spans="1:23">
      <c r="A14" s="165" t="s">
        <v>70</v>
      </c>
      <c r="B14" s="165" t="s">
        <v>200</v>
      </c>
      <c r="C14" s="165" t="s">
        <v>201</v>
      </c>
      <c r="D14" s="165" t="s">
        <v>113</v>
      </c>
      <c r="E14" s="165" t="s">
        <v>114</v>
      </c>
      <c r="F14" s="165" t="s">
        <v>204</v>
      </c>
      <c r="G14" s="165" t="s">
        <v>205</v>
      </c>
      <c r="H14" s="100">
        <v>68152</v>
      </c>
      <c r="I14" s="100">
        <v>68152</v>
      </c>
      <c r="J14" s="175"/>
      <c r="K14" s="175"/>
      <c r="L14" s="100">
        <v>68152</v>
      </c>
      <c r="M14" s="175"/>
      <c r="N14" s="100"/>
      <c r="O14" s="100"/>
      <c r="P14" s="100"/>
      <c r="Q14" s="100"/>
      <c r="R14" s="100"/>
      <c r="S14" s="100"/>
      <c r="T14" s="100"/>
      <c r="U14" s="100"/>
      <c r="V14" s="100"/>
      <c r="W14" s="100"/>
    </row>
    <row r="15" ht="20.25" customHeight="1" spans="1:23">
      <c r="A15" s="165" t="s">
        <v>70</v>
      </c>
      <c r="B15" s="165" t="s">
        <v>200</v>
      </c>
      <c r="C15" s="165" t="s">
        <v>201</v>
      </c>
      <c r="D15" s="165" t="s">
        <v>115</v>
      </c>
      <c r="E15" s="165" t="s">
        <v>116</v>
      </c>
      <c r="F15" s="165" t="s">
        <v>206</v>
      </c>
      <c r="G15" s="165" t="s">
        <v>207</v>
      </c>
      <c r="H15" s="100">
        <v>3480</v>
      </c>
      <c r="I15" s="100">
        <v>3480</v>
      </c>
      <c r="J15" s="175"/>
      <c r="K15" s="175"/>
      <c r="L15" s="100">
        <v>3480</v>
      </c>
      <c r="M15" s="175"/>
      <c r="N15" s="100"/>
      <c r="O15" s="100"/>
      <c r="P15" s="100"/>
      <c r="Q15" s="100"/>
      <c r="R15" s="100"/>
      <c r="S15" s="100"/>
      <c r="T15" s="100"/>
      <c r="U15" s="100"/>
      <c r="V15" s="100"/>
      <c r="W15" s="100"/>
    </row>
    <row r="16" ht="20.25" customHeight="1" spans="1:23">
      <c r="A16" s="165" t="s">
        <v>70</v>
      </c>
      <c r="B16" s="165" t="s">
        <v>200</v>
      </c>
      <c r="C16" s="165" t="s">
        <v>201</v>
      </c>
      <c r="D16" s="165" t="s">
        <v>115</v>
      </c>
      <c r="E16" s="165" t="s">
        <v>116</v>
      </c>
      <c r="F16" s="165" t="s">
        <v>206</v>
      </c>
      <c r="G16" s="165" t="s">
        <v>207</v>
      </c>
      <c r="H16" s="100">
        <v>37933</v>
      </c>
      <c r="I16" s="100">
        <v>37933</v>
      </c>
      <c r="J16" s="175"/>
      <c r="K16" s="175"/>
      <c r="L16" s="100">
        <v>37933</v>
      </c>
      <c r="M16" s="175"/>
      <c r="N16" s="100"/>
      <c r="O16" s="100"/>
      <c r="P16" s="100"/>
      <c r="Q16" s="100"/>
      <c r="R16" s="100"/>
      <c r="S16" s="100"/>
      <c r="T16" s="100"/>
      <c r="U16" s="100"/>
      <c r="V16" s="100"/>
      <c r="W16" s="100"/>
    </row>
    <row r="17" ht="20.25" customHeight="1" spans="1:23">
      <c r="A17" s="165" t="s">
        <v>70</v>
      </c>
      <c r="B17" s="165" t="s">
        <v>200</v>
      </c>
      <c r="C17" s="165" t="s">
        <v>201</v>
      </c>
      <c r="D17" s="165" t="s">
        <v>109</v>
      </c>
      <c r="E17" s="165" t="s">
        <v>110</v>
      </c>
      <c r="F17" s="165" t="s">
        <v>208</v>
      </c>
      <c r="G17" s="165" t="s">
        <v>209</v>
      </c>
      <c r="H17" s="100">
        <v>5313</v>
      </c>
      <c r="I17" s="100">
        <v>5313</v>
      </c>
      <c r="J17" s="175"/>
      <c r="K17" s="175"/>
      <c r="L17" s="100">
        <v>5313</v>
      </c>
      <c r="M17" s="175"/>
      <c r="N17" s="100"/>
      <c r="O17" s="100"/>
      <c r="P17" s="100"/>
      <c r="Q17" s="100"/>
      <c r="R17" s="100"/>
      <c r="S17" s="100"/>
      <c r="T17" s="100"/>
      <c r="U17" s="100"/>
      <c r="V17" s="100"/>
      <c r="W17" s="100"/>
    </row>
    <row r="18" ht="20.25" customHeight="1" spans="1:23">
      <c r="A18" s="165" t="s">
        <v>70</v>
      </c>
      <c r="B18" s="165" t="s">
        <v>200</v>
      </c>
      <c r="C18" s="165" t="s">
        <v>201</v>
      </c>
      <c r="D18" s="165" t="s">
        <v>117</v>
      </c>
      <c r="E18" s="165" t="s">
        <v>118</v>
      </c>
      <c r="F18" s="165" t="s">
        <v>208</v>
      </c>
      <c r="G18" s="165" t="s">
        <v>209</v>
      </c>
      <c r="H18" s="100">
        <v>498</v>
      </c>
      <c r="I18" s="100">
        <v>498</v>
      </c>
      <c r="J18" s="175"/>
      <c r="K18" s="175"/>
      <c r="L18" s="100">
        <v>498</v>
      </c>
      <c r="M18" s="175"/>
      <c r="N18" s="100"/>
      <c r="O18" s="100"/>
      <c r="P18" s="100"/>
      <c r="Q18" s="100"/>
      <c r="R18" s="100"/>
      <c r="S18" s="100"/>
      <c r="T18" s="100"/>
      <c r="U18" s="100"/>
      <c r="V18" s="100"/>
      <c r="W18" s="100"/>
    </row>
    <row r="19" ht="20.25" customHeight="1" spans="1:23">
      <c r="A19" s="165" t="s">
        <v>70</v>
      </c>
      <c r="B19" s="165" t="s">
        <v>200</v>
      </c>
      <c r="C19" s="165" t="s">
        <v>201</v>
      </c>
      <c r="D19" s="165" t="s">
        <v>117</v>
      </c>
      <c r="E19" s="165" t="s">
        <v>118</v>
      </c>
      <c r="F19" s="165" t="s">
        <v>208</v>
      </c>
      <c r="G19" s="165" t="s">
        <v>209</v>
      </c>
      <c r="H19" s="100">
        <v>3381</v>
      </c>
      <c r="I19" s="100">
        <v>3381</v>
      </c>
      <c r="J19" s="175"/>
      <c r="K19" s="175"/>
      <c r="L19" s="100">
        <v>3381</v>
      </c>
      <c r="M19" s="175"/>
      <c r="N19" s="100"/>
      <c r="O19" s="100"/>
      <c r="P19" s="100"/>
      <c r="Q19" s="100"/>
      <c r="R19" s="100"/>
      <c r="S19" s="100"/>
      <c r="T19" s="100"/>
      <c r="U19" s="100"/>
      <c r="V19" s="100"/>
      <c r="W19" s="100"/>
    </row>
    <row r="20" ht="20.25" customHeight="1" spans="1:23">
      <c r="A20" s="165" t="s">
        <v>70</v>
      </c>
      <c r="B20" s="165" t="s">
        <v>200</v>
      </c>
      <c r="C20" s="165" t="s">
        <v>201</v>
      </c>
      <c r="D20" s="165" t="s">
        <v>117</v>
      </c>
      <c r="E20" s="165" t="s">
        <v>118</v>
      </c>
      <c r="F20" s="165" t="s">
        <v>208</v>
      </c>
      <c r="G20" s="165" t="s">
        <v>209</v>
      </c>
      <c r="H20" s="100">
        <v>3486</v>
      </c>
      <c r="I20" s="100">
        <v>3486</v>
      </c>
      <c r="J20" s="175"/>
      <c r="K20" s="175"/>
      <c r="L20" s="100">
        <v>3486</v>
      </c>
      <c r="M20" s="175"/>
      <c r="N20" s="100"/>
      <c r="O20" s="100"/>
      <c r="P20" s="100"/>
      <c r="Q20" s="100"/>
      <c r="R20" s="100"/>
      <c r="S20" s="100"/>
      <c r="T20" s="100"/>
      <c r="U20" s="100"/>
      <c r="V20" s="100"/>
      <c r="W20" s="100"/>
    </row>
    <row r="21" ht="20.25" customHeight="1" spans="1:23">
      <c r="A21" s="165" t="s">
        <v>70</v>
      </c>
      <c r="B21" s="165" t="s">
        <v>210</v>
      </c>
      <c r="C21" s="165" t="s">
        <v>124</v>
      </c>
      <c r="D21" s="165" t="s">
        <v>123</v>
      </c>
      <c r="E21" s="165" t="s">
        <v>124</v>
      </c>
      <c r="F21" s="165" t="s">
        <v>211</v>
      </c>
      <c r="G21" s="165" t="s">
        <v>124</v>
      </c>
      <c r="H21" s="100">
        <v>107388</v>
      </c>
      <c r="I21" s="100">
        <v>107388</v>
      </c>
      <c r="J21" s="175"/>
      <c r="K21" s="175"/>
      <c r="L21" s="100">
        <v>107388</v>
      </c>
      <c r="M21" s="175"/>
      <c r="N21" s="100"/>
      <c r="O21" s="100"/>
      <c r="P21" s="100"/>
      <c r="Q21" s="100"/>
      <c r="R21" s="100"/>
      <c r="S21" s="100"/>
      <c r="T21" s="100"/>
      <c r="U21" s="100"/>
      <c r="V21" s="100"/>
      <c r="W21" s="100"/>
    </row>
    <row r="22" ht="20.25" customHeight="1" spans="1:23">
      <c r="A22" s="165" t="s">
        <v>70</v>
      </c>
      <c r="B22" s="165" t="s">
        <v>212</v>
      </c>
      <c r="C22" s="165" t="s">
        <v>213</v>
      </c>
      <c r="D22" s="165" t="s">
        <v>109</v>
      </c>
      <c r="E22" s="165" t="s">
        <v>110</v>
      </c>
      <c r="F22" s="165" t="s">
        <v>214</v>
      </c>
      <c r="G22" s="165" t="s">
        <v>215</v>
      </c>
      <c r="H22" s="100">
        <v>15295</v>
      </c>
      <c r="I22" s="100">
        <v>15295</v>
      </c>
      <c r="J22" s="175"/>
      <c r="K22" s="175"/>
      <c r="L22" s="100">
        <v>15295</v>
      </c>
      <c r="M22" s="175"/>
      <c r="N22" s="100"/>
      <c r="O22" s="100"/>
      <c r="P22" s="100"/>
      <c r="Q22" s="100"/>
      <c r="R22" s="100"/>
      <c r="S22" s="100"/>
      <c r="T22" s="100"/>
      <c r="U22" s="100"/>
      <c r="V22" s="100"/>
      <c r="W22" s="100"/>
    </row>
    <row r="23" ht="20.25" customHeight="1" spans="1:23">
      <c r="A23" s="165" t="s">
        <v>70</v>
      </c>
      <c r="B23" s="165" t="s">
        <v>212</v>
      </c>
      <c r="C23" s="165" t="s">
        <v>213</v>
      </c>
      <c r="D23" s="165" t="s">
        <v>109</v>
      </c>
      <c r="E23" s="165" t="s">
        <v>110</v>
      </c>
      <c r="F23" s="165" t="s">
        <v>216</v>
      </c>
      <c r="G23" s="165" t="s">
        <v>217</v>
      </c>
      <c r="H23" s="100">
        <v>2660</v>
      </c>
      <c r="I23" s="100">
        <v>2660</v>
      </c>
      <c r="J23" s="175"/>
      <c r="K23" s="175"/>
      <c r="L23" s="100">
        <v>2660</v>
      </c>
      <c r="M23" s="175"/>
      <c r="N23" s="100"/>
      <c r="O23" s="100"/>
      <c r="P23" s="100"/>
      <c r="Q23" s="100"/>
      <c r="R23" s="100"/>
      <c r="S23" s="100"/>
      <c r="T23" s="100"/>
      <c r="U23" s="100"/>
      <c r="V23" s="100"/>
      <c r="W23" s="100"/>
    </row>
    <row r="24" ht="20.25" customHeight="1" spans="1:23">
      <c r="A24" s="165" t="s">
        <v>70</v>
      </c>
      <c r="B24" s="165" t="s">
        <v>212</v>
      </c>
      <c r="C24" s="165" t="s">
        <v>213</v>
      </c>
      <c r="D24" s="165" t="s">
        <v>109</v>
      </c>
      <c r="E24" s="165" t="s">
        <v>110</v>
      </c>
      <c r="F24" s="165" t="s">
        <v>216</v>
      </c>
      <c r="G24" s="165" t="s">
        <v>217</v>
      </c>
      <c r="H24" s="100">
        <v>2443</v>
      </c>
      <c r="I24" s="100">
        <v>2443</v>
      </c>
      <c r="J24" s="175"/>
      <c r="K24" s="175"/>
      <c r="L24" s="100">
        <v>2443</v>
      </c>
      <c r="M24" s="175"/>
      <c r="N24" s="100"/>
      <c r="O24" s="100"/>
      <c r="P24" s="100"/>
      <c r="Q24" s="100"/>
      <c r="R24" s="100"/>
      <c r="S24" s="100"/>
      <c r="T24" s="100"/>
      <c r="U24" s="100"/>
      <c r="V24" s="100"/>
      <c r="W24" s="100"/>
    </row>
    <row r="25" ht="20.25" customHeight="1" spans="1:23">
      <c r="A25" s="165" t="s">
        <v>70</v>
      </c>
      <c r="B25" s="165" t="s">
        <v>212</v>
      </c>
      <c r="C25" s="165" t="s">
        <v>213</v>
      </c>
      <c r="D25" s="165" t="s">
        <v>109</v>
      </c>
      <c r="E25" s="165" t="s">
        <v>110</v>
      </c>
      <c r="F25" s="165" t="s">
        <v>218</v>
      </c>
      <c r="G25" s="165" t="s">
        <v>219</v>
      </c>
      <c r="H25" s="100">
        <v>3773</v>
      </c>
      <c r="I25" s="100">
        <v>3773</v>
      </c>
      <c r="J25" s="175"/>
      <c r="K25" s="175"/>
      <c r="L25" s="100">
        <v>3773</v>
      </c>
      <c r="M25" s="175"/>
      <c r="N25" s="100"/>
      <c r="O25" s="100"/>
      <c r="P25" s="100"/>
      <c r="Q25" s="100"/>
      <c r="R25" s="100"/>
      <c r="S25" s="100"/>
      <c r="T25" s="100"/>
      <c r="U25" s="100"/>
      <c r="V25" s="100"/>
      <c r="W25" s="100"/>
    </row>
    <row r="26" ht="20.25" customHeight="1" spans="1:23">
      <c r="A26" s="165" t="s">
        <v>70</v>
      </c>
      <c r="B26" s="165" t="s">
        <v>212</v>
      </c>
      <c r="C26" s="165" t="s">
        <v>213</v>
      </c>
      <c r="D26" s="165" t="s">
        <v>109</v>
      </c>
      <c r="E26" s="165" t="s">
        <v>110</v>
      </c>
      <c r="F26" s="165" t="s">
        <v>220</v>
      </c>
      <c r="G26" s="165" t="s">
        <v>221</v>
      </c>
      <c r="H26" s="100">
        <v>6867</v>
      </c>
      <c r="I26" s="100">
        <v>6867</v>
      </c>
      <c r="J26" s="175"/>
      <c r="K26" s="175"/>
      <c r="L26" s="100">
        <v>6867</v>
      </c>
      <c r="M26" s="175"/>
      <c r="N26" s="100"/>
      <c r="O26" s="100"/>
      <c r="P26" s="100"/>
      <c r="Q26" s="100"/>
      <c r="R26" s="100"/>
      <c r="S26" s="100"/>
      <c r="T26" s="100"/>
      <c r="U26" s="100"/>
      <c r="V26" s="100"/>
      <c r="W26" s="100"/>
    </row>
    <row r="27" ht="20.25" customHeight="1" spans="1:23">
      <c r="A27" s="165" t="s">
        <v>70</v>
      </c>
      <c r="B27" s="165" t="s">
        <v>212</v>
      </c>
      <c r="C27" s="165" t="s">
        <v>213</v>
      </c>
      <c r="D27" s="165" t="s">
        <v>109</v>
      </c>
      <c r="E27" s="165" t="s">
        <v>110</v>
      </c>
      <c r="F27" s="165" t="s">
        <v>222</v>
      </c>
      <c r="G27" s="165" t="s">
        <v>223</v>
      </c>
      <c r="H27" s="100">
        <v>9975</v>
      </c>
      <c r="I27" s="100">
        <v>9975</v>
      </c>
      <c r="J27" s="175"/>
      <c r="K27" s="175"/>
      <c r="L27" s="100">
        <v>9975</v>
      </c>
      <c r="M27" s="175"/>
      <c r="N27" s="100"/>
      <c r="O27" s="100"/>
      <c r="P27" s="100"/>
      <c r="Q27" s="100"/>
      <c r="R27" s="100"/>
      <c r="S27" s="100"/>
      <c r="T27" s="100"/>
      <c r="U27" s="100"/>
      <c r="V27" s="100"/>
      <c r="W27" s="100"/>
    </row>
    <row r="28" ht="20.25" customHeight="1" spans="1:23">
      <c r="A28" s="165" t="s">
        <v>70</v>
      </c>
      <c r="B28" s="165" t="s">
        <v>212</v>
      </c>
      <c r="C28" s="165" t="s">
        <v>213</v>
      </c>
      <c r="D28" s="165" t="s">
        <v>109</v>
      </c>
      <c r="E28" s="165" t="s">
        <v>110</v>
      </c>
      <c r="F28" s="165" t="s">
        <v>224</v>
      </c>
      <c r="G28" s="165" t="s">
        <v>225</v>
      </c>
      <c r="H28" s="100">
        <v>10640</v>
      </c>
      <c r="I28" s="100">
        <v>10640</v>
      </c>
      <c r="J28" s="175"/>
      <c r="K28" s="175"/>
      <c r="L28" s="100">
        <v>10640</v>
      </c>
      <c r="M28" s="175"/>
      <c r="N28" s="100"/>
      <c r="O28" s="100"/>
      <c r="P28" s="100"/>
      <c r="Q28" s="100"/>
      <c r="R28" s="100"/>
      <c r="S28" s="100"/>
      <c r="T28" s="100"/>
      <c r="U28" s="100"/>
      <c r="V28" s="100"/>
      <c r="W28" s="100"/>
    </row>
    <row r="29" ht="20.25" customHeight="1" spans="1:23">
      <c r="A29" s="165" t="s">
        <v>70</v>
      </c>
      <c r="B29" s="165" t="s">
        <v>212</v>
      </c>
      <c r="C29" s="165" t="s">
        <v>213</v>
      </c>
      <c r="D29" s="165" t="s">
        <v>109</v>
      </c>
      <c r="E29" s="165" t="s">
        <v>110</v>
      </c>
      <c r="F29" s="165" t="s">
        <v>226</v>
      </c>
      <c r="G29" s="165" t="s">
        <v>227</v>
      </c>
      <c r="H29" s="100">
        <v>3990</v>
      </c>
      <c r="I29" s="100">
        <v>3990</v>
      </c>
      <c r="J29" s="175"/>
      <c r="K29" s="175"/>
      <c r="L29" s="100">
        <v>3990</v>
      </c>
      <c r="M29" s="175"/>
      <c r="N29" s="100"/>
      <c r="O29" s="100"/>
      <c r="P29" s="100"/>
      <c r="Q29" s="100"/>
      <c r="R29" s="100"/>
      <c r="S29" s="100"/>
      <c r="T29" s="100"/>
      <c r="U29" s="100"/>
      <c r="V29" s="100"/>
      <c r="W29" s="100"/>
    </row>
    <row r="30" ht="20.25" customHeight="1" spans="1:23">
      <c r="A30" s="165" t="s">
        <v>70</v>
      </c>
      <c r="B30" s="165" t="s">
        <v>212</v>
      </c>
      <c r="C30" s="165" t="s">
        <v>213</v>
      </c>
      <c r="D30" s="165" t="s">
        <v>109</v>
      </c>
      <c r="E30" s="165" t="s">
        <v>110</v>
      </c>
      <c r="F30" s="165" t="s">
        <v>228</v>
      </c>
      <c r="G30" s="165" t="s">
        <v>229</v>
      </c>
      <c r="H30" s="100">
        <v>16800</v>
      </c>
      <c r="I30" s="100">
        <v>16800</v>
      </c>
      <c r="J30" s="175"/>
      <c r="K30" s="175"/>
      <c r="L30" s="100">
        <v>16800</v>
      </c>
      <c r="M30" s="175"/>
      <c r="N30" s="100"/>
      <c r="O30" s="100"/>
      <c r="P30" s="100"/>
      <c r="Q30" s="100"/>
      <c r="R30" s="100"/>
      <c r="S30" s="100"/>
      <c r="T30" s="100"/>
      <c r="U30" s="100"/>
      <c r="V30" s="100"/>
      <c r="W30" s="100"/>
    </row>
    <row r="31" ht="20.25" customHeight="1" spans="1:23">
      <c r="A31" s="165" t="s">
        <v>70</v>
      </c>
      <c r="B31" s="165" t="s">
        <v>212</v>
      </c>
      <c r="C31" s="165" t="s">
        <v>213</v>
      </c>
      <c r="D31" s="165" t="s">
        <v>109</v>
      </c>
      <c r="E31" s="165" t="s">
        <v>110</v>
      </c>
      <c r="F31" s="165" t="s">
        <v>228</v>
      </c>
      <c r="G31" s="165" t="s">
        <v>229</v>
      </c>
      <c r="H31" s="100">
        <v>4200</v>
      </c>
      <c r="I31" s="100">
        <v>4200</v>
      </c>
      <c r="J31" s="175"/>
      <c r="K31" s="175"/>
      <c r="L31" s="100">
        <v>4200</v>
      </c>
      <c r="M31" s="175"/>
      <c r="N31" s="100"/>
      <c r="O31" s="100"/>
      <c r="P31" s="100"/>
      <c r="Q31" s="100"/>
      <c r="R31" s="100"/>
      <c r="S31" s="100"/>
      <c r="T31" s="100"/>
      <c r="U31" s="100"/>
      <c r="V31" s="100"/>
      <c r="W31" s="100"/>
    </row>
    <row r="32" ht="20.25" customHeight="1" spans="1:23">
      <c r="A32" s="165" t="s">
        <v>70</v>
      </c>
      <c r="B32" s="165" t="s">
        <v>212</v>
      </c>
      <c r="C32" s="165" t="s">
        <v>213</v>
      </c>
      <c r="D32" s="165" t="s">
        <v>109</v>
      </c>
      <c r="E32" s="165" t="s">
        <v>110</v>
      </c>
      <c r="F32" s="165" t="s">
        <v>228</v>
      </c>
      <c r="G32" s="165" t="s">
        <v>229</v>
      </c>
      <c r="H32" s="100">
        <v>600</v>
      </c>
      <c r="I32" s="100">
        <v>600</v>
      </c>
      <c r="J32" s="175"/>
      <c r="K32" s="175"/>
      <c r="L32" s="100">
        <v>600</v>
      </c>
      <c r="M32" s="175"/>
      <c r="N32" s="100"/>
      <c r="O32" s="100"/>
      <c r="P32" s="100"/>
      <c r="Q32" s="100"/>
      <c r="R32" s="100"/>
      <c r="S32" s="100"/>
      <c r="T32" s="100"/>
      <c r="U32" s="100"/>
      <c r="V32" s="100"/>
      <c r="W32" s="100"/>
    </row>
    <row r="33" ht="20.25" customHeight="1" spans="1:23">
      <c r="A33" s="165" t="s">
        <v>70</v>
      </c>
      <c r="B33" s="165" t="s">
        <v>230</v>
      </c>
      <c r="C33" s="165" t="s">
        <v>231</v>
      </c>
      <c r="D33" s="165" t="s">
        <v>109</v>
      </c>
      <c r="E33" s="165" t="s">
        <v>110</v>
      </c>
      <c r="F33" s="165" t="s">
        <v>196</v>
      </c>
      <c r="G33" s="165" t="s">
        <v>197</v>
      </c>
      <c r="H33" s="100">
        <v>81233</v>
      </c>
      <c r="I33" s="100">
        <v>81233</v>
      </c>
      <c r="J33" s="175"/>
      <c r="K33" s="175"/>
      <c r="L33" s="100">
        <v>81233</v>
      </c>
      <c r="M33" s="175"/>
      <c r="N33" s="100"/>
      <c r="O33" s="100"/>
      <c r="P33" s="100"/>
      <c r="Q33" s="100"/>
      <c r="R33" s="100"/>
      <c r="S33" s="100"/>
      <c r="T33" s="100"/>
      <c r="U33" s="100"/>
      <c r="V33" s="100"/>
      <c r="W33" s="100"/>
    </row>
    <row r="34" ht="20.25" customHeight="1" spans="1:23">
      <c r="A34" s="165" t="s">
        <v>70</v>
      </c>
      <c r="B34" s="165" t="s">
        <v>230</v>
      </c>
      <c r="C34" s="165" t="s">
        <v>231</v>
      </c>
      <c r="D34" s="165" t="s">
        <v>109</v>
      </c>
      <c r="E34" s="165" t="s">
        <v>110</v>
      </c>
      <c r="F34" s="165" t="s">
        <v>196</v>
      </c>
      <c r="G34" s="165" t="s">
        <v>197</v>
      </c>
      <c r="H34" s="100">
        <v>72000</v>
      </c>
      <c r="I34" s="100">
        <v>72000</v>
      </c>
      <c r="J34" s="175"/>
      <c r="K34" s="175"/>
      <c r="L34" s="100">
        <v>72000</v>
      </c>
      <c r="M34" s="175"/>
      <c r="N34" s="100"/>
      <c r="O34" s="100"/>
      <c r="P34" s="100"/>
      <c r="Q34" s="100"/>
      <c r="R34" s="100"/>
      <c r="S34" s="100"/>
      <c r="T34" s="100"/>
      <c r="U34" s="100"/>
      <c r="V34" s="100"/>
      <c r="W34" s="100"/>
    </row>
    <row r="35" ht="20.25" customHeight="1" spans="1:23">
      <c r="A35" s="165" t="s">
        <v>70</v>
      </c>
      <c r="B35" s="165" t="s">
        <v>230</v>
      </c>
      <c r="C35" s="165" t="s">
        <v>231</v>
      </c>
      <c r="D35" s="165" t="s">
        <v>109</v>
      </c>
      <c r="E35" s="165" t="s">
        <v>110</v>
      </c>
      <c r="F35" s="165" t="s">
        <v>198</v>
      </c>
      <c r="G35" s="165" t="s">
        <v>199</v>
      </c>
      <c r="H35" s="100">
        <v>126000</v>
      </c>
      <c r="I35" s="100">
        <v>126000</v>
      </c>
      <c r="J35" s="175"/>
      <c r="K35" s="175"/>
      <c r="L35" s="100">
        <v>126000</v>
      </c>
      <c r="M35" s="175"/>
      <c r="N35" s="100"/>
      <c r="O35" s="100"/>
      <c r="P35" s="100"/>
      <c r="Q35" s="100"/>
      <c r="R35" s="100"/>
      <c r="S35" s="100"/>
      <c r="T35" s="100"/>
      <c r="U35" s="100"/>
      <c r="V35" s="100"/>
      <c r="W35" s="100"/>
    </row>
    <row r="36" ht="20.25" customHeight="1" spans="1:23">
      <c r="A36" s="165" t="s">
        <v>70</v>
      </c>
      <c r="B36" s="165" t="s">
        <v>232</v>
      </c>
      <c r="C36" s="165" t="s">
        <v>233</v>
      </c>
      <c r="D36" s="165" t="s">
        <v>109</v>
      </c>
      <c r="E36" s="165" t="s">
        <v>110</v>
      </c>
      <c r="F36" s="165" t="s">
        <v>208</v>
      </c>
      <c r="G36" s="165" t="s">
        <v>209</v>
      </c>
      <c r="H36" s="100">
        <v>16788</v>
      </c>
      <c r="I36" s="100">
        <v>16788</v>
      </c>
      <c r="J36" s="175"/>
      <c r="K36" s="175"/>
      <c r="L36" s="100">
        <v>16788</v>
      </c>
      <c r="M36" s="175"/>
      <c r="N36" s="100"/>
      <c r="O36" s="100"/>
      <c r="P36" s="100"/>
      <c r="Q36" s="100"/>
      <c r="R36" s="100"/>
      <c r="S36" s="100"/>
      <c r="T36" s="100"/>
      <c r="U36" s="100"/>
      <c r="V36" s="100"/>
      <c r="W36" s="100"/>
    </row>
    <row r="37" ht="20.25" customHeight="1" spans="1:23">
      <c r="A37" s="165" t="s">
        <v>70</v>
      </c>
      <c r="B37" s="165" t="s">
        <v>234</v>
      </c>
      <c r="C37" s="165" t="s">
        <v>235</v>
      </c>
      <c r="D37" s="165" t="s">
        <v>109</v>
      </c>
      <c r="E37" s="165" t="s">
        <v>110</v>
      </c>
      <c r="F37" s="165" t="s">
        <v>236</v>
      </c>
      <c r="G37" s="165" t="s">
        <v>235</v>
      </c>
      <c r="H37" s="100">
        <v>6622</v>
      </c>
      <c r="I37" s="100">
        <v>6622</v>
      </c>
      <c r="J37" s="175"/>
      <c r="K37" s="175"/>
      <c r="L37" s="100">
        <v>6622</v>
      </c>
      <c r="M37" s="175"/>
      <c r="N37" s="100"/>
      <c r="O37" s="100"/>
      <c r="P37" s="100"/>
      <c r="Q37" s="100"/>
      <c r="R37" s="100"/>
      <c r="S37" s="100"/>
      <c r="T37" s="100"/>
      <c r="U37" s="100"/>
      <c r="V37" s="100"/>
      <c r="W37" s="100"/>
    </row>
    <row r="38" ht="20.25" customHeight="1" spans="1:23">
      <c r="A38" s="165" t="s">
        <v>70</v>
      </c>
      <c r="B38" s="165" t="s">
        <v>237</v>
      </c>
      <c r="C38" s="165" t="s">
        <v>238</v>
      </c>
      <c r="D38" s="165" t="s">
        <v>109</v>
      </c>
      <c r="E38" s="165" t="s">
        <v>110</v>
      </c>
      <c r="F38" s="165" t="s">
        <v>239</v>
      </c>
      <c r="G38" s="165" t="s">
        <v>240</v>
      </c>
      <c r="H38" s="100">
        <v>4800</v>
      </c>
      <c r="I38" s="100">
        <v>4800</v>
      </c>
      <c r="J38" s="175"/>
      <c r="K38" s="175"/>
      <c r="L38" s="100">
        <v>4800</v>
      </c>
      <c r="M38" s="175"/>
      <c r="N38" s="100"/>
      <c r="O38" s="100"/>
      <c r="P38" s="100"/>
      <c r="Q38" s="100"/>
      <c r="R38" s="100"/>
      <c r="S38" s="100"/>
      <c r="T38" s="100"/>
      <c r="U38" s="100"/>
      <c r="V38" s="100"/>
      <c r="W38" s="100"/>
    </row>
    <row r="39" ht="20.25" customHeight="1" spans="1:23">
      <c r="A39" s="165" t="s">
        <v>70</v>
      </c>
      <c r="B39" s="165" t="s">
        <v>241</v>
      </c>
      <c r="C39" s="165" t="s">
        <v>242</v>
      </c>
      <c r="D39" s="165" t="s">
        <v>101</v>
      </c>
      <c r="E39" s="165" t="s">
        <v>102</v>
      </c>
      <c r="F39" s="165" t="s">
        <v>243</v>
      </c>
      <c r="G39" s="165" t="s">
        <v>244</v>
      </c>
      <c r="H39" s="100">
        <v>20400</v>
      </c>
      <c r="I39" s="100">
        <v>20400</v>
      </c>
      <c r="J39" s="175"/>
      <c r="K39" s="175"/>
      <c r="L39" s="100">
        <v>20400</v>
      </c>
      <c r="M39" s="175"/>
      <c r="N39" s="100"/>
      <c r="O39" s="100"/>
      <c r="P39" s="100"/>
      <c r="Q39" s="100"/>
      <c r="R39" s="100"/>
      <c r="S39" s="100"/>
      <c r="T39" s="100"/>
      <c r="U39" s="100"/>
      <c r="V39" s="100"/>
      <c r="W39" s="100"/>
    </row>
    <row r="40" ht="20.25" customHeight="1" spans="1:23">
      <c r="A40" s="165" t="s">
        <v>70</v>
      </c>
      <c r="B40" s="165" t="s">
        <v>245</v>
      </c>
      <c r="C40" s="165" t="s">
        <v>246</v>
      </c>
      <c r="D40" s="165" t="s">
        <v>109</v>
      </c>
      <c r="E40" s="165" t="s">
        <v>110</v>
      </c>
      <c r="F40" s="165" t="s">
        <v>228</v>
      </c>
      <c r="G40" s="165" t="s">
        <v>229</v>
      </c>
      <c r="H40" s="100">
        <v>2400</v>
      </c>
      <c r="I40" s="100">
        <v>2400</v>
      </c>
      <c r="J40" s="175"/>
      <c r="K40" s="175"/>
      <c r="L40" s="100">
        <v>2400</v>
      </c>
      <c r="M40" s="175"/>
      <c r="N40" s="100"/>
      <c r="O40" s="100"/>
      <c r="P40" s="100"/>
      <c r="Q40" s="100"/>
      <c r="R40" s="100"/>
      <c r="S40" s="100"/>
      <c r="T40" s="100"/>
      <c r="U40" s="100"/>
      <c r="V40" s="100"/>
      <c r="W40" s="100"/>
    </row>
    <row r="41" ht="17.25" customHeight="1" spans="1:23">
      <c r="A41" s="166" t="s">
        <v>163</v>
      </c>
      <c r="B41" s="167"/>
      <c r="C41" s="167"/>
      <c r="D41" s="167"/>
      <c r="E41" s="167"/>
      <c r="F41" s="167"/>
      <c r="G41" s="168"/>
      <c r="H41" s="100">
        <v>1376688</v>
      </c>
      <c r="I41" s="100">
        <v>1376688</v>
      </c>
      <c r="J41" s="100"/>
      <c r="K41" s="100"/>
      <c r="L41" s="100">
        <v>1376688</v>
      </c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</row>
  </sheetData>
  <mergeCells count="30">
    <mergeCell ref="A2:W2"/>
    <mergeCell ref="A3:G3"/>
    <mergeCell ref="H4:W4"/>
    <mergeCell ref="I5:M5"/>
    <mergeCell ref="N5:P5"/>
    <mergeCell ref="R5:W5"/>
    <mergeCell ref="A41:G41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2"/>
  <sheetViews>
    <sheetView showZeros="0" workbookViewId="0">
      <selection activeCell="A3" sqref="A3:H3"/>
    </sheetView>
  </sheetViews>
  <sheetFormatPr defaultColWidth="9.13888888888889" defaultRowHeight="14.25" customHeight="1"/>
  <cols>
    <col min="1" max="1" width="10.2777777777778" style="1" customWidth="1"/>
    <col min="2" max="2" width="13.4259259259259" style="1" customWidth="1"/>
    <col min="3" max="3" width="32.8518518518519" style="1" customWidth="1"/>
    <col min="4" max="4" width="23.8518518518519" style="1" customWidth="1"/>
    <col min="5" max="5" width="11.1388888888889" style="1" customWidth="1"/>
    <col min="6" max="6" width="17.712962962963" style="1" customWidth="1"/>
    <col min="7" max="7" width="9.85185185185185" style="1" customWidth="1"/>
    <col min="8" max="8" width="17.712962962963" style="1" customWidth="1"/>
    <col min="9" max="13" width="20" style="1" customWidth="1"/>
    <col min="14" max="14" width="12.2777777777778" style="1" customWidth="1"/>
    <col min="15" max="15" width="12.712962962963" style="1" customWidth="1"/>
    <col min="16" max="16" width="11.1388888888889" style="1" customWidth="1"/>
    <col min="17" max="21" width="19.8518518518519" style="1" customWidth="1"/>
    <col min="22" max="22" width="20" style="1" customWidth="1"/>
    <col min="23" max="23" width="19.8518518518519" style="1" customWidth="1"/>
    <col min="24" max="16384" width="9.13888888888889" style="1"/>
  </cols>
  <sheetData>
    <row r="1" ht="13.5" customHeight="1" spans="2:23">
      <c r="B1" s="146"/>
      <c r="E1" s="2"/>
      <c r="F1" s="2"/>
      <c r="G1" s="2"/>
      <c r="H1" s="2"/>
      <c r="U1" s="146"/>
      <c r="W1" s="151" t="s">
        <v>247</v>
      </c>
    </row>
    <row r="2" ht="46.5" customHeight="1" spans="1:23">
      <c r="A2" s="4" t="str">
        <f>"2026"&amp;"年部门项目支出预算表"</f>
        <v>2026年部门项目支出预算表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ht="13.5" customHeight="1" spans="1:23">
      <c r="A3" s="5" t="str">
        <f>"单位名称："&amp;"昆明市盘龙区人才服务中心卫生健康分中心"</f>
        <v>单位名称：昆明市盘龙区人才服务中心卫生健康分中心</v>
      </c>
      <c r="B3" s="6"/>
      <c r="C3" s="6"/>
      <c r="D3" s="6"/>
      <c r="E3" s="6"/>
      <c r="F3" s="6"/>
      <c r="G3" s="6"/>
      <c r="H3" s="6"/>
      <c r="I3" s="7"/>
      <c r="J3" s="7"/>
      <c r="K3" s="7"/>
      <c r="L3" s="7"/>
      <c r="M3" s="7"/>
      <c r="N3" s="7"/>
      <c r="O3" s="7"/>
      <c r="P3" s="7"/>
      <c r="Q3" s="7"/>
      <c r="U3" s="146"/>
      <c r="W3" s="132" t="s">
        <v>1</v>
      </c>
    </row>
    <row r="4" ht="21.75" customHeight="1" spans="1:23">
      <c r="A4" s="9" t="s">
        <v>248</v>
      </c>
      <c r="B4" s="10" t="s">
        <v>176</v>
      </c>
      <c r="C4" s="9" t="s">
        <v>177</v>
      </c>
      <c r="D4" s="9" t="s">
        <v>249</v>
      </c>
      <c r="E4" s="10" t="s">
        <v>178</v>
      </c>
      <c r="F4" s="10" t="s">
        <v>179</v>
      </c>
      <c r="G4" s="10" t="s">
        <v>250</v>
      </c>
      <c r="H4" s="10" t="s">
        <v>251</v>
      </c>
      <c r="I4" s="16" t="s">
        <v>55</v>
      </c>
      <c r="J4" s="11" t="s">
        <v>252</v>
      </c>
      <c r="K4" s="12"/>
      <c r="L4" s="12"/>
      <c r="M4" s="13"/>
      <c r="N4" s="11" t="s">
        <v>184</v>
      </c>
      <c r="O4" s="12"/>
      <c r="P4" s="13"/>
      <c r="Q4" s="10" t="s">
        <v>61</v>
      </c>
      <c r="R4" s="11" t="s">
        <v>62</v>
      </c>
      <c r="S4" s="12"/>
      <c r="T4" s="12"/>
      <c r="U4" s="12"/>
      <c r="V4" s="12"/>
      <c r="W4" s="13"/>
    </row>
    <row r="5" ht="21.75" customHeight="1" spans="1:23">
      <c r="A5" s="14"/>
      <c r="B5" s="28"/>
      <c r="C5" s="14"/>
      <c r="D5" s="14"/>
      <c r="E5" s="15"/>
      <c r="F5" s="15"/>
      <c r="G5" s="15"/>
      <c r="H5" s="15"/>
      <c r="I5" s="28"/>
      <c r="J5" s="147" t="s">
        <v>58</v>
      </c>
      <c r="K5" s="148"/>
      <c r="L5" s="10" t="s">
        <v>59</v>
      </c>
      <c r="M5" s="10" t="s">
        <v>60</v>
      </c>
      <c r="N5" s="10" t="s">
        <v>58</v>
      </c>
      <c r="O5" s="10" t="s">
        <v>59</v>
      </c>
      <c r="P5" s="10" t="s">
        <v>60</v>
      </c>
      <c r="Q5" s="15"/>
      <c r="R5" s="10" t="s">
        <v>57</v>
      </c>
      <c r="S5" s="10" t="s">
        <v>64</v>
      </c>
      <c r="T5" s="10" t="s">
        <v>190</v>
      </c>
      <c r="U5" s="10" t="s">
        <v>66</v>
      </c>
      <c r="V5" s="10" t="s">
        <v>67</v>
      </c>
      <c r="W5" s="10" t="s">
        <v>68</v>
      </c>
    </row>
    <row r="6" ht="21" customHeight="1" spans="1:23">
      <c r="A6" s="28"/>
      <c r="B6" s="28"/>
      <c r="C6" s="28"/>
      <c r="D6" s="28"/>
      <c r="E6" s="28"/>
      <c r="F6" s="28"/>
      <c r="G6" s="28"/>
      <c r="H6" s="28"/>
      <c r="I6" s="28"/>
      <c r="J6" s="149" t="s">
        <v>57</v>
      </c>
      <c r="K6" s="15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</row>
    <row r="7" ht="39.75" customHeight="1" spans="1:23">
      <c r="A7" s="17"/>
      <c r="B7" s="19"/>
      <c r="C7" s="17"/>
      <c r="D7" s="17"/>
      <c r="E7" s="18"/>
      <c r="F7" s="18"/>
      <c r="G7" s="18"/>
      <c r="H7" s="18"/>
      <c r="I7" s="19"/>
      <c r="J7" s="63" t="s">
        <v>57</v>
      </c>
      <c r="K7" s="63" t="s">
        <v>253</v>
      </c>
      <c r="L7" s="18"/>
      <c r="M7" s="18"/>
      <c r="N7" s="18"/>
      <c r="O7" s="18"/>
      <c r="P7" s="18"/>
      <c r="Q7" s="18"/>
      <c r="R7" s="18"/>
      <c r="S7" s="18"/>
      <c r="T7" s="18"/>
      <c r="U7" s="19"/>
      <c r="V7" s="18"/>
      <c r="W7" s="18"/>
    </row>
    <row r="8" ht="15" customHeight="1" spans="1:23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20">
        <v>10</v>
      </c>
      <c r="K8" s="20">
        <v>11</v>
      </c>
      <c r="L8" s="34">
        <v>12</v>
      </c>
      <c r="M8" s="34">
        <v>13</v>
      </c>
      <c r="N8" s="34">
        <v>14</v>
      </c>
      <c r="O8" s="34">
        <v>15</v>
      </c>
      <c r="P8" s="34">
        <v>16</v>
      </c>
      <c r="Q8" s="34">
        <v>17</v>
      </c>
      <c r="R8" s="34">
        <v>18</v>
      </c>
      <c r="S8" s="34">
        <v>19</v>
      </c>
      <c r="T8" s="34">
        <v>20</v>
      </c>
      <c r="U8" s="20">
        <v>21</v>
      </c>
      <c r="V8" s="34">
        <v>22</v>
      </c>
      <c r="W8" s="20">
        <v>23</v>
      </c>
    </row>
    <row r="9" ht="21.75" customHeight="1" spans="1:23">
      <c r="A9" s="65"/>
      <c r="B9" s="65"/>
      <c r="C9" s="65"/>
      <c r="D9" s="65"/>
      <c r="E9" s="65"/>
      <c r="F9" s="65"/>
      <c r="G9" s="65"/>
      <c r="H9" s="6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</row>
    <row r="10" ht="18.75" customHeight="1" spans="1:23">
      <c r="A10" s="31" t="s">
        <v>163</v>
      </c>
      <c r="B10" s="32"/>
      <c r="C10" s="32"/>
      <c r="D10" s="32"/>
      <c r="E10" s="32"/>
      <c r="F10" s="32"/>
      <c r="G10" s="32"/>
      <c r="H10" s="33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</row>
    <row r="12" customHeight="1" spans="1:1">
      <c r="A12" s="27" t="s">
        <v>254</v>
      </c>
    </row>
  </sheetData>
  <mergeCells count="28">
    <mergeCell ref="A2:W2"/>
    <mergeCell ref="A3:H3"/>
    <mergeCell ref="J4:M4"/>
    <mergeCell ref="N4:P4"/>
    <mergeCell ref="R4:W4"/>
    <mergeCell ref="A10:H10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9"/>
  <sheetViews>
    <sheetView showZeros="0" workbookViewId="0">
      <selection activeCell="C14" sqref="C14"/>
    </sheetView>
  </sheetViews>
  <sheetFormatPr defaultColWidth="9.13888888888889" defaultRowHeight="12" customHeight="1"/>
  <cols>
    <col min="1" max="1" width="34.2777777777778" style="1" customWidth="1"/>
    <col min="2" max="2" width="29" style="1" customWidth="1"/>
    <col min="3" max="5" width="23.5740740740741" style="1" customWidth="1"/>
    <col min="6" max="6" width="11.2777777777778" style="1" customWidth="1"/>
    <col min="7" max="7" width="25.1388888888889" style="1" customWidth="1"/>
    <col min="8" max="8" width="15.5740740740741" style="1" customWidth="1"/>
    <col min="9" max="9" width="13.4259259259259" style="1" customWidth="1"/>
    <col min="10" max="10" width="18.8518518518519" style="1" customWidth="1"/>
    <col min="11" max="16384" width="9.13888888888889" style="1"/>
  </cols>
  <sheetData>
    <row r="1" ht="18" customHeight="1" spans="10:10">
      <c r="J1" s="3" t="s">
        <v>255</v>
      </c>
    </row>
    <row r="2" ht="39.75" customHeight="1" spans="1:10">
      <c r="A2" s="61" t="str">
        <f>"2026"&amp;"年部门项目支出绩效目标表"</f>
        <v>2026年部门项目支出绩效目标表</v>
      </c>
      <c r="B2" s="4"/>
      <c r="C2" s="4"/>
      <c r="D2" s="4"/>
      <c r="E2" s="4"/>
      <c r="F2" s="62"/>
      <c r="G2" s="4"/>
      <c r="H2" s="62"/>
      <c r="I2" s="62"/>
      <c r="J2" s="4"/>
    </row>
    <row r="3" ht="17.25" customHeight="1" spans="1:1">
      <c r="A3" s="5" t="str">
        <f>"单位名称："&amp;"昆明市盘龙区人才服务中心卫生健康分中心"</f>
        <v>单位名称：昆明市盘龙区人才服务中心卫生健康分中心</v>
      </c>
    </row>
    <row r="4" ht="44.25" customHeight="1" spans="1:10">
      <c r="A4" s="144" t="s">
        <v>256</v>
      </c>
      <c r="B4" s="63" t="s">
        <v>257</v>
      </c>
      <c r="C4" s="63" t="s">
        <v>258</v>
      </c>
      <c r="D4" s="63" t="s">
        <v>259</v>
      </c>
      <c r="E4" s="63" t="s">
        <v>260</v>
      </c>
      <c r="F4" s="64" t="s">
        <v>261</v>
      </c>
      <c r="G4" s="63" t="s">
        <v>262</v>
      </c>
      <c r="H4" s="64" t="s">
        <v>263</v>
      </c>
      <c r="I4" s="64" t="s">
        <v>264</v>
      </c>
      <c r="J4" s="63" t="s">
        <v>265</v>
      </c>
    </row>
    <row r="5" ht="18.75" customHeight="1" spans="1:10">
      <c r="A5" s="145">
        <v>1</v>
      </c>
      <c r="B5" s="145">
        <v>2</v>
      </c>
      <c r="C5" s="145">
        <v>3</v>
      </c>
      <c r="D5" s="145">
        <v>4</v>
      </c>
      <c r="E5" s="145">
        <v>5</v>
      </c>
      <c r="F5" s="34">
        <v>6</v>
      </c>
      <c r="G5" s="145">
        <v>7</v>
      </c>
      <c r="H5" s="34">
        <v>8</v>
      </c>
      <c r="I5" s="34">
        <v>9</v>
      </c>
      <c r="J5" s="145">
        <v>10</v>
      </c>
    </row>
    <row r="6" ht="42" customHeight="1" spans="1:10">
      <c r="A6" s="29"/>
      <c r="B6" s="65"/>
      <c r="C6" s="65"/>
      <c r="D6" s="65"/>
      <c r="E6" s="48"/>
      <c r="F6" s="66"/>
      <c r="G6" s="48"/>
      <c r="H6" s="66"/>
      <c r="I6" s="66"/>
      <c r="J6" s="48"/>
    </row>
    <row r="7" ht="42" customHeight="1" spans="1:10">
      <c r="A7" s="29"/>
      <c r="B7" s="21"/>
      <c r="C7" s="21"/>
      <c r="D7" s="21"/>
      <c r="E7" s="29"/>
      <c r="F7" s="21"/>
      <c r="G7" s="29"/>
      <c r="H7" s="21"/>
      <c r="I7" s="21"/>
      <c r="J7" s="29"/>
    </row>
    <row r="9" customHeight="1" spans="1:1">
      <c r="A9" s="27" t="s">
        <v>254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2026-03-09T06:50:00Z</dcterms:created>
  <dcterms:modified xsi:type="dcterms:W3CDTF">2026-03-20T05:50:06Z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A5FEAE0A34F549C790DBCB528F7DCFA0</vt:lpwstr>
  </property>
  <property fmtid="{D5CDD505-2E9C-101B-9397-08002B2CF9AE}" pid="3" name="KSOProductBuildVer">
    <vt:lpwstr>2052-11.8.2.12089</vt:lpwstr>
  </property>
</Properties>
</file>