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09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部门基本支出预算表04!#REF!,部门基本支出预算表04!$1:$1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新增资产配置表10!#REF!,新增资产配置表10!$1:$1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<sst xmlns="http://schemas.openxmlformats.org/spreadsheetml/2006/main" count="1318" uniqueCount="509">
  <si>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</si>
  <si>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</si>
  <si>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</si>
  <si>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</si>
  <si>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</si>
  <si>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</si>
  <si>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</si>
  <si>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</si>
  <si>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</si>
  <si>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</si>
  <si>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</si>
  <si>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</si>
  <si>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</si>
  <si>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</si>
  <si>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</si>
  <si>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</si>
  <si>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</si>
  <si>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</si>
  <si>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</si>
  <si>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</si>
  <si>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</si>
  <si>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</si>
  <si>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</si>
  <si>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</si>
  <si>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</si>
  <si>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</si>
  <si>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</si>
  <si>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</si>
  <si>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</si>
  <si>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</si>
  <si>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</si>
  <si>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</si>
  <si>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</si>
  <si>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</si>
  <si>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</si>
  <si>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</si>
  <si>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</si>
  <si>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</si>
  <si>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</si>
  <si>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</si>
  <si>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</si>
  <si>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</si>
  <si>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</si>
  <si>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</si>
  <si>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</si>
  <si>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</si>
  <si>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</si>
  <si>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</si>
  <si>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</si>
  <si>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</si>
  <si>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</si>
  <si>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</si>
  <si>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</si>
  <si>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</si>
  <si>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</si>
  <si>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</si>
  <si>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</si>
  <si>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</si>
  <si>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</si>
  <si>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</si>
  <si>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</si>
  <si>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</si>
  <si>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</si>
  <si>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</si>
  <si>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</si>
  <si>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</si>
  <si>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</si>
  <si>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</si>
  <si>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</si>
  <si>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105010</t>
  </si>
  <si>
    <t>昆明市盘龙区云师大实验中学盘龙学校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</si>
  <si>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</si>
  <si>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</si>
  <si>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</si>
  <si>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</si>
  <si>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</si>
  <si>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</si>
  <si>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</si>
  <si>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</si>
  <si>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</si>
  <si>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</si>
  <si>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</si>
  <si>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</si>
  <si>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</si>
  <si>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</si>
  <si>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</si>
  <si>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</si>
  <si>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</si>
  <si>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</si>
  <si>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</si>
  <si>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</si>
  <si>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</si>
  <si>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</si>
  <si>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</si>
  <si>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</si>
  <si>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</si>
  <si>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</si>
  <si>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</si>
  <si>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</si>
  <si>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20501</t>
  </si>
  <si>
    <t>教育管理事务</t>
  </si>
  <si>
    <t>其他教育管理事务支出</t>
  </si>
  <si>
    <t>20502</t>
  </si>
  <si>
    <t>普通教育</t>
  </si>
  <si>
    <t>初中教育</t>
  </si>
  <si>
    <t>其他普通教育支出</t>
  </si>
  <si>
    <t>20507</t>
  </si>
  <si>
    <t>特殊教育</t>
  </si>
  <si>
    <t>特殊学校教育</t>
  </si>
  <si>
    <t>20509</t>
  </si>
  <si>
    <t>教育费附加安排的支出</t>
  </si>
  <si>
    <t>其他教育费附加安排的支出</t>
  </si>
  <si>
    <t>208</t>
  </si>
  <si>
    <t>社会保障和就业支出</t>
  </si>
  <si>
    <t>20801</t>
  </si>
  <si>
    <t>人力资源和社会保障管理事务</t>
  </si>
  <si>
    <t>其他人力资源和社会保障管理事务支出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</si>
  <si>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</si>
  <si>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</si>
  <si>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</si>
  <si>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</si>
  <si>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</si>
  <si>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</si>
  <si>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</si>
  <si>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</si>
  <si>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</si>
  <si>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</si>
  <si>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</si>
  <si>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</si>
  <si>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</si>
  <si>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</si>
  <si>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</si>
  <si>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</si>
  <si>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</si>
  <si>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</si>
  <si>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</si>
  <si>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</si>
  <si>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21103</t>
  </si>
  <si>
    <t>污染防治</t>
  </si>
  <si>
    <t>固体废弃物与化学品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</si>
  <si>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</si>
  <si>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</si>
  <si>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</si>
  <si>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</si>
  <si>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</si>
  <si>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</si>
  <si>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</si>
  <si>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</si>
  <si>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</si>
  <si>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</si>
  <si>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</si>
  <si>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</si>
  <si>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</si>
  <si>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</si>
  <si>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</si>
  <si>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</si>
  <si>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</si>
  <si>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</si>
  <si>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</si>
  <si>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</si>
  <si>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</si>
  <si>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</si>
  <si>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</si>
  <si>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</si>
  <si>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</si>
  <si>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</si>
  <si>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</si>
  <si>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</si>
  <si>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</si>
  <si>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</si>
  <si>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</si>
  <si>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</si>
  <si>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</si>
  <si>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</si>
  <si>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</si>
  <si>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</si>
  <si>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</si>
  <si>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</si>
  <si>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</si>
  <si>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</si>
  <si>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</si>
  <si>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</si>
  <si>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</si>
  <si>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</si>
  <si>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2050199</t>
  </si>
  <si>
    <t>2050203</t>
  </si>
  <si>
    <t>2050299</t>
  </si>
  <si>
    <t>2050701</t>
  </si>
  <si>
    <t>2050999</t>
  </si>
  <si>
    <t>2080199</t>
  </si>
  <si>
    <t>2110304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</si>
  <si>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</si>
  <si>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</si>
  <si>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</si>
  <si>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</si>
  <si>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</si>
  <si>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</si>
  <si>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</si>
  <si>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</si>
  <si>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空表说明：本单位本年度无一般公共预算“三公”经费支出，故本表为空表。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</si>
  <si>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</si>
  <si>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</si>
  <si>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</si>
  <si>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</si>
  <si>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</si>
  <si>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</si>
  <si>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</si>
  <si>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</si>
  <si>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</si>
  <si>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</si>
  <si>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</si>
  <si>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</si>
  <si>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</si>
  <si>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</si>
  <si>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</si>
  <si>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</si>
  <si>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</si>
  <si>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</si>
  <si>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530103210000000003449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</si>
  <si>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</si>
  <si>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</si>
  <si>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</si>
  <si>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</si>
  <si>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</si>
  <si>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</si>
  <si>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</si>
  <si>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</si>
  <si>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</si>
  <si>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530103210000000003450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</si>
  <si>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</si>
  <si>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</si>
  <si>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</si>
  <si>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</si>
  <si>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</si>
  <si>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</si>
  <si>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</si>
  <si>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</si>
  <si>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</si>
  <si>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</si>
  <si>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</si>
  <si>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530103210000000003451</t>
  </si>
  <si>
    <t>30113</t>
  </si>
  <si>
    <t>530103210000000003453</t>
  </si>
  <si>
    <t>工会经费</t>
  </si>
  <si>
    <t>30228</t>
  </si>
  <si>
    <t>530103210000000003454</t>
  </si>
  <si>
    <t>一般公用经费</t>
  </si>
  <si>
    <t>30201</t>
  </si>
  <si>
    <t>办公费</t>
  </si>
  <si>
    <t>30299</t>
  </si>
  <si>
    <t>其他商品和服务支出</t>
  </si>
  <si>
    <t>530103231100001276254</t>
  </si>
  <si>
    <t>离退休人员支出</t>
  </si>
  <si>
    <t>30305</t>
  </si>
  <si>
    <t>生活补助</t>
  </si>
  <si>
    <t>530103231100001459227</t>
  </si>
  <si>
    <t>事业人员绩效奖励</t>
  </si>
  <si>
    <t>530103231100001459245</t>
  </si>
  <si>
    <t>离退休工会活动经费</t>
  </si>
  <si>
    <t>530103241100002302648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</si>
  <si>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</si>
  <si>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</si>
  <si>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</si>
  <si>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</si>
  <si>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</si>
  <si>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</si>
  <si>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</si>
  <si>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</si>
  <si>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</si>
  <si>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</si>
  <si>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</si>
  <si>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530103251100004033820</t>
  </si>
  <si>
    <t>昆明市盘龙区云师大实验中学盘龙学校“无废学校”建设试点示范项目经费</t>
  </si>
  <si>
    <t>530103251100004422711</t>
  </si>
  <si>
    <t>市级下达公务员考务工作经费</t>
  </si>
  <si>
    <t>30227</t>
  </si>
  <si>
    <t>委托业务费</t>
  </si>
  <si>
    <t>530103251100004422727</t>
  </si>
  <si>
    <t>市级下达事业单位招考笔试考务经费</t>
  </si>
  <si>
    <t>530103261100005159254</t>
  </si>
  <si>
    <t>校园足球特色学校专项经费</t>
  </si>
  <si>
    <t>民生类</t>
  </si>
  <si>
    <t>530103251100004255666</t>
  </si>
  <si>
    <t>2025年城乡义务教育阶段学校补助公用经费（初中）中央专项资金</t>
  </si>
  <si>
    <t>31002</t>
  </si>
  <si>
    <t>办公设备购置</t>
  </si>
  <si>
    <t>31099</t>
  </si>
  <si>
    <t>其他资本性支出</t>
  </si>
  <si>
    <t>530103251100004256554</t>
  </si>
  <si>
    <t>2025年特殊教育补助公用经费中央专项资金</t>
  </si>
  <si>
    <t>530103251100004256620</t>
  </si>
  <si>
    <t>2025年特殊教育补助公用经费市级专项资金</t>
  </si>
  <si>
    <t>530103251100004699695</t>
  </si>
  <si>
    <t>2025年特殊教育补助公用经费省级提标专项资金</t>
  </si>
  <si>
    <t>530103251100004699715</t>
  </si>
  <si>
    <t>2025年特殊教育补助公用经费中央提标专项资金</t>
  </si>
  <si>
    <t>530103251100004699716</t>
  </si>
  <si>
    <t>2025年特殊教育补助公用经费市级提标专项资金</t>
  </si>
  <si>
    <t>事业发展类</t>
  </si>
  <si>
    <t>530103251100004291233</t>
  </si>
  <si>
    <t>2025年义务教育薄弱环节改善与能力提升中央补助资金</t>
  </si>
  <si>
    <t>31003</t>
  </si>
  <si>
    <t>专用设备购置</t>
  </si>
  <si>
    <t>530103251100004624746</t>
  </si>
  <si>
    <t>2025年义务教育课后服务省级补助资金</t>
  </si>
  <si>
    <t>530103251100004641420</t>
  </si>
  <si>
    <t>昆明市教育体育系统事业单位工作人员招聘经费</t>
  </si>
  <si>
    <t>530103251100004641629</t>
  </si>
  <si>
    <t>成人高考考试考务经费</t>
  </si>
  <si>
    <t>530103251100004677403</t>
  </si>
  <si>
    <t>2024年昆明市学科带头人和骨干教师工作经费</t>
  </si>
  <si>
    <t>530103261100005159240</t>
  </si>
  <si>
    <t>农村寄宿制学校家校往返交通补助经费</t>
  </si>
  <si>
    <t>530103261100005159241</t>
  </si>
  <si>
    <t>安保人员经费</t>
  </si>
  <si>
    <t>30209</t>
  </si>
  <si>
    <t>物业管理费</t>
  </si>
  <si>
    <t>530103261100005159242</t>
  </si>
  <si>
    <t>非同级财政拨款（课后服务）专项资金</t>
  </si>
  <si>
    <t>530103261100005159253</t>
  </si>
  <si>
    <t>编制外用工人员提标经费</t>
  </si>
  <si>
    <t>30226</t>
  </si>
  <si>
    <t>劳务费</t>
  </si>
  <si>
    <t>530103261100005162354</t>
  </si>
  <si>
    <t>业务补助经费</t>
  </si>
  <si>
    <t>530103261100005307286</t>
  </si>
  <si>
    <t>师大实验中学盘龙学校升等晋级设备配套资金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</si>
  <si>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</si>
  <si>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</si>
  <si>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</si>
  <si>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</si>
  <si>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</si>
  <si>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</si>
  <si>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</si>
  <si>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</si>
  <si>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</si>
  <si>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</si>
  <si>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</si>
  <si>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在保障学生掌握各学段核心知识与技能的基础上，深耕综合素质培养，传承弘扬中华优秀传统文化，以“办社会满意、家长满意、学生满意的优质教育”为目标，持续提升办学质量与育人水平。</t>
  </si>
  <si>
    <t>产出指标</t>
  </si>
  <si>
    <t>质量指标</t>
  </si>
  <si>
    <t>项目验收合格率</t>
  </si>
  <si>
    <t>=</t>
  </si>
  <si>
    <t>100</t>
  </si>
  <si>
    <t>%</t>
  </si>
  <si>
    <t>定性指标</t>
  </si>
  <si>
    <t>反映创建云南省一级一等完全中学项目验收合格的情况</t>
  </si>
  <si>
    <t>昆明市盘龙区云师大实验中学盘龙学校始终贯彻“爱+智慧”的教育理念，通过构建多元化、开放性的学校课程体系，充分关注学生个体差异，全力促进学生全面、健康发展，已培养出一批又一批综合能力强、阳光向上的优秀学生。在保障学生掌握各学段核心知识与技能的基础上，深耕综合素质培养，传承弘扬中华优秀传统文化，以“办社会满意、家长满意、学生满意的优质教育”为目标，持续提升办学质量与育人水平。</t>
  </si>
  <si>
    <t>时效指标</t>
  </si>
  <si>
    <t>完成时间</t>
  </si>
  <si>
    <t>&lt;=</t>
  </si>
  <si>
    <t>一</t>
  </si>
  <si>
    <t>年</t>
  </si>
  <si>
    <t>定量指标</t>
  </si>
  <si>
    <t>反映完成时间的情况</t>
  </si>
  <si>
    <t>效益指标</t>
  </si>
  <si>
    <t>社会效益</t>
  </si>
  <si>
    <t>提升教育水平</t>
  </si>
  <si>
    <t>&gt;=</t>
  </si>
  <si>
    <t>95</t>
  </si>
  <si>
    <t>反映提升教育水平的情况</t>
  </si>
  <si>
    <t>满意度指标</t>
  </si>
  <si>
    <t>服务对象满意度</t>
  </si>
  <si>
    <t>学生家长满意度</t>
  </si>
  <si>
    <t>反映学生家长满意的情况</t>
  </si>
  <si>
    <t>聚焦基础保障夯实与服务质量起步提升，2026年预算核心实现 “全覆盖、保基本、提规范” 目标。精准测算在校生规模及服务需求，建立资金使用台账及公示制度。</t>
  </si>
  <si>
    <t>数量指标</t>
  </si>
  <si>
    <t>参与课后服务的学生总数及占在校生比例</t>
  </si>
  <si>
    <t>85</t>
  </si>
  <si>
    <t>反映参与课后服务的学生情况</t>
  </si>
  <si>
    <t>根据《关于进一步规范义务教育课后服务有关工作的通知》文件精神，聚焦基础保障夯实与服务质量起步提升，2026 年预算核心实现“全覆盖、保基本、提规范”目标。精准测算在校生规模及服务需求，确保专项资金足额拨付至每所义务教育阶段学校，实现课后服务学校覆盖率100%，保障建档立卡、留守儿童等特殊群体学生免费参与率100%。资金优先保障基础托管服务师资薪酬及安全管理支出，人均经费标准不低于当地课后服务成本基准线，其中财政专项资金占比不低于70%。单列课程开发与师资培训专项经费，支持每所学校至少开设3类以上素质拓展课程，组织校内教师课后服务专题培训覆盖率达90%。建立资金使用台账及公示制度，确保经费拨付及时率 100%、使用合规率100%，师生及家长满意度达90%以上。</t>
  </si>
  <si>
    <t>课程质量达标率</t>
  </si>
  <si>
    <t>98</t>
  </si>
  <si>
    <t>反映课程质量达标的情况</t>
  </si>
  <si>
    <t>资金支付完成时间</t>
  </si>
  <si>
    <t>&lt;</t>
  </si>
  <si>
    <t>12月31日</t>
  </si>
  <si>
    <t>月</t>
  </si>
  <si>
    <t>反映资金支付完成时间的情况</t>
  </si>
  <si>
    <t>学生综合素质提升率</t>
  </si>
  <si>
    <t>80</t>
  </si>
  <si>
    <t>反映学生综合素质提升的情况</t>
  </si>
  <si>
    <t>师生及家长满意度</t>
  </si>
  <si>
    <t>90</t>
  </si>
  <si>
    <t>反映师生及家长满意度的情况</t>
  </si>
  <si>
    <t>成本指标</t>
  </si>
  <si>
    <t>经济成本指标</t>
  </si>
  <si>
    <t>课程开发与师资培训专项经费占比</t>
  </si>
  <si>
    <t>反映课程开发与师资培训专项经费的情况</t>
  </si>
  <si>
    <t>校园人防队伍的充实对提升校园安全防范工作水平，规范校园内部安全防范管理起到了重要的作用。</t>
  </si>
  <si>
    <t>安保人员经费使用质量达标率</t>
  </si>
  <si>
    <t>反映安保人员经费使用质量达标的情况</t>
  </si>
  <si>
    <t>新学期开学前保安人员到岗完成时限</t>
  </si>
  <si>
    <t>开学前 1 周</t>
  </si>
  <si>
    <t>周</t>
  </si>
  <si>
    <t>反映新学期开学前保安人员到岗的情况</t>
  </si>
  <si>
    <t>校园安全事件发生率</t>
  </si>
  <si>
    <t>反映校园安全事件发生的情况</t>
  </si>
  <si>
    <t>校园突发应急事件快速处置率</t>
  </si>
  <si>
    <t>反映校园突发应急事件快速处置的情况</t>
  </si>
  <si>
    <t>确保年度教学耗材供应充足、教师培训全覆盖、安全设施完好，推动教育教学质量稳步提升，师生满意度持续提高。</t>
  </si>
  <si>
    <t>家庭经济困难学生人数</t>
  </si>
  <si>
    <t>实际人数</t>
  </si>
  <si>
    <t>人</t>
  </si>
  <si>
    <t>反映家庭经济困难学生的情况</t>
  </si>
  <si>
    <t>根据相关文件要求,以保障教育公益性、普惠性为核心，紧扣“均等化服务、差距缩小、应助尽助”公平教育目标,年度内实现家庭经济困难学生资助全覆盖，年度内符合资助条件的学生认定准确率达100%，资助资金发放到位率100%，确保无一名学生因家庭经济困难失学；其中义务教育阶段困难学生资助覆盖率100%。</t>
  </si>
  <si>
    <t>资助资金发放到位率</t>
  </si>
  <si>
    <t>是/否</t>
  </si>
  <si>
    <t>反映资助资金发放到位的情况</t>
  </si>
  <si>
    <t>项目完成时间</t>
  </si>
  <si>
    <t>2026年12月中旬</t>
  </si>
  <si>
    <t>反映项目完成时间的情况</t>
  </si>
  <si>
    <t>学生学业完成率</t>
  </si>
  <si>
    <t>反映学生学业完成的情况</t>
  </si>
  <si>
    <t>受益对象学生、家长满意度</t>
  </si>
  <si>
    <t>反映学生、家长满意情况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</si>
  <si>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</si>
  <si>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</si>
  <si>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反映提标经费使用合规的情况</t>
  </si>
  <si>
    <t>为进一步规范我县机关事业单位编外聘用人员管理，根据《中华人民共和国劳动合同法》《政府购买服务管理办法》（财政部第102号令）及有关法律法规和政策规定，聚焦“基础提标、规范落地、稳岗起步”核心，2026年预算重点实现薪酬保障提质与管理规范化。按岗位类别精准测算经费额度，确保编制外用工人均薪酬较上一年度提高不低于6%，且不低于当地最低工资标准的1.2倍，足额保障养老、医疗、失业等社会保险缴纳经费，参保率达100%。单列技能培训专项经费，支持各岗位人员年度培训覆盖率≥80%，考核通过率≥95%。建立经费使用公示制度与岗位绩效考核机制，确保经费拨付及时率100%、使用合规率100%，无拖欠薪酬情况。通过提标保障，实现年度人员流失率≤8%，学校对编制外用工服务质量满意度不低于85分，为后续两年薪酬稳步提升与队伍专业化建设奠定基础。</t>
  </si>
  <si>
    <t>编制外用工队伍流失率</t>
  </si>
  <si>
    <t>反映编制外用工队伍流失的情况</t>
  </si>
  <si>
    <t>可持续影响</t>
  </si>
  <si>
    <t>用工人员技能培训持续开展月数</t>
  </si>
  <si>
    <t>个月</t>
  </si>
  <si>
    <t>反映用工人员技能培训持续开展月数的情况</t>
  </si>
  <si>
    <t>贯彻上级相关文件精神,落实校园足球专项经费保障政策，确定年度经费标准，实现校园足球特色全覆盖。重点开展基础足球器材补充、场地小型维修及常规师资培训，规范经费使用流程，建立绩效监控机制,扩大学生参与覆盖面，确保年度校级足球赛事有序开展，初步完善校园足球教学与训练体系，提升经费使用规范性与基础保障能力，学校正常开展足球活动，师生满意度稳步提升。</t>
  </si>
  <si>
    <t>学生人数</t>
  </si>
  <si>
    <t>1335</t>
  </si>
  <si>
    <t>反映开展足球活动人数</t>
  </si>
  <si>
    <t>足球专项师资培训人数</t>
  </si>
  <si>
    <t>反映培训足球活动人数</t>
  </si>
  <si>
    <t>足球场地设施完好率</t>
  </si>
  <si>
    <t>反映足球场地设施完好的情况</t>
  </si>
  <si>
    <t>项目资金使用时间</t>
  </si>
  <si>
    <t>2026年12月31日前</t>
  </si>
  <si>
    <t>反映校园足球特色学校专项经费的情况</t>
  </si>
  <si>
    <t>校园足球学生参与率</t>
  </si>
  <si>
    <t>反映校园足球学生参与的情况</t>
  </si>
  <si>
    <t>校园足球长效发展机制建立情况</t>
  </si>
  <si>
    <t>&gt;</t>
  </si>
  <si>
    <t>有效促进</t>
  </si>
  <si>
    <t>反映校园足球长效发展机制建立情况</t>
  </si>
  <si>
    <t>受益群众满意度</t>
  </si>
  <si>
    <t>反映学校、教师、学生及家长综合满意度</t>
  </si>
  <si>
    <t>为确保农村寄宿制学校住宿学生家校往返乘车安全，最大限度减少学生家校往返途中的交通风险，同步开展安全乘车宣传、规范营运引导和补助资金全流程监管。</t>
  </si>
  <si>
    <t>交通补助经费学生人数</t>
  </si>
  <si>
    <t>反映经费补助学生人数</t>
  </si>
  <si>
    <t xml:space="preserve">为确保农村寄宿制学校住宿学生家校往返乘车安全，最大限度减少学生家校往返途中的交通风险，通过向符合条件的农村寄宿学生按每学年20周的标准发放家校往返交通补助，同步开展安全乘车宣传、规范营运引导和补助资金全流程监管，发放过程中做到补助对象认定准确、资金发放零差错，发放准确率达到100%；受助学生及家长政策知晓率比例不低于95%；全年不发生因家校往返交通工作。导致的学生安全责任事故；受助学生家长对交通补助政策及实施效果的满意度达到90%以上，逐步加强农村学生上下学交通安全保障网。
</t>
  </si>
  <si>
    <t>交通补助经费补助周数</t>
  </si>
  <si>
    <t>实际周数</t>
  </si>
  <si>
    <t>反映经费补助周数</t>
  </si>
  <si>
    <t>补贴发放准确率</t>
  </si>
  <si>
    <t>反映交通补助发放的准确的情况</t>
  </si>
  <si>
    <t>补助发放及时性</t>
  </si>
  <si>
    <t>2026年12月中旬前</t>
  </si>
  <si>
    <t>反映补助发放及时性的情况</t>
  </si>
  <si>
    <t>家长及学生政策知晓率</t>
  </si>
  <si>
    <t>反映家长及学生政策知晓的情况</t>
  </si>
  <si>
    <t>受益对象家长满意度</t>
  </si>
  <si>
    <t>反映寄宿制家长满意度的情况</t>
  </si>
  <si>
    <t>受益对象学生满意度</t>
  </si>
  <si>
    <t>反映寄宿制学生满意度的情况</t>
  </si>
  <si>
    <t>预算06表</t>
  </si>
  <si>
    <t>政府性基金预算支出预算表</t>
  </si>
  <si>
    <t>单位名称：昆明市发展和改革委员会</t>
  </si>
  <si>
    <t>政府性基金预算支出</t>
  </si>
  <si>
    <t>空表说明：本单位本年度无政府性基金预算支出，故本表为空表。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</si>
  <si>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</si>
  <si>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</si>
  <si>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</si>
  <si>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</si>
  <si>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</si>
  <si>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</si>
  <si>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</si>
  <si>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</si>
  <si>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</si>
  <si>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</si>
  <si>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</si>
  <si>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</si>
  <si>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空表说明：本单位本年度无部门政府采购预算支出，故本表为空表。</t>
  </si>
  <si>
    <t>预算08表</t>
  </si>
  <si>
    <t>政府购买服务项目</t>
  </si>
  <si>
    <t>政府购买服务目录</t>
  </si>
  <si>
    <t>空表说明：本单位本年度无政府购买服务预算支出，故本表为空表。</t>
  </si>
  <si>
    <t>预算09-1表</t>
  </si>
  <si>
    <t>单位名称（项目）</t>
  </si>
  <si>
    <t>地区</t>
  </si>
  <si>
    <t>磨憨经济合作区</t>
  </si>
  <si>
    <t>空表说明：盘龙区实行乡财县管，按照区与乡（镇）财政管理体制，乡（镇）按照县级部门预算管理，故无对下转移支付项目。</t>
  </si>
  <si>
    <t>预算09-2表</t>
  </si>
  <si>
    <r>
      <rPr>
        <sz val="10"/>
        <color rgb="FF000000"/>
        <rFont val="宋体"/>
        <charset val="134"/>
      </rPr>
      <t>预算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</si>
  <si>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</si>
  <si>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</si>
  <si>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</si>
  <si>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</si>
  <si>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</si>
  <si>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</si>
  <si>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</si>
  <si>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空表说明：本单位本年度无新增资产配置预算支出，故本表为空表。</t>
  </si>
  <si>
    <t>预算11表</t>
  </si>
  <si>
    <t>上级补助</t>
  </si>
  <si>
    <t>空表说明：本单位本年度无上级补助项目预算支出，故本表为空表。</t>
  </si>
  <si>
    <t>预算12表</t>
  </si>
  <si>
    <t>项目级次</t>
  </si>
  <si>
    <t>313 事业发展类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</si>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</sst>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  <numFmt numFmtId="181" formatCode="0.00_);[Red]\(0.00\)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23.95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5" applyNumberFormat="0" applyAlignment="0" applyProtection="0">
      <alignment vertical="center"/>
    </xf>
    <xf numFmtId="0" fontId="27" fillId="5" borderId="26" applyNumberFormat="0" applyAlignment="0" applyProtection="0">
      <alignment vertical="center"/>
    </xf>
    <xf numFmtId="0" fontId="28" fillId="5" borderId="25" applyNumberFormat="0" applyAlignment="0" applyProtection="0">
      <alignment vertical="center"/>
    </xf>
    <xf numFmtId="0" fontId="29" fillId="6" borderId="27" applyNumberFormat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37" fillId="0" borderId="7">
      <alignment horizontal="right" vertical="center"/>
    </xf>
    <xf numFmtId="49" fontId="37" fillId="0" borderId="7">
      <alignment horizontal="left" vertical="center" wrapText="1"/>
    </xf>
    <xf numFmtId="176" fontId="37" fillId="0" borderId="7">
      <alignment horizontal="right" vertical="center"/>
    </xf>
    <xf numFmtId="177" fontId="37" fillId="0" borderId="7">
      <alignment horizontal="right" vertical="center"/>
    </xf>
    <xf numFmtId="178" fontId="37" fillId="0" borderId="7">
      <alignment horizontal="right" vertical="center"/>
    </xf>
    <xf numFmtId="179" fontId="37" fillId="0" borderId="7">
      <alignment horizontal="right" vertical="center"/>
    </xf>
    <xf numFmtId="10" fontId="37" fillId="0" borderId="7">
      <alignment horizontal="right" vertical="center"/>
    </xf>
    <xf numFmtId="180" fontId="37" fillId="0" borderId="7">
      <alignment horizontal="right" vertical="center"/>
    </xf>
    <xf numFmtId="0" fontId="37" fillId="0" borderId="0">
      <alignment vertical="top"/>
      <protection locked="0"/>
    </xf>
    <xf numFmtId="0" fontId="6" fillId="0" borderId="0"/>
  </cellStyleXfs>
  <cellXfs count="23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Border="1"/>
    <xf numFmtId="0" fontId="7" fillId="0" borderId="0" xfId="0" applyFont="1" applyBorder="1" applyProtection="1"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horizontal="righ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43" fontId="0" fillId="0" borderId="0" xfId="0" applyNumberFormat="1" applyFont="1" applyBorder="1"/>
    <xf numFmtId="10" fontId="0" fillId="0" borderId="0" xfId="0" applyNumberFormat="1" applyFont="1" applyBorder="1"/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181" fontId="0" fillId="0" borderId="0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right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10" fontId="0" fillId="0" borderId="0" xfId="3" applyNumberFormat="1" applyFont="1" applyBorder="1" applyAlignment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4"/>
  <sheetViews>
    <sheetView showGridLines="0" showZeros="0" workbookViewId="0">
      <selection activeCell="C45" sqref="C4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51" t="s">
        <v>0</v>
      </c>
    </row>
    <row r="2" ht="41.25" customHeight="1" spans="1:4">
      <c r="A2" s="187" t="str">
        <f>"2026"&amp;"年部门财务收支预算总表"</f>
        <v>2026年部门财务收支预算总表</v>
      </c>
    </row>
    <row r="3" ht="17.25" customHeight="1" spans="1:4">
      <c r="A3" s="188" t="str">
        <f>"单位名称："&amp;"昆明市盘龙区云师大实验中学盘龙学校"</f>
        <v>单位名称：昆明市盘龙区云师大实验中学盘龙学校</v>
      </c>
      <c r="B3" s="189"/>
      <c r="D3" s="148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76">
        <v>37052802</v>
      </c>
      <c r="C6" s="192" t="s">
        <v>8</v>
      </c>
      <c r="D6" s="76"/>
    </row>
    <row r="7" ht="17.25" customHeight="1" spans="1:4">
      <c r="A7" s="192" t="s">
        <v>9</v>
      </c>
      <c r="B7" s="76"/>
      <c r="C7" s="192" t="s">
        <v>10</v>
      </c>
      <c r="D7" s="76"/>
    </row>
    <row r="8" ht="17.25" customHeight="1" spans="1:4">
      <c r="A8" s="192" t="s">
        <v>11</v>
      </c>
      <c r="B8" s="76"/>
      <c r="C8" s="231" t="s">
        <v>12</v>
      </c>
      <c r="D8" s="76"/>
    </row>
    <row r="9" ht="17.25" customHeight="1" spans="1:4">
      <c r="A9" s="192" t="s">
        <v>13</v>
      </c>
      <c r="B9" s="76">
        <v>50000</v>
      </c>
      <c r="C9" s="231" t="s">
        <v>14</v>
      </c>
      <c r="D9" s="76"/>
    </row>
    <row r="10" ht="17.25" customHeight="1" spans="1:4">
      <c r="A10" s="192" t="s">
        <v>15</v>
      </c>
      <c r="B10" s="76">
        <v>157355</v>
      </c>
      <c r="C10" s="231" t="s">
        <v>16</v>
      </c>
      <c r="D10" s="76">
        <v>31058942</v>
      </c>
    </row>
    <row r="11" ht="17.25" customHeight="1" spans="1:4">
      <c r="A11" s="192" t="s">
        <v>17</v>
      </c>
      <c r="B11" s="76"/>
      <c r="C11" s="231" t="s">
        <v>18</v>
      </c>
      <c r="D11" s="76"/>
    </row>
    <row r="12" ht="17.25" customHeight="1" spans="1:4">
      <c r="A12" s="192" t="s">
        <v>19</v>
      </c>
      <c r="B12" s="76"/>
      <c r="C12" s="37" t="s">
        <v>20</v>
      </c>
      <c r="D12" s="76"/>
    </row>
    <row r="13" ht="17.25" customHeight="1" spans="1:4">
      <c r="A13" s="192" t="s">
        <v>21</v>
      </c>
      <c r="B13" s="76"/>
      <c r="C13" s="37" t="s">
        <v>22</v>
      </c>
      <c r="D13" s="76">
        <v>5137524</v>
      </c>
    </row>
    <row r="14" ht="17.25" customHeight="1" spans="1:4">
      <c r="A14" s="192" t="s">
        <v>23</v>
      </c>
      <c r="B14" s="76"/>
      <c r="C14" s="37" t="s">
        <v>24</v>
      </c>
      <c r="D14" s="76">
        <v>2019804</v>
      </c>
    </row>
    <row r="15" ht="17.25" customHeight="1" spans="1:4">
      <c r="A15" s="192" t="s">
        <v>25</v>
      </c>
      <c r="B15" s="76">
        <v>157355</v>
      </c>
      <c r="C15" s="37" t="s">
        <v>26</v>
      </c>
      <c r="D15" s="76">
        <v>1040500</v>
      </c>
    </row>
    <row r="16" ht="17.25" customHeight="1" spans="1:4">
      <c r="A16" s="162"/>
      <c r="B16" s="76"/>
      <c r="C16" s="37" t="s">
        <v>27</v>
      </c>
      <c r="D16" s="76"/>
    </row>
    <row r="17" ht="17.25" customHeight="1" spans="1:4">
      <c r="A17" s="193"/>
      <c r="B17" s="76"/>
      <c r="C17" s="37" t="s">
        <v>28</v>
      </c>
      <c r="D17" s="76"/>
    </row>
    <row r="18" ht="17.25" customHeight="1" spans="1:4">
      <c r="A18" s="193"/>
      <c r="B18" s="76"/>
      <c r="C18" s="37" t="s">
        <v>29</v>
      </c>
      <c r="D18" s="76"/>
    </row>
    <row r="19" ht="17.25" customHeight="1" spans="1:4">
      <c r="A19" s="193"/>
      <c r="B19" s="76"/>
      <c r="C19" s="37" t="s">
        <v>30</v>
      </c>
      <c r="D19" s="76"/>
    </row>
    <row r="20" ht="17.25" customHeight="1" spans="1:4">
      <c r="A20" s="193"/>
      <c r="B20" s="76"/>
      <c r="C20" s="37" t="s">
        <v>31</v>
      </c>
      <c r="D20" s="76"/>
    </row>
    <row r="21" ht="17.25" customHeight="1" spans="1:4">
      <c r="A21" s="193"/>
      <c r="B21" s="76"/>
      <c r="C21" s="37" t="s">
        <v>32</v>
      </c>
      <c r="D21" s="76"/>
    </row>
    <row r="22" ht="17.25" customHeight="1" spans="1:4">
      <c r="A22" s="193"/>
      <c r="B22" s="76"/>
      <c r="C22" s="37" t="s">
        <v>33</v>
      </c>
      <c r="D22" s="76"/>
    </row>
    <row r="23" ht="17.25" customHeight="1" spans="1:4">
      <c r="A23" s="193"/>
      <c r="B23" s="76"/>
      <c r="C23" s="37" t="s">
        <v>34</v>
      </c>
      <c r="D23" s="76"/>
    </row>
    <row r="24" ht="17.25" customHeight="1" spans="1:4">
      <c r="A24" s="193"/>
      <c r="B24" s="76"/>
      <c r="C24" s="37" t="s">
        <v>35</v>
      </c>
      <c r="D24" s="76">
        <v>1860144</v>
      </c>
    </row>
    <row r="25" ht="17.25" customHeight="1" spans="1:4">
      <c r="A25" s="193"/>
      <c r="B25" s="76"/>
      <c r="C25" s="37" t="s">
        <v>36</v>
      </c>
      <c r="D25" s="76"/>
    </row>
    <row r="26" ht="17.25" customHeight="1" spans="1:4">
      <c r="A26" s="193"/>
      <c r="B26" s="76"/>
      <c r="C26" s="162" t="s">
        <v>37</v>
      </c>
      <c r="D26" s="76"/>
    </row>
    <row r="27" ht="17.25" customHeight="1" spans="1:4">
      <c r="A27" s="193"/>
      <c r="B27" s="76"/>
      <c r="C27" s="37" t="s">
        <v>38</v>
      </c>
      <c r="D27" s="76"/>
    </row>
    <row r="28" ht="16.5" customHeight="1" spans="1:4">
      <c r="A28" s="193"/>
      <c r="B28" s="76"/>
      <c r="C28" s="37" t="s">
        <v>39</v>
      </c>
      <c r="D28" s="76"/>
    </row>
    <row r="29" ht="16.5" customHeight="1" spans="1:4">
      <c r="A29" s="193"/>
      <c r="B29" s="76"/>
      <c r="C29" s="162" t="s">
        <v>40</v>
      </c>
      <c r="D29" s="76"/>
    </row>
    <row r="30" ht="17.25" customHeight="1" spans="1:4">
      <c r="A30" s="193"/>
      <c r="B30" s="76"/>
      <c r="C30" s="162" t="s">
        <v>41</v>
      </c>
      <c r="D30" s="76"/>
    </row>
    <row r="31" ht="17.25" customHeight="1" spans="1:4">
      <c r="A31" s="193"/>
      <c r="B31" s="76"/>
      <c r="C31" s="37" t="s">
        <v>42</v>
      </c>
      <c r="D31" s="76"/>
    </row>
    <row r="32" ht="16.5" customHeight="1" spans="1:4">
      <c r="A32" s="193" t="s">
        <v>43</v>
      </c>
      <c r="B32" s="76">
        <v>37260157</v>
      </c>
      <c r="C32" s="193" t="s">
        <v>44</v>
      </c>
      <c r="D32" s="76">
        <v>41116914</v>
      </c>
    </row>
    <row r="33" ht="16.5" customHeight="1" spans="1:4">
      <c r="A33" s="162" t="s">
        <v>45</v>
      </c>
      <c r="B33" s="76">
        <v>3856757</v>
      </c>
      <c r="C33" s="162" t="s">
        <v>46</v>
      </c>
      <c r="D33" s="76"/>
    </row>
    <row r="34" ht="16.5" customHeight="1" spans="1:4">
      <c r="A34" s="37" t="s">
        <v>47</v>
      </c>
      <c r="B34" s="76">
        <v>3856757</v>
      </c>
      <c r="C34" s="37" t="s">
        <v>47</v>
      </c>
      <c r="D34" s="76"/>
    </row>
    <row r="35" ht="16.5" customHeight="1" spans="1:4">
      <c r="A35" s="37" t="s">
        <v>48</v>
      </c>
      <c r="B35" s="76"/>
      <c r="C35" s="37" t="s">
        <v>49</v>
      </c>
      <c r="D35" s="76"/>
    </row>
    <row r="36" ht="16.5" customHeight="1" spans="1:4">
      <c r="A36" s="194" t="s">
        <v>50</v>
      </c>
      <c r="B36" s="76">
        <v>41116914</v>
      </c>
      <c r="C36" s="194" t="s">
        <v>51</v>
      </c>
      <c r="D36" s="76">
        <v>41116914</v>
      </c>
    </row>
    <row r="41" customHeight="1" spans="1:4">
      <c r="B41" s="196"/>
    </row>
    <row r="42" customHeight="1" spans="1:4">
      <c r="B42" s="232"/>
    </row>
    <row r="43" customHeight="1" spans="1:4">
      <c r="B43" s="196"/>
    </row>
    <row r="44" customHeight="1" spans="1:4">
      <c r="B44" s="232"/>
    </row>
  </sheetData>
  <mergeCells count="4">
    <mergeCell ref="A2:D2"/>
    <mergeCell ref="A3:B3"/>
    <mergeCell ref="A4:B4"/>
    <mergeCell ref="C4:D4"/>
  </mergeCells>
  <printOptions horizontalCentered="1" verticalCentered="1"/>
  <pageMargins left="0" right="0" top="0" bottom="0" header="0" footer="0"/>
  <pageSetup paperSize="9" scale="72" orientation="landscape" horizontalDpi="600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21" sqref="B21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5">
        <v>1</v>
      </c>
      <c r="B1" s="116">
        <v>0</v>
      </c>
      <c r="C1" s="115">
        <v>1</v>
      </c>
      <c r="D1" s="117"/>
      <c r="E1" s="117"/>
      <c r="F1" s="106" t="s">
        <v>463</v>
      </c>
    </row>
    <row r="2" ht="42" customHeight="1" spans="1:6">
      <c r="A2" s="118" t="str">
        <f>"2026"&amp;"年部门政府性基金预算支出预算表"</f>
        <v>2026年部门政府性基金预算支出预算表</v>
      </c>
      <c r="B2" s="118" t="s">
        <v>464</v>
      </c>
      <c r="C2" s="119"/>
      <c r="D2" s="120"/>
      <c r="E2" s="120"/>
      <c r="F2" s="120"/>
    </row>
    <row r="3" ht="13.5" customHeight="1" spans="1:6">
      <c r="A3" s="5" t="str">
        <f>"单位名称："&amp;"昆明市盘龙区云师大实验中学盘龙学校"</f>
        <v>单位名称：昆明市盘龙区云师大实验中学盘龙学校</v>
      </c>
      <c r="B3" s="5" t="s">
        <v>465</v>
      </c>
      <c r="C3" s="115"/>
      <c r="D3" s="117"/>
      <c r="E3" s="117"/>
      <c r="F3" s="106" t="s">
        <v>1</v>
      </c>
    </row>
    <row r="4" ht="19.5" customHeight="1" spans="1:6">
      <c r="A4" s="121" t="s">
        <v>201</v>
      </c>
      <c r="B4" s="122" t="s">
        <v>72</v>
      </c>
      <c r="C4" s="121" t="s">
        <v>73</v>
      </c>
      <c r="D4" s="10" t="s">
        <v>466</v>
      </c>
      <c r="E4" s="11"/>
      <c r="F4" s="12"/>
    </row>
    <row r="5" ht="18.75" customHeight="1" spans="1:6">
      <c r="A5" s="123"/>
      <c r="B5" s="124"/>
      <c r="C5" s="123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5" t="s">
        <v>83</v>
      </c>
      <c r="C6" s="66">
        <v>3</v>
      </c>
      <c r="D6" s="126">
        <v>4</v>
      </c>
      <c r="E6" s="126">
        <v>5</v>
      </c>
      <c r="F6" s="126">
        <v>6</v>
      </c>
    </row>
    <row r="7" ht="21" customHeight="1" spans="1:6">
      <c r="A7" s="34"/>
      <c r="B7" s="34"/>
      <c r="C7" s="34"/>
      <c r="D7" s="76"/>
      <c r="E7" s="76"/>
      <c r="F7" s="76"/>
    </row>
    <row r="8" ht="21" customHeight="1" spans="1:6">
      <c r="A8" s="34"/>
      <c r="B8" s="34"/>
      <c r="C8" s="34"/>
      <c r="D8" s="76"/>
      <c r="E8" s="76"/>
      <c r="F8" s="76"/>
    </row>
    <row r="9" ht="18.75" customHeight="1" spans="1:6">
      <c r="A9" s="127" t="s">
        <v>191</v>
      </c>
      <c r="B9" s="127" t="s">
        <v>191</v>
      </c>
      <c r="C9" s="128" t="s">
        <v>191</v>
      </c>
      <c r="D9" s="76"/>
      <c r="E9" s="76"/>
      <c r="F9" s="76"/>
    </row>
    <row r="11" customHeight="1" spans="1:6">
      <c r="A11" s="42" t="s">
        <v>467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" right="0" top="0.952083333333333" bottom="0.559027777777778" header="0.479861111111111" footer="0.479861111111111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41.1416666666667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A1" s="77"/>
      <c r="P1" s="7"/>
      <c r="Q1" s="7" t="s">
        <v>468</v>
      </c>
    </row>
    <row r="2" ht="41.25" customHeight="1" spans="1:17">
      <c r="A2" s="64" t="str">
        <f>"2026"&amp;"年部门政府采购预算表"</f>
        <v>2026年部门政府采购预算表</v>
      </c>
      <c r="B2" s="4"/>
      <c r="C2" s="4"/>
      <c r="D2" s="4"/>
      <c r="E2" s="4"/>
      <c r="F2" s="4"/>
      <c r="G2" s="4"/>
      <c r="H2" s="4"/>
      <c r="I2" s="4"/>
      <c r="J2" s="4"/>
      <c r="K2" s="64"/>
      <c r="L2" s="4"/>
      <c r="M2" s="4"/>
      <c r="N2" s="64"/>
      <c r="O2" s="4"/>
      <c r="P2" s="64"/>
      <c r="Q2" s="64"/>
    </row>
    <row r="3" ht="18.75" customHeight="1" spans="1:17">
      <c r="A3" s="105" t="str">
        <f>"单位名称："&amp;"昆明市盘龙区云师大实验中学盘龙学校"</f>
        <v>单位名称：昆明市盘龙区云师大实验中学盘龙学校</v>
      </c>
      <c r="B3" s="105"/>
      <c r="C3" s="105"/>
      <c r="D3" s="105"/>
      <c r="E3" s="105"/>
      <c r="F3" s="105"/>
      <c r="G3" s="28"/>
      <c r="H3" s="28"/>
      <c r="I3" s="28"/>
      <c r="J3" s="28"/>
      <c r="P3" s="29"/>
      <c r="Q3" s="106" t="s">
        <v>1</v>
      </c>
    </row>
    <row r="4" ht="15.75" customHeight="1" spans="1:17">
      <c r="A4" s="86" t="s">
        <v>469</v>
      </c>
      <c r="B4" s="107" t="s">
        <v>470</v>
      </c>
      <c r="C4" s="107" t="s">
        <v>471</v>
      </c>
      <c r="D4" s="107" t="s">
        <v>472</v>
      </c>
      <c r="E4" s="107" t="s">
        <v>473</v>
      </c>
      <c r="F4" s="107" t="s">
        <v>474</v>
      </c>
      <c r="G4" s="88" t="s">
        <v>208</v>
      </c>
      <c r="H4" s="88"/>
      <c r="I4" s="88"/>
      <c r="J4" s="88"/>
      <c r="K4" s="89"/>
      <c r="L4" s="88"/>
      <c r="M4" s="88"/>
      <c r="N4" s="90"/>
      <c r="O4" s="88"/>
      <c r="P4" s="89"/>
      <c r="Q4" s="91"/>
    </row>
    <row r="5" ht="17.25" customHeight="1" spans="1:17">
      <c r="A5" s="92"/>
      <c r="B5" s="94"/>
      <c r="C5" s="94"/>
      <c r="D5" s="94"/>
      <c r="E5" s="94"/>
      <c r="F5" s="94"/>
      <c r="G5" s="94" t="s">
        <v>55</v>
      </c>
      <c r="H5" s="94" t="s">
        <v>58</v>
      </c>
      <c r="I5" s="94" t="s">
        <v>475</v>
      </c>
      <c r="J5" s="94" t="s">
        <v>476</v>
      </c>
      <c r="K5" s="95" t="s">
        <v>477</v>
      </c>
      <c r="L5" s="96" t="s">
        <v>478</v>
      </c>
      <c r="M5" s="96"/>
      <c r="N5" s="97"/>
      <c r="O5" s="96"/>
      <c r="P5" s="98"/>
      <c r="Q5" s="99"/>
    </row>
    <row r="6" ht="54" customHeight="1" spans="1:17">
      <c r="A6" s="99"/>
      <c r="B6" s="101"/>
      <c r="C6" s="101"/>
      <c r="D6" s="101"/>
      <c r="E6" s="101"/>
      <c r="F6" s="101"/>
      <c r="G6" s="101"/>
      <c r="H6" s="101" t="s">
        <v>57</v>
      </c>
      <c r="I6" s="101"/>
      <c r="J6" s="101"/>
      <c r="K6" s="102"/>
      <c r="L6" s="101" t="s">
        <v>57</v>
      </c>
      <c r="M6" s="101" t="s">
        <v>64</v>
      </c>
      <c r="N6" s="99" t="s">
        <v>65</v>
      </c>
      <c r="O6" s="101" t="s">
        <v>66</v>
      </c>
      <c r="P6" s="102" t="s">
        <v>67</v>
      </c>
      <c r="Q6" s="99" t="s">
        <v>68</v>
      </c>
    </row>
    <row r="7" ht="18" customHeight="1" spans="1:17">
      <c r="A7" s="108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1" customHeight="1" spans="1:17">
      <c r="A8" s="103"/>
      <c r="B8" s="109"/>
      <c r="C8" s="109"/>
      <c r="D8" s="109"/>
      <c r="E8" s="110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ht="21" customHeight="1" spans="1:17">
      <c r="A9" s="104"/>
      <c r="B9" s="111"/>
      <c r="C9" s="111"/>
      <c r="D9" s="111"/>
      <c r="E9" s="112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ht="21" customHeight="1" spans="1:17">
      <c r="A10" s="105" t="s">
        <v>479</v>
      </c>
      <c r="B10" s="105"/>
      <c r="C10" s="105"/>
      <c r="D10" s="105"/>
      <c r="E10" s="113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</row>
    <row r="12" customHeight="1" spans="1:17">
      <c r="A12" s="42" t="s">
        <v>480</v>
      </c>
    </row>
  </sheetData>
  <mergeCells count="15">
    <mergeCell ref="A2:Q2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" right="0" top="1.31041666666667" bottom="0.720138888888889" header="0" footer="0"/>
  <pageSetup paperSize="9" scale="33" orientation="landscape" horizontalDpi="600"/>
  <headerFooter/>
  <ignoredErrors>
    <ignoredError sqref="A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D20" sqref="D20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77"/>
      <c r="C1" s="77"/>
      <c r="D1" s="78"/>
      <c r="E1" s="78"/>
      <c r="F1" s="78"/>
      <c r="G1" s="78"/>
      <c r="H1" s="79"/>
      <c r="I1" s="78"/>
      <c r="J1" s="78"/>
      <c r="K1" s="77"/>
      <c r="L1" s="78"/>
      <c r="M1" s="80"/>
      <c r="N1" s="80" t="s">
        <v>481</v>
      </c>
    </row>
    <row r="2" ht="41.25" customHeight="1" spans="1:14">
      <c r="A2" s="64" t="str">
        <f>"2026"&amp;"年部门政府购买服务预算表"</f>
        <v>2026年部门政府购买服务预算表</v>
      </c>
      <c r="B2" s="64"/>
      <c r="C2" s="64"/>
      <c r="D2" s="81"/>
      <c r="E2" s="81"/>
      <c r="F2" s="81"/>
      <c r="G2" s="81"/>
      <c r="H2" s="82"/>
      <c r="I2" s="81"/>
      <c r="J2" s="81"/>
      <c r="K2" s="64"/>
      <c r="L2" s="81"/>
      <c r="M2" s="82"/>
      <c r="N2" s="64"/>
    </row>
    <row r="3" ht="22.5" customHeight="1" spans="1:14">
      <c r="A3" s="83" t="str">
        <f>"单位名称："&amp;"昆明市盘龙区云师大实验中学盘龙学校"</f>
        <v>单位名称：昆明市盘龙区云师大实验中学盘龙学校</v>
      </c>
      <c r="B3" s="84"/>
      <c r="C3" s="84"/>
      <c r="D3" s="72"/>
      <c r="E3" s="72"/>
      <c r="F3" s="72"/>
      <c r="G3" s="72"/>
      <c r="H3" s="79"/>
      <c r="I3" s="78"/>
      <c r="J3" s="78"/>
      <c r="K3" s="77"/>
      <c r="L3" s="78"/>
      <c r="M3" s="85"/>
      <c r="N3" s="80" t="s">
        <v>1</v>
      </c>
    </row>
    <row r="4" ht="24" customHeight="1" spans="1:14">
      <c r="A4" s="86" t="s">
        <v>469</v>
      </c>
      <c r="B4" s="86" t="s">
        <v>482</v>
      </c>
      <c r="C4" s="87" t="s">
        <v>483</v>
      </c>
      <c r="D4" s="88" t="s">
        <v>208</v>
      </c>
      <c r="E4" s="88"/>
      <c r="F4" s="88"/>
      <c r="G4" s="88"/>
      <c r="H4" s="89"/>
      <c r="I4" s="88"/>
      <c r="J4" s="88"/>
      <c r="K4" s="90"/>
      <c r="L4" s="88"/>
      <c r="M4" s="89"/>
      <c r="N4" s="91"/>
    </row>
    <row r="5" ht="24" customHeight="1" spans="1:14">
      <c r="A5" s="92"/>
      <c r="B5" s="92"/>
      <c r="C5" s="93"/>
      <c r="D5" s="94" t="s">
        <v>55</v>
      </c>
      <c r="E5" s="94" t="s">
        <v>58</v>
      </c>
      <c r="F5" s="94" t="s">
        <v>475</v>
      </c>
      <c r="G5" s="94" t="s">
        <v>476</v>
      </c>
      <c r="H5" s="95" t="s">
        <v>477</v>
      </c>
      <c r="I5" s="96" t="s">
        <v>478</v>
      </c>
      <c r="J5" s="96"/>
      <c r="K5" s="97"/>
      <c r="L5" s="96"/>
      <c r="M5" s="98"/>
      <c r="N5" s="99"/>
    </row>
    <row r="6" ht="54" customHeight="1" spans="1:14">
      <c r="A6" s="99"/>
      <c r="B6" s="99"/>
      <c r="C6" s="100"/>
      <c r="D6" s="101"/>
      <c r="E6" s="101" t="s">
        <v>57</v>
      </c>
      <c r="F6" s="101"/>
      <c r="G6" s="101"/>
      <c r="H6" s="102"/>
      <c r="I6" s="101" t="s">
        <v>57</v>
      </c>
      <c r="J6" s="101" t="s">
        <v>64</v>
      </c>
      <c r="K6" s="99" t="s">
        <v>65</v>
      </c>
      <c r="L6" s="101" t="s">
        <v>66</v>
      </c>
      <c r="M6" s="102" t="s">
        <v>67</v>
      </c>
      <c r="N6" s="99" t="s">
        <v>68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3"/>
      <c r="C8" s="103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ht="21" customHeight="1" spans="1:14">
      <c r="A9" s="104"/>
      <c r="B9" s="104"/>
      <c r="C9" s="104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1" customHeight="1" spans="1:14">
      <c r="A11" s="42" t="s">
        <v>484</v>
      </c>
    </row>
  </sheetData>
  <mergeCells count="12">
    <mergeCell ref="A2:N2"/>
    <mergeCell ref="D4:N4"/>
    <mergeCell ref="I5:N5"/>
    <mergeCell ref="A9:C9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" right="0" top="1.31041666666667" bottom="0.720138888888889" header="0" footer="0"/>
  <pageSetup paperSize="9" scale="2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G32" sqref="G32"/>
    </sheetView>
  </sheetViews>
  <sheetFormatPr defaultColWidth="9.14166666666667" defaultRowHeight="14.25" customHeight="1" outlineLevelCol="4"/>
  <cols>
    <col min="1" max="1" width="37.7" customWidth="1"/>
    <col min="2" max="5" width="20" customWidth="1"/>
  </cols>
  <sheetData>
    <row r="1" ht="17.25" customHeight="1" spans="1:5">
      <c r="D1" s="69"/>
      <c r="E1" s="7" t="s">
        <v>485</v>
      </c>
    </row>
    <row r="2" ht="41.25" customHeight="1" spans="1:5">
      <c r="A2" s="70" t="str">
        <f>"2026"&amp;"年对下转移支付预算表"</f>
        <v>2026年对下转移支付预算表</v>
      </c>
      <c r="B2" s="4"/>
      <c r="C2" s="4"/>
      <c r="D2" s="4"/>
      <c r="E2" s="64"/>
    </row>
    <row r="3" ht="18" customHeight="1" spans="1:5">
      <c r="A3" s="71" t="str">
        <f>"单位名称："&amp;"昆明市盘龙区云师大实验中学盘龙学校"</f>
        <v>单位名称：昆明市盘龙区云师大实验中学盘龙学校</v>
      </c>
      <c r="B3" s="72"/>
      <c r="C3" s="72"/>
      <c r="D3" s="73"/>
      <c r="E3" s="29" t="s">
        <v>1</v>
      </c>
    </row>
    <row r="4" ht="19.5" customHeight="1" spans="1:5">
      <c r="A4" s="30" t="s">
        <v>486</v>
      </c>
      <c r="B4" s="10" t="s">
        <v>208</v>
      </c>
      <c r="C4" s="11"/>
      <c r="D4" s="11"/>
      <c r="E4" s="66" t="s">
        <v>487</v>
      </c>
    </row>
    <row r="5" ht="40.5" customHeight="1" spans="1:5">
      <c r="A5" s="18"/>
      <c r="B5" s="31" t="s">
        <v>55</v>
      </c>
      <c r="C5" s="9" t="s">
        <v>58</v>
      </c>
      <c r="D5" s="74" t="s">
        <v>475</v>
      </c>
      <c r="E5" s="32" t="s">
        <v>488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2">
        <v>5</v>
      </c>
    </row>
    <row r="7" ht="19.5" customHeight="1" spans="1:5">
      <c r="A7" s="33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10" customHeight="1" spans="1:5">
      <c r="A10" s="42" t="s">
        <v>489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" right="0" top="0.720138888888889" bottom="0.720138888888889" header="0" footer="0"/>
  <pageSetup paperSize="9" scale="9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7" t="s">
        <v>490</v>
      </c>
    </row>
    <row r="2" ht="41.25" customHeight="1" spans="1:10">
      <c r="A2" s="63" t="str">
        <f>"2026"&amp;"年对下转移支付绩效目标表"</f>
        <v>2026年对下转移支付绩效目标表</v>
      </c>
      <c r="B2" s="4"/>
      <c r="C2" s="4"/>
      <c r="D2" s="4"/>
      <c r="E2" s="4"/>
      <c r="F2" s="64"/>
      <c r="G2" s="4"/>
      <c r="H2" s="64"/>
      <c r="I2" s="64"/>
      <c r="J2" s="4"/>
    </row>
    <row r="3" ht="17.25" customHeight="1" spans="1:10">
      <c r="A3" s="5" t="str">
        <f>"单位名称："&amp;"昆明市盘龙区云师大实验中学盘龙学校"</f>
        <v>单位名称：昆明市盘龙区云师大实验中学盘龙学校</v>
      </c>
    </row>
    <row r="4" ht="44.25" customHeight="1" spans="1:10">
      <c r="A4" s="65" t="s">
        <v>486</v>
      </c>
      <c r="B4" s="65" t="s">
        <v>329</v>
      </c>
      <c r="C4" s="65" t="s">
        <v>330</v>
      </c>
      <c r="D4" s="65" t="s">
        <v>331</v>
      </c>
      <c r="E4" s="65" t="s">
        <v>332</v>
      </c>
      <c r="F4" s="66" t="s">
        <v>333</v>
      </c>
      <c r="G4" s="65" t="s">
        <v>334</v>
      </c>
      <c r="H4" s="66" t="s">
        <v>335</v>
      </c>
      <c r="I4" s="66" t="s">
        <v>336</v>
      </c>
      <c r="J4" s="65" t="s">
        <v>337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3"/>
      <c r="B6" s="67"/>
      <c r="C6" s="67"/>
      <c r="D6" s="67"/>
      <c r="E6" s="68"/>
      <c r="F6" s="21"/>
      <c r="G6" s="68"/>
      <c r="H6" s="21"/>
      <c r="I6" s="21"/>
      <c r="J6" s="68"/>
    </row>
    <row r="7" ht="42" customHeight="1" spans="1:10">
      <c r="A7" s="33"/>
      <c r="B7" s="34"/>
      <c r="C7" s="34"/>
      <c r="D7" s="34"/>
      <c r="E7" s="33"/>
      <c r="F7" s="34"/>
      <c r="G7" s="33"/>
      <c r="H7" s="34"/>
      <c r="I7" s="34"/>
      <c r="J7" s="33"/>
    </row>
    <row r="9" customHeight="1" spans="1:10">
      <c r="A9" s="42" t="s">
        <v>489</v>
      </c>
    </row>
  </sheetData>
  <mergeCells count="2">
    <mergeCell ref="A2:J2"/>
    <mergeCell ref="A3:H3"/>
  </mergeCells>
  <printOptions horizontalCentered="1"/>
  <pageMargins left="0" right="0" top="0.720138888888889" bottom="0.720138888888889" header="0" footer="0"/>
  <pageSetup paperSize="9" scale="58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H21" sqref="H21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43" t="s">
        <v>491</v>
      </c>
      <c r="B1" s="44"/>
      <c r="C1" s="45"/>
      <c r="D1" s="45"/>
      <c r="E1" s="45"/>
      <c r="F1" s="44"/>
      <c r="G1" s="44"/>
      <c r="H1" s="45"/>
    </row>
    <row r="2" ht="41.25" customHeight="1" spans="1:8">
      <c r="A2" s="46" t="str">
        <f>"2026"&amp;"年新增资产配置预算表"</f>
        <v>2026年新增资产配置预算表</v>
      </c>
      <c r="B2" s="46"/>
      <c r="C2" s="46"/>
      <c r="D2" s="46"/>
      <c r="E2" s="46"/>
      <c r="F2" s="46"/>
      <c r="G2" s="46"/>
      <c r="H2" s="46"/>
    </row>
    <row r="3" customHeight="1" spans="1:8">
      <c r="A3" s="47" t="str">
        <f>"单位名称："&amp;"昆明市盘龙区云师大实验中学盘龙学校"</f>
        <v>单位名称：昆明市盘龙区云师大实验中学盘龙学校</v>
      </c>
      <c r="B3" s="47"/>
      <c r="C3" s="48"/>
      <c r="E3" s="49"/>
      <c r="F3" s="50"/>
      <c r="G3" s="50"/>
      <c r="H3" s="51" t="s">
        <v>1</v>
      </c>
    </row>
    <row r="4" ht="28.5" customHeight="1" spans="1:8">
      <c r="A4" s="52" t="s">
        <v>201</v>
      </c>
      <c r="B4" s="53" t="s">
        <v>492</v>
      </c>
      <c r="C4" s="54" t="s">
        <v>493</v>
      </c>
      <c r="D4" s="54" t="s">
        <v>494</v>
      </c>
      <c r="E4" s="54" t="s">
        <v>495</v>
      </c>
      <c r="F4" s="52" t="s">
        <v>496</v>
      </c>
      <c r="G4" s="32"/>
      <c r="H4" s="54"/>
    </row>
    <row r="5" ht="21" customHeight="1" spans="1:8">
      <c r="A5" s="55"/>
      <c r="B5" s="55"/>
      <c r="C5" s="56"/>
      <c r="D5" s="55"/>
      <c r="E5" s="55"/>
      <c r="F5" s="52" t="s">
        <v>473</v>
      </c>
      <c r="G5" s="52" t="s">
        <v>497</v>
      </c>
      <c r="H5" s="52" t="s">
        <v>498</v>
      </c>
    </row>
    <row r="6" ht="17.25" customHeight="1" spans="1:8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</row>
    <row r="7" ht="19.5" customHeight="1" spans="1:8">
      <c r="A7" s="37"/>
      <c r="B7" s="37"/>
      <c r="C7" s="33"/>
      <c r="D7" s="34"/>
      <c r="E7" s="20"/>
      <c r="F7" s="58"/>
      <c r="G7" s="59"/>
      <c r="H7" s="59"/>
    </row>
    <row r="8" ht="19.5" customHeight="1" spans="1:8">
      <c r="A8" s="60"/>
      <c r="B8" s="60"/>
      <c r="C8" s="61"/>
      <c r="D8" s="62"/>
      <c r="E8" s="62"/>
      <c r="F8" s="58"/>
      <c r="G8" s="59"/>
      <c r="H8" s="59"/>
    </row>
    <row r="10" customHeight="1" spans="1:8">
      <c r="A10" s="42" t="s">
        <v>499</v>
      </c>
    </row>
  </sheetData>
  <mergeCells count="9">
    <mergeCell ref="A1:H1"/>
    <mergeCell ref="A2:H2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" right="0" top="1.31041666666667" bottom="0.720138888888889" header="0.279166666666667" footer="0.279166666666667"/>
  <pageSetup paperSize="9" scale="47" orientation="landscape" horizontalDpi="600"/>
  <headerFooter/>
  <ignoredErrors>
    <ignoredError sqref="A2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2" sqref="A2:K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26"/>
      <c r="E1" s="26"/>
      <c r="F1" s="26"/>
      <c r="G1" s="26"/>
      <c r="K1" s="7" t="s">
        <v>500</v>
      </c>
    </row>
    <row r="2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"单位名称："&amp;"昆明市盘龙区云师大实验中学盘龙学校"</f>
        <v>单位名称：昆明市盘龙区云师大实验中学盘龙学校</v>
      </c>
      <c r="B3" s="27"/>
      <c r="C3" s="27"/>
      <c r="D3" s="27"/>
      <c r="E3" s="27"/>
      <c r="F3" s="27"/>
      <c r="G3" s="27"/>
      <c r="H3" s="28"/>
      <c r="I3" s="28"/>
      <c r="J3" s="28"/>
      <c r="K3" s="29" t="s">
        <v>1</v>
      </c>
    </row>
    <row r="4" ht="21.75" customHeight="1" spans="1:11">
      <c r="A4" s="8" t="s">
        <v>264</v>
      </c>
      <c r="B4" s="8" t="s">
        <v>203</v>
      </c>
      <c r="C4" s="8" t="s">
        <v>265</v>
      </c>
      <c r="D4" s="9" t="s">
        <v>204</v>
      </c>
      <c r="E4" s="9" t="s">
        <v>205</v>
      </c>
      <c r="F4" s="9" t="s">
        <v>266</v>
      </c>
      <c r="G4" s="9" t="s">
        <v>267</v>
      </c>
      <c r="H4" s="30" t="s">
        <v>55</v>
      </c>
      <c r="I4" s="10" t="s">
        <v>501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1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18.75" customHeight="1" spans="1:11">
      <c r="A8" s="33"/>
      <c r="B8" s="34"/>
      <c r="C8" s="33"/>
      <c r="D8" s="33"/>
      <c r="E8" s="33"/>
      <c r="F8" s="33"/>
      <c r="G8" s="33"/>
      <c r="H8" s="35"/>
      <c r="I8" s="36"/>
      <c r="J8" s="36"/>
      <c r="K8" s="35"/>
    </row>
    <row r="9" ht="18.75" customHeight="1" spans="1:11">
      <c r="A9" s="37"/>
      <c r="B9" s="34"/>
      <c r="C9" s="34"/>
      <c r="D9" s="34"/>
      <c r="E9" s="34"/>
      <c r="F9" s="34"/>
      <c r="G9" s="34"/>
      <c r="H9" s="38"/>
      <c r="I9" s="38"/>
      <c r="J9" s="38"/>
      <c r="K9" s="35"/>
    </row>
    <row r="10" ht="18.75" customHeight="1" spans="1:11">
      <c r="A10" s="39" t="s">
        <v>191</v>
      </c>
      <c r="B10" s="40"/>
      <c r="C10" s="40"/>
      <c r="D10" s="40"/>
      <c r="E10" s="40"/>
      <c r="F10" s="40"/>
      <c r="G10" s="41"/>
      <c r="H10" s="38"/>
      <c r="I10" s="38"/>
      <c r="J10" s="38"/>
      <c r="K10" s="35"/>
    </row>
    <row r="12" customHeight="1" spans="1:11">
      <c r="A12" s="42" t="s">
        <v>502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" right="0" top="1.14930555555556" bottom="0.559027777777778" header="0.479861111111111" footer="0.479861111111111"/>
  <pageSetup paperSize="9" scale="6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C10" sqref="C10"/>
    </sheetView>
  </sheetViews>
  <sheetFormatPr defaultColWidth="9.14166666666667" defaultRowHeight="14.25" customHeight="1" outlineLevelCol="6"/>
  <cols>
    <col min="1" max="1" width="35.2833333333333" customWidth="1"/>
    <col min="2" max="2" width="28" style="1" customWidth="1"/>
    <col min="3" max="3" width="33.75" style="1" customWidth="1"/>
    <col min="4" max="4" width="28" style="1" customWidth="1"/>
    <col min="5" max="7" width="23.85" style="1" customWidth="1"/>
  </cols>
  <sheetData>
    <row r="1" ht="13.5" customHeight="1" spans="1:7">
      <c r="D1" s="2"/>
      <c r="G1" s="3" t="s">
        <v>503</v>
      </c>
    </row>
    <row r="2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"单位名称："&amp;"昆明市盘龙区云师大实验中学盘龙学校"</f>
        <v>单位名称：昆明市盘龙区云师大实验中学盘龙学校</v>
      </c>
      <c r="B3" s="6"/>
      <c r="C3" s="6"/>
      <c r="D3" s="6"/>
      <c r="E3" s="6"/>
      <c r="F3" s="6"/>
      <c r="G3" s="7" t="s">
        <v>1</v>
      </c>
    </row>
    <row r="4" ht="21.75" customHeight="1" spans="1:7">
      <c r="A4" s="8" t="s">
        <v>265</v>
      </c>
      <c r="B4" s="8" t="s">
        <v>264</v>
      </c>
      <c r="C4" s="8" t="s">
        <v>203</v>
      </c>
      <c r="D4" s="9" t="s">
        <v>504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9" customHeight="1" spans="1:7">
      <c r="A8" s="20" t="s">
        <v>70</v>
      </c>
      <c r="B8" s="20" t="s">
        <v>505</v>
      </c>
      <c r="C8" s="21" t="s">
        <v>326</v>
      </c>
      <c r="D8" s="20" t="s">
        <v>506</v>
      </c>
      <c r="E8" s="22">
        <v>3701500</v>
      </c>
      <c r="F8" s="22">
        <v>3701500</v>
      </c>
      <c r="G8" s="22">
        <v>3701500</v>
      </c>
    </row>
    <row r="9" ht="19" customHeight="1" spans="1:7">
      <c r="A9" s="20" t="s">
        <v>70</v>
      </c>
      <c r="B9" s="20" t="s">
        <v>505</v>
      </c>
      <c r="C9" s="20" t="s">
        <v>314</v>
      </c>
      <c r="D9" s="20" t="s">
        <v>506</v>
      </c>
      <c r="E9" s="22">
        <v>505750</v>
      </c>
      <c r="F9" s="22">
        <v>505750</v>
      </c>
      <c r="G9" s="22">
        <v>505750</v>
      </c>
    </row>
    <row r="10" ht="19" customHeight="1" spans="1:7">
      <c r="A10" s="20" t="s">
        <v>70</v>
      </c>
      <c r="B10" s="20" t="s">
        <v>505</v>
      </c>
      <c r="C10" s="20" t="s">
        <v>320</v>
      </c>
      <c r="D10" s="20" t="s">
        <v>506</v>
      </c>
      <c r="E10" s="22">
        <v>500000</v>
      </c>
      <c r="F10" s="22">
        <v>500000</v>
      </c>
      <c r="G10" s="22">
        <v>500000</v>
      </c>
    </row>
    <row r="11" ht="19" customHeight="1" spans="1:7">
      <c r="A11" s="20" t="s">
        <v>70</v>
      </c>
      <c r="B11" s="20" t="s">
        <v>507</v>
      </c>
      <c r="C11" s="20" t="s">
        <v>280</v>
      </c>
      <c r="D11" s="20" t="s">
        <v>506</v>
      </c>
      <c r="E11" s="22">
        <v>50000</v>
      </c>
      <c r="F11" s="22">
        <v>50000</v>
      </c>
      <c r="G11" s="22">
        <v>50000</v>
      </c>
    </row>
    <row r="12" ht="19" customHeight="1" spans="1:7">
      <c r="A12" s="20" t="s">
        <v>70</v>
      </c>
      <c r="B12" s="20" t="s">
        <v>505</v>
      </c>
      <c r="C12" s="20" t="s">
        <v>312</v>
      </c>
      <c r="D12" s="20" t="s">
        <v>506</v>
      </c>
      <c r="E12" s="22">
        <v>195000</v>
      </c>
      <c r="F12" s="22">
        <v>195000</v>
      </c>
      <c r="G12" s="22">
        <v>195000</v>
      </c>
    </row>
    <row r="13" ht="19" customHeight="1" spans="1:7">
      <c r="A13" s="23" t="s">
        <v>55</v>
      </c>
      <c r="B13" s="24" t="s">
        <v>508</v>
      </c>
      <c r="C13" s="24"/>
      <c r="D13" s="25"/>
      <c r="E13" s="22">
        <v>4952250</v>
      </c>
      <c r="F13" s="22">
        <v>4952250</v>
      </c>
      <c r="G13" s="22">
        <v>4952250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" right="0" top="1.14930555555556" bottom="0.559027777777778" header="0.479861111111111" footer="0.479861111111111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9" sqref="D9"/>
    </sheetView>
  </sheetViews>
  <sheetFormatPr defaultColWidth="8.575" defaultRowHeight="12.75" customHeight="1"/>
  <cols>
    <col min="1" max="1" width="13.6333333333333" customWidth="1"/>
    <col min="2" max="2" width="26.1333333333333" customWidth="1"/>
    <col min="3" max="5" width="13.4416666666667" customWidth="1"/>
    <col min="6" max="6" width="12" customWidth="1"/>
    <col min="7" max="8" width="13.6333333333333" customWidth="1"/>
    <col min="9" max="9" width="10.4416666666667" customWidth="1"/>
    <col min="10" max="10" width="7.13333333333333" customWidth="1"/>
    <col min="11" max="11" width="13.6333333333333" customWidth="1"/>
    <col min="12" max="12" width="10.3833333333333" customWidth="1"/>
    <col min="13" max="13" width="13.6333333333333" customWidth="1"/>
    <col min="14" max="14" width="10.4416666666667" customWidth="1"/>
    <col min="15" max="15" width="12.4416666666667" customWidth="1"/>
    <col min="16" max="16" width="10.3833333333333" customWidth="1"/>
    <col min="17" max="17" width="12" customWidth="1"/>
    <col min="18" max="18" width="13.6333333333333" customWidth="1"/>
    <col min="19" max="19" width="15.25" customWidth="1"/>
  </cols>
  <sheetData>
    <row r="1" ht="17.25" customHeight="1" spans="1:19">
      <c r="A1" s="51" t="s">
        <v>52</v>
      </c>
    </row>
    <row r="2" ht="41.25" customHeight="1" spans="1:19">
      <c r="A2" s="187" t="str">
        <f>"2026"&amp;"年部门收入预算表"</f>
        <v>2026年部门收入预算表</v>
      </c>
    </row>
    <row r="3" ht="17.25" customHeight="1" spans="1:19">
      <c r="A3" s="188" t="str">
        <f>"单位名称："&amp;"昆明市盘龙区云师大实验中学盘龙学校"</f>
        <v>单位名称：昆明市盘龙区云师大实验中学盘龙学校</v>
      </c>
      <c r="S3" s="48" t="s">
        <v>1</v>
      </c>
    </row>
    <row r="4" ht="21.75" customHeight="1" spans="1:19">
      <c r="A4" s="215" t="s">
        <v>53</v>
      </c>
      <c r="B4" s="216" t="s">
        <v>54</v>
      </c>
      <c r="C4" s="216" t="s">
        <v>55</v>
      </c>
      <c r="D4" s="217" t="s">
        <v>56</v>
      </c>
      <c r="E4" s="217"/>
      <c r="F4" s="217"/>
      <c r="G4" s="217"/>
      <c r="H4" s="217"/>
      <c r="I4" s="218"/>
      <c r="J4" s="217"/>
      <c r="K4" s="217"/>
      <c r="L4" s="217"/>
      <c r="M4" s="217"/>
      <c r="N4" s="219"/>
      <c r="O4" s="217" t="s">
        <v>45</v>
      </c>
      <c r="P4" s="217"/>
      <c r="Q4" s="217"/>
      <c r="R4" s="217"/>
      <c r="S4" s="219"/>
    </row>
    <row r="5" ht="27" customHeight="1" spans="1:19">
      <c r="A5" s="220"/>
      <c r="B5" s="221"/>
      <c r="C5" s="221"/>
      <c r="D5" s="221" t="s">
        <v>57</v>
      </c>
      <c r="E5" s="221" t="s">
        <v>58</v>
      </c>
      <c r="F5" s="221" t="s">
        <v>59</v>
      </c>
      <c r="G5" s="221" t="s">
        <v>60</v>
      </c>
      <c r="H5" s="221" t="s">
        <v>61</v>
      </c>
      <c r="I5" s="222" t="s">
        <v>62</v>
      </c>
      <c r="J5" s="223"/>
      <c r="K5" s="223"/>
      <c r="L5" s="223"/>
      <c r="M5" s="223"/>
      <c r="N5" s="224"/>
      <c r="O5" s="221" t="s">
        <v>57</v>
      </c>
      <c r="P5" s="221" t="s">
        <v>58</v>
      </c>
      <c r="Q5" s="221" t="s">
        <v>59</v>
      </c>
      <c r="R5" s="221" t="s">
        <v>60</v>
      </c>
      <c r="S5" s="221" t="s">
        <v>63</v>
      </c>
    </row>
    <row r="6" ht="30" customHeight="1" spans="1:19">
      <c r="A6" s="225"/>
      <c r="B6" s="226"/>
      <c r="C6" s="112"/>
      <c r="D6" s="112"/>
      <c r="E6" s="112"/>
      <c r="F6" s="112"/>
      <c r="G6" s="112"/>
      <c r="H6" s="112"/>
      <c r="I6" s="21" t="s">
        <v>57</v>
      </c>
      <c r="J6" s="224" t="s">
        <v>64</v>
      </c>
      <c r="K6" s="224" t="s">
        <v>65</v>
      </c>
      <c r="L6" s="224" t="s">
        <v>66</v>
      </c>
      <c r="M6" s="224" t="s">
        <v>67</v>
      </c>
      <c r="N6" s="224" t="s">
        <v>68</v>
      </c>
      <c r="O6" s="227"/>
      <c r="P6" s="227"/>
      <c r="Q6" s="227"/>
      <c r="R6" s="227"/>
      <c r="S6" s="112"/>
    </row>
    <row r="7" ht="15" customHeight="1" spans="1:19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21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</row>
    <row r="8" ht="18" customHeight="1" spans="1:19">
      <c r="A8" s="34" t="s">
        <v>69</v>
      </c>
      <c r="B8" s="34" t="s">
        <v>70</v>
      </c>
      <c r="C8" s="229">
        <v>41116914</v>
      </c>
      <c r="D8" s="229">
        <v>37260157</v>
      </c>
      <c r="E8" s="76">
        <v>37052802</v>
      </c>
      <c r="F8" s="76"/>
      <c r="G8" s="76"/>
      <c r="H8" s="76">
        <v>50000</v>
      </c>
      <c r="I8" s="76">
        <v>157355</v>
      </c>
      <c r="J8" s="76"/>
      <c r="K8" s="76"/>
      <c r="L8" s="76"/>
      <c r="M8" s="76"/>
      <c r="N8" s="76">
        <v>157355</v>
      </c>
      <c r="O8" s="76">
        <v>3856757</v>
      </c>
      <c r="P8" s="76">
        <v>3856757</v>
      </c>
      <c r="Q8" s="76"/>
      <c r="R8" s="76"/>
      <c r="S8" s="76"/>
    </row>
    <row r="9" ht="18" customHeight="1" spans="1:19">
      <c r="A9" s="53" t="s">
        <v>55</v>
      </c>
      <c r="B9" s="230"/>
      <c r="C9" s="229">
        <v>41116914</v>
      </c>
      <c r="D9" s="229">
        <v>37260157</v>
      </c>
      <c r="E9" s="76">
        <v>37052802</v>
      </c>
      <c r="F9" s="76"/>
      <c r="G9" s="76"/>
      <c r="H9" s="76">
        <v>50000</v>
      </c>
      <c r="I9" s="76">
        <v>157355</v>
      </c>
      <c r="J9" s="76"/>
      <c r="K9" s="76"/>
      <c r="L9" s="76"/>
      <c r="M9" s="76"/>
      <c r="N9" s="76">
        <v>157355</v>
      </c>
      <c r="O9" s="76">
        <v>3856757</v>
      </c>
      <c r="P9" s="76">
        <v>3856757</v>
      </c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" right="0" top="1.11388888888889" bottom="0.720138888888889" header="0" footer="0"/>
  <pageSetup paperSize="9" scale="56" orientation="landscape" horizontalDpi="600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40"/>
  <sheetViews>
    <sheetView showGridLines="0" showZeros="0" workbookViewId="0">
      <pane xSplit="2" ySplit="6" topLeftCell="C7" activePane="bottomRight" state="frozen"/>
      <selection/>
      <selection pane="topRight"/>
      <selection pane="bottomLeft"/>
      <selection pane="bottomRight" activeCell="F47" sqref="F4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  <col min="17" max="17" width="8.575" style="1"/>
  </cols>
  <sheetData>
    <row r="1" ht="17.25" customHeight="1" spans="1:17">
      <c r="A1" s="48" t="s">
        <v>71</v>
      </c>
    </row>
    <row r="2" ht="41.25" customHeight="1" spans="1:17">
      <c r="A2" s="187" t="str">
        <f>"2026"&amp;"年部门支出预算表"</f>
        <v>2026年部门支出预算表</v>
      </c>
    </row>
    <row r="3" ht="17.25" customHeight="1" spans="1:17">
      <c r="A3" s="188" t="str">
        <f>"单位名称："&amp;"昆明市盘龙区云师大实验中学盘龙学校"</f>
        <v>单位名称：昆明市盘龙区云师大实验中学盘龙学校</v>
      </c>
      <c r="O3" s="48" t="s">
        <v>1</v>
      </c>
    </row>
    <row r="4" ht="27" customHeight="1" spans="1:17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3"/>
      <c r="O4" s="204"/>
    </row>
    <row r="5" ht="42" customHeight="1" spans="1:17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08"/>
      <c r="J5" s="207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7">
      <c r="A6" s="209" t="s">
        <v>82</v>
      </c>
      <c r="B6" s="209" t="s">
        <v>83</v>
      </c>
      <c r="C6" s="209" t="s">
        <v>84</v>
      </c>
      <c r="D6" s="20" t="s">
        <v>85</v>
      </c>
      <c r="E6" s="20" t="s">
        <v>86</v>
      </c>
      <c r="F6" s="20" t="s">
        <v>87</v>
      </c>
      <c r="G6" s="20" t="s">
        <v>88</v>
      </c>
      <c r="H6" s="20" t="s">
        <v>89</v>
      </c>
      <c r="I6" s="20" t="s">
        <v>90</v>
      </c>
      <c r="J6" s="20" t="s">
        <v>91</v>
      </c>
      <c r="K6" s="20" t="s">
        <v>92</v>
      </c>
      <c r="L6" s="20" t="s">
        <v>93</v>
      </c>
      <c r="M6" s="20" t="s">
        <v>94</v>
      </c>
      <c r="N6" s="209" t="s">
        <v>95</v>
      </c>
      <c r="O6" s="20" t="s">
        <v>96</v>
      </c>
    </row>
    <row r="7" ht="21" customHeight="1" spans="1:17">
      <c r="A7" s="210" t="s">
        <v>97</v>
      </c>
      <c r="B7" s="210" t="s">
        <v>98</v>
      </c>
      <c r="C7" s="76">
        <v>31058942</v>
      </c>
      <c r="D7" s="76">
        <v>30851587</v>
      </c>
      <c r="E7" s="76">
        <v>23114480</v>
      </c>
      <c r="F7" s="76">
        <v>7737107</v>
      </c>
      <c r="G7" s="76"/>
      <c r="H7" s="76"/>
      <c r="I7" s="76">
        <v>50000</v>
      </c>
      <c r="J7" s="76">
        <v>157355</v>
      </c>
      <c r="K7" s="76"/>
      <c r="L7" s="76"/>
      <c r="M7" s="76"/>
      <c r="N7" s="76"/>
      <c r="O7" s="76">
        <v>157355</v>
      </c>
      <c r="Q7" s="211"/>
    </row>
    <row r="8" ht="21" customHeight="1" spans="1:17">
      <c r="A8" s="212" t="s">
        <v>99</v>
      </c>
      <c r="B8" s="212" t="s">
        <v>100</v>
      </c>
      <c r="C8" s="76">
        <v>93547</v>
      </c>
      <c r="D8" s="76">
        <v>93547</v>
      </c>
      <c r="E8" s="76"/>
      <c r="F8" s="76">
        <v>93547</v>
      </c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7">
      <c r="A9" s="213">
        <v>2050199</v>
      </c>
      <c r="B9" s="213" t="s">
        <v>101</v>
      </c>
      <c r="C9" s="76">
        <v>93547</v>
      </c>
      <c r="D9" s="76">
        <v>93547</v>
      </c>
      <c r="E9" s="76"/>
      <c r="F9" s="76">
        <v>93547</v>
      </c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7">
      <c r="A10" s="212" t="s">
        <v>102</v>
      </c>
      <c r="B10" s="212" t="s">
        <v>103</v>
      </c>
      <c r="C10" s="76">
        <v>27211650</v>
      </c>
      <c r="D10" s="76">
        <v>27004295</v>
      </c>
      <c r="E10" s="76">
        <v>23114480</v>
      </c>
      <c r="F10" s="76">
        <v>3889815</v>
      </c>
      <c r="G10" s="76"/>
      <c r="H10" s="76"/>
      <c r="I10" s="76">
        <v>50000</v>
      </c>
      <c r="J10" s="76">
        <v>157355</v>
      </c>
      <c r="K10" s="76"/>
      <c r="L10" s="76"/>
      <c r="M10" s="76"/>
      <c r="N10" s="76"/>
      <c r="O10" s="76">
        <v>157355</v>
      </c>
    </row>
    <row r="11" ht="21" customHeight="1" spans="1:17">
      <c r="A11" s="213">
        <v>2050203</v>
      </c>
      <c r="B11" s="213" t="s">
        <v>104</v>
      </c>
      <c r="C11" s="76">
        <v>25851745</v>
      </c>
      <c r="D11" s="76">
        <v>25801745</v>
      </c>
      <c r="E11" s="76">
        <v>23114480</v>
      </c>
      <c r="F11" s="76">
        <v>2687265</v>
      </c>
      <c r="G11" s="76"/>
      <c r="H11" s="76"/>
      <c r="I11" s="76">
        <v>50000</v>
      </c>
      <c r="J11" s="76"/>
      <c r="K11" s="76"/>
      <c r="L11" s="76"/>
      <c r="M11" s="76"/>
      <c r="N11" s="76"/>
      <c r="O11" s="76"/>
    </row>
    <row r="12" ht="21" customHeight="1" spans="1:17">
      <c r="A12" s="213">
        <v>2050299</v>
      </c>
      <c r="B12" s="213" t="s">
        <v>105</v>
      </c>
      <c r="C12" s="76">
        <v>1359905</v>
      </c>
      <c r="D12" s="76">
        <v>1202550</v>
      </c>
      <c r="E12" s="76"/>
      <c r="F12" s="76">
        <v>1202550</v>
      </c>
      <c r="G12" s="76"/>
      <c r="H12" s="76"/>
      <c r="I12" s="76"/>
      <c r="J12" s="76">
        <v>157355</v>
      </c>
      <c r="K12" s="76"/>
      <c r="L12" s="76"/>
      <c r="M12" s="76"/>
      <c r="N12" s="76"/>
      <c r="O12" s="76">
        <v>157355</v>
      </c>
    </row>
    <row r="13" ht="21" customHeight="1" spans="1:17">
      <c r="A13" s="212" t="s">
        <v>106</v>
      </c>
      <c r="B13" s="212" t="s">
        <v>107</v>
      </c>
      <c r="C13" s="76">
        <v>2245</v>
      </c>
      <c r="D13" s="76">
        <v>2245</v>
      </c>
      <c r="E13" s="76"/>
      <c r="F13" s="76">
        <v>2245</v>
      </c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7">
      <c r="A14" s="213">
        <v>2050701</v>
      </c>
      <c r="B14" s="213" t="s">
        <v>108</v>
      </c>
      <c r="C14" s="76">
        <v>2245</v>
      </c>
      <c r="D14" s="76">
        <v>2245</v>
      </c>
      <c r="E14" s="76"/>
      <c r="F14" s="76">
        <v>2245</v>
      </c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7">
      <c r="A15" s="212" t="s">
        <v>109</v>
      </c>
      <c r="B15" s="212" t="s">
        <v>110</v>
      </c>
      <c r="C15" s="76">
        <v>3751500</v>
      </c>
      <c r="D15" s="76">
        <v>3751500</v>
      </c>
      <c r="E15" s="76"/>
      <c r="F15" s="76">
        <v>3751500</v>
      </c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7">
      <c r="A16" s="213">
        <v>2050999</v>
      </c>
      <c r="B16" s="213" t="s">
        <v>111</v>
      </c>
      <c r="C16" s="76">
        <v>3751500</v>
      </c>
      <c r="D16" s="76">
        <v>3751500</v>
      </c>
      <c r="E16" s="76"/>
      <c r="F16" s="76">
        <v>3751500</v>
      </c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210" t="s">
        <v>112</v>
      </c>
      <c r="B17" s="210" t="s">
        <v>113</v>
      </c>
      <c r="C17" s="76">
        <v>5137524</v>
      </c>
      <c r="D17" s="76">
        <v>5137524</v>
      </c>
      <c r="E17" s="76">
        <v>5106124</v>
      </c>
      <c r="F17" s="76">
        <v>31400</v>
      </c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212" t="s">
        <v>114</v>
      </c>
      <c r="B18" s="212" t="s">
        <v>115</v>
      </c>
      <c r="C18" s="76">
        <v>31400</v>
      </c>
      <c r="D18" s="76">
        <v>31400</v>
      </c>
      <c r="E18" s="76"/>
      <c r="F18" s="76">
        <v>31400</v>
      </c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213">
        <v>2080199</v>
      </c>
      <c r="B19" s="213" t="s">
        <v>116</v>
      </c>
      <c r="C19" s="76">
        <v>31400</v>
      </c>
      <c r="D19" s="76">
        <v>31400</v>
      </c>
      <c r="E19" s="76"/>
      <c r="F19" s="76">
        <v>31400</v>
      </c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212" t="s">
        <v>117</v>
      </c>
      <c r="B20" s="212" t="s">
        <v>118</v>
      </c>
      <c r="C20" s="76">
        <v>5106124</v>
      </c>
      <c r="D20" s="76">
        <v>5106124</v>
      </c>
      <c r="E20" s="76">
        <v>5106124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213" t="s">
        <v>119</v>
      </c>
      <c r="B21" s="213" t="s">
        <v>120</v>
      </c>
      <c r="C21" s="76">
        <v>1917600</v>
      </c>
      <c r="D21" s="76">
        <v>1917600</v>
      </c>
      <c r="E21" s="76">
        <v>1917600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213" t="s">
        <v>121</v>
      </c>
      <c r="B22" s="213" t="s">
        <v>122</v>
      </c>
      <c r="C22" s="76">
        <v>1903524</v>
      </c>
      <c r="D22" s="76">
        <v>1903524</v>
      </c>
      <c r="E22" s="76">
        <v>1903524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213" t="s">
        <v>123</v>
      </c>
      <c r="B23" s="213" t="s">
        <v>124</v>
      </c>
      <c r="C23" s="76">
        <v>1285000</v>
      </c>
      <c r="D23" s="76">
        <v>1285000</v>
      </c>
      <c r="E23" s="76">
        <v>1285000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210" t="s">
        <v>125</v>
      </c>
      <c r="B24" s="210" t="s">
        <v>126</v>
      </c>
      <c r="C24" s="76">
        <v>2019804</v>
      </c>
      <c r="D24" s="76">
        <v>2019804</v>
      </c>
      <c r="E24" s="76">
        <v>2019804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212" t="s">
        <v>127</v>
      </c>
      <c r="B25" s="212" t="s">
        <v>128</v>
      </c>
      <c r="C25" s="76">
        <v>2019804</v>
      </c>
      <c r="D25" s="76">
        <v>2019804</v>
      </c>
      <c r="E25" s="76">
        <v>2019804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213" t="s">
        <v>129</v>
      </c>
      <c r="B26" s="213" t="s">
        <v>130</v>
      </c>
      <c r="C26" s="76">
        <v>993072</v>
      </c>
      <c r="D26" s="76">
        <v>993072</v>
      </c>
      <c r="E26" s="76">
        <v>993072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ht="21" customHeight="1" spans="1:15">
      <c r="A27" s="213" t="s">
        <v>131</v>
      </c>
      <c r="B27" s="213" t="s">
        <v>132</v>
      </c>
      <c r="C27" s="76">
        <v>879858</v>
      </c>
      <c r="D27" s="76">
        <v>879858</v>
      </c>
      <c r="E27" s="76">
        <v>879858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ht="21" customHeight="1" spans="1:15">
      <c r="A28" s="213" t="s">
        <v>133</v>
      </c>
      <c r="B28" s="213" t="s">
        <v>134</v>
      </c>
      <c r="C28" s="76">
        <v>146874</v>
      </c>
      <c r="D28" s="76">
        <v>146874</v>
      </c>
      <c r="E28" s="76">
        <v>146874</v>
      </c>
      <c r="F28" s="76"/>
      <c r="G28" s="76"/>
      <c r="H28" s="76"/>
      <c r="I28" s="76"/>
      <c r="J28" s="76"/>
      <c r="K28" s="76"/>
      <c r="L28" s="76"/>
      <c r="M28" s="76"/>
      <c r="N28" s="76"/>
      <c r="O28" s="76"/>
    </row>
    <row r="29" ht="21" customHeight="1" spans="1:15">
      <c r="A29" s="210" t="s">
        <v>135</v>
      </c>
      <c r="B29" s="210" t="s">
        <v>136</v>
      </c>
      <c r="C29" s="76">
        <v>1040500</v>
      </c>
      <c r="D29" s="76">
        <v>1040500</v>
      </c>
      <c r="E29" s="76"/>
      <c r="F29" s="76">
        <v>1040500</v>
      </c>
      <c r="G29" s="76"/>
      <c r="H29" s="76"/>
      <c r="I29" s="76"/>
      <c r="J29" s="76"/>
      <c r="K29" s="76"/>
      <c r="L29" s="76"/>
      <c r="M29" s="76"/>
      <c r="N29" s="76"/>
      <c r="O29" s="76"/>
    </row>
    <row r="30" ht="21" customHeight="1" spans="1:15">
      <c r="A30" s="212" t="s">
        <v>137</v>
      </c>
      <c r="B30" s="212" t="s">
        <v>138</v>
      </c>
      <c r="C30" s="76">
        <v>1040500</v>
      </c>
      <c r="D30" s="76">
        <v>1040500</v>
      </c>
      <c r="E30" s="76"/>
      <c r="F30" s="76">
        <v>1040500</v>
      </c>
      <c r="G30" s="76"/>
      <c r="H30" s="76"/>
      <c r="I30" s="76"/>
      <c r="J30" s="76"/>
      <c r="K30" s="76"/>
      <c r="L30" s="76"/>
      <c r="M30" s="76"/>
      <c r="N30" s="76"/>
      <c r="O30" s="76"/>
    </row>
    <row r="31" ht="21" customHeight="1" spans="1:15">
      <c r="A31" s="213">
        <v>2110304</v>
      </c>
      <c r="B31" s="213" t="s">
        <v>139</v>
      </c>
      <c r="C31" s="76">
        <v>1040500</v>
      </c>
      <c r="D31" s="76">
        <v>1040500</v>
      </c>
      <c r="E31" s="76"/>
      <c r="F31" s="76">
        <v>1040500</v>
      </c>
      <c r="G31" s="76"/>
      <c r="H31" s="76"/>
      <c r="I31" s="76"/>
      <c r="J31" s="76"/>
      <c r="K31" s="76"/>
      <c r="L31" s="76"/>
      <c r="M31" s="76"/>
      <c r="N31" s="76"/>
      <c r="O31" s="76"/>
    </row>
    <row r="32" ht="21" customHeight="1" spans="1:15">
      <c r="A32" s="210" t="s">
        <v>140</v>
      </c>
      <c r="B32" s="210" t="s">
        <v>141</v>
      </c>
      <c r="C32" s="76">
        <v>1860144</v>
      </c>
      <c r="D32" s="76">
        <v>1860144</v>
      </c>
      <c r="E32" s="76">
        <v>1860144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</row>
    <row r="33" ht="21" customHeight="1" spans="1:15">
      <c r="A33" s="212" t="s">
        <v>142</v>
      </c>
      <c r="B33" s="212" t="s">
        <v>143</v>
      </c>
      <c r="C33" s="76">
        <v>1860144</v>
      </c>
      <c r="D33" s="76">
        <v>1860144</v>
      </c>
      <c r="E33" s="76">
        <v>1860144</v>
      </c>
      <c r="F33" s="76"/>
      <c r="G33" s="76"/>
      <c r="H33" s="76"/>
      <c r="I33" s="76"/>
      <c r="J33" s="76"/>
      <c r="K33" s="76"/>
      <c r="L33" s="76"/>
      <c r="M33" s="76"/>
      <c r="N33" s="76"/>
      <c r="O33" s="76"/>
    </row>
    <row r="34" ht="21" customHeight="1" spans="1:15">
      <c r="A34" s="213" t="s">
        <v>144</v>
      </c>
      <c r="B34" s="213" t="s">
        <v>145</v>
      </c>
      <c r="C34" s="76">
        <v>1860144</v>
      </c>
      <c r="D34" s="76">
        <v>1860144</v>
      </c>
      <c r="E34" s="76">
        <v>1860144</v>
      </c>
      <c r="F34" s="76"/>
      <c r="G34" s="76"/>
      <c r="H34" s="76"/>
      <c r="I34" s="76"/>
      <c r="J34" s="76"/>
      <c r="K34" s="76"/>
      <c r="L34" s="76"/>
      <c r="M34" s="76"/>
      <c r="N34" s="76"/>
      <c r="O34" s="76"/>
    </row>
    <row r="35" ht="21" customHeight="1" spans="1:15">
      <c r="A35" s="214" t="s">
        <v>55</v>
      </c>
      <c r="B35" s="41"/>
      <c r="C35" s="76">
        <v>41116914</v>
      </c>
      <c r="D35" s="76">
        <v>40909559</v>
      </c>
      <c r="E35" s="76">
        <v>32100552</v>
      </c>
      <c r="F35" s="76">
        <v>8809007</v>
      </c>
      <c r="G35" s="76"/>
      <c r="H35" s="76"/>
      <c r="I35" s="76">
        <v>50000</v>
      </c>
      <c r="J35" s="76">
        <v>157355</v>
      </c>
      <c r="K35" s="76"/>
      <c r="L35" s="76"/>
      <c r="M35" s="76"/>
      <c r="N35" s="76"/>
      <c r="O35" s="76">
        <v>157355</v>
      </c>
    </row>
    <row r="38" customHeight="1" spans="1:15">
      <c r="E38" s="196"/>
      <c r="F38" s="196"/>
    </row>
    <row r="39" customHeight="1" spans="1:15">
      <c r="E39" s="196"/>
      <c r="F39" s="196"/>
    </row>
    <row r="40" customHeight="1" spans="1:15">
      <c r="E40" s="197"/>
      <c r="F40" s="197"/>
    </row>
  </sheetData>
  <mergeCells count="12">
    <mergeCell ref="A1:O1"/>
    <mergeCell ref="A2:O2"/>
    <mergeCell ref="A3:B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rintOptions horizontalCentered="1"/>
  <pageMargins left="0" right="0" top="1.11388888888889" bottom="0.720138888888889" header="0" footer="0"/>
  <pageSetup paperSize="9" scale="38" orientation="landscape" horizontalDpi="600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42"/>
  <sheetViews>
    <sheetView showGridLines="0" showZeros="0" workbookViewId="0">
      <selection activeCell="C43" sqref="C4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50"/>
      <c r="B1" s="48"/>
      <c r="C1" s="48"/>
      <c r="D1" s="48" t="s">
        <v>146</v>
      </c>
    </row>
    <row r="2" ht="41.25" customHeight="1" spans="1:4">
      <c r="A2" s="187" t="str">
        <f>"2026"&amp;"年部门财政拨款收支预算总表"</f>
        <v>2026年部门财政拨款收支预算总表</v>
      </c>
    </row>
    <row r="3" ht="17.25" customHeight="1" spans="1:4">
      <c r="A3" s="188" t="str">
        <f>"单位名称："&amp;"昆明市盘龙区云师大实验中学盘龙学校"</f>
        <v>单位名称：昆明市盘龙区云师大实验中学盘龙学校</v>
      </c>
      <c r="B3" s="189"/>
      <c r="D3" s="48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147</v>
      </c>
      <c r="B6" s="76">
        <v>37052802</v>
      </c>
      <c r="C6" s="192" t="s">
        <v>148</v>
      </c>
      <c r="D6" s="76">
        <v>40909559</v>
      </c>
    </row>
    <row r="7" ht="16.5" customHeight="1" spans="1:4">
      <c r="A7" s="192" t="s">
        <v>149</v>
      </c>
      <c r="B7" s="76">
        <v>37052802</v>
      </c>
      <c r="C7" s="192" t="s">
        <v>150</v>
      </c>
      <c r="D7" s="76"/>
    </row>
    <row r="8" ht="16.5" customHeight="1" spans="1:4">
      <c r="A8" s="192" t="s">
        <v>151</v>
      </c>
      <c r="B8" s="76"/>
      <c r="C8" s="192" t="s">
        <v>152</v>
      </c>
      <c r="D8" s="76"/>
    </row>
    <row r="9" ht="16.5" customHeight="1" spans="1:4">
      <c r="A9" s="192" t="s">
        <v>153</v>
      </c>
      <c r="B9" s="76"/>
      <c r="C9" s="192" t="s">
        <v>154</v>
      </c>
      <c r="D9" s="76"/>
    </row>
    <row r="10" ht="16.5" customHeight="1" spans="1:4">
      <c r="A10" s="192" t="s">
        <v>155</v>
      </c>
      <c r="B10" s="76">
        <v>3856757</v>
      </c>
      <c r="C10" s="192" t="s">
        <v>156</v>
      </c>
      <c r="D10" s="76"/>
    </row>
    <row r="11" ht="16.5" customHeight="1" spans="1:4">
      <c r="A11" s="192" t="s">
        <v>149</v>
      </c>
      <c r="B11" s="76">
        <v>3856757</v>
      </c>
      <c r="C11" s="192" t="s">
        <v>157</v>
      </c>
      <c r="D11" s="76">
        <v>30851587</v>
      </c>
    </row>
    <row r="12" ht="16.5" customHeight="1" spans="1:4">
      <c r="A12" s="162" t="s">
        <v>151</v>
      </c>
      <c r="B12" s="76"/>
      <c r="C12" s="67" t="s">
        <v>158</v>
      </c>
      <c r="D12" s="76"/>
    </row>
    <row r="13" ht="16.5" customHeight="1" spans="1:4">
      <c r="A13" s="162" t="s">
        <v>153</v>
      </c>
      <c r="B13" s="76"/>
      <c r="C13" s="67" t="s">
        <v>159</v>
      </c>
      <c r="D13" s="76"/>
    </row>
    <row r="14" ht="16.5" customHeight="1" spans="1:4">
      <c r="A14" s="193"/>
      <c r="B14" s="76"/>
      <c r="C14" s="67" t="s">
        <v>160</v>
      </c>
      <c r="D14" s="76">
        <v>5137524</v>
      </c>
    </row>
    <row r="15" ht="16.5" customHeight="1" spans="1:4">
      <c r="A15" s="193"/>
      <c r="B15" s="76"/>
      <c r="C15" s="67" t="s">
        <v>161</v>
      </c>
      <c r="D15" s="76">
        <v>2019804</v>
      </c>
    </row>
    <row r="16" ht="16.5" customHeight="1" spans="1:4">
      <c r="A16" s="193"/>
      <c r="B16" s="76"/>
      <c r="C16" s="67" t="s">
        <v>162</v>
      </c>
      <c r="D16" s="76">
        <v>1040500</v>
      </c>
    </row>
    <row r="17" ht="16.5" customHeight="1" spans="1:4">
      <c r="A17" s="193"/>
      <c r="B17" s="76"/>
      <c r="C17" s="67" t="s">
        <v>163</v>
      </c>
      <c r="D17" s="76"/>
    </row>
    <row r="18" ht="16.5" customHeight="1" spans="1:4">
      <c r="A18" s="193"/>
      <c r="B18" s="76"/>
      <c r="C18" s="67" t="s">
        <v>164</v>
      </c>
      <c r="D18" s="76"/>
    </row>
    <row r="19" ht="16.5" customHeight="1" spans="1:4">
      <c r="A19" s="193"/>
      <c r="B19" s="76"/>
      <c r="C19" s="67" t="s">
        <v>165</v>
      </c>
      <c r="D19" s="76"/>
    </row>
    <row r="20" ht="16.5" customHeight="1" spans="1:4">
      <c r="A20" s="193"/>
      <c r="B20" s="76"/>
      <c r="C20" s="67" t="s">
        <v>166</v>
      </c>
      <c r="D20" s="76"/>
    </row>
    <row r="21" ht="16.5" customHeight="1" spans="1:4">
      <c r="A21" s="193"/>
      <c r="B21" s="76"/>
      <c r="C21" s="67" t="s">
        <v>167</v>
      </c>
      <c r="D21" s="76"/>
    </row>
    <row r="22" ht="16.5" customHeight="1" spans="1:4">
      <c r="A22" s="193"/>
      <c r="B22" s="76"/>
      <c r="C22" s="67" t="s">
        <v>168</v>
      </c>
      <c r="D22" s="76"/>
    </row>
    <row r="23" ht="16.5" customHeight="1" spans="1:4">
      <c r="A23" s="193"/>
      <c r="B23" s="76"/>
      <c r="C23" s="67" t="s">
        <v>169</v>
      </c>
      <c r="D23" s="76"/>
    </row>
    <row r="24" ht="16.5" customHeight="1" spans="1:4">
      <c r="A24" s="193"/>
      <c r="B24" s="76"/>
      <c r="C24" s="67" t="s">
        <v>170</v>
      </c>
      <c r="D24" s="76"/>
    </row>
    <row r="25" ht="16.5" customHeight="1" spans="1:4">
      <c r="A25" s="193"/>
      <c r="B25" s="76"/>
      <c r="C25" s="67" t="s">
        <v>171</v>
      </c>
      <c r="D25" s="76">
        <v>1860144</v>
      </c>
    </row>
    <row r="26" ht="16.5" customHeight="1" spans="1:4">
      <c r="A26" s="193"/>
      <c r="B26" s="76"/>
      <c r="C26" s="67" t="s">
        <v>172</v>
      </c>
      <c r="D26" s="76"/>
    </row>
    <row r="27" ht="16.5" customHeight="1" spans="1:4">
      <c r="A27" s="193"/>
      <c r="B27" s="76"/>
      <c r="C27" s="67" t="s">
        <v>173</v>
      </c>
      <c r="D27" s="76"/>
    </row>
    <row r="28" ht="16.5" customHeight="1" spans="1:4">
      <c r="A28" s="193"/>
      <c r="B28" s="76"/>
      <c r="C28" s="67" t="s">
        <v>174</v>
      </c>
      <c r="D28" s="76"/>
    </row>
    <row r="29" ht="16.5" customHeight="1" spans="1:4">
      <c r="A29" s="193"/>
      <c r="B29" s="76"/>
      <c r="C29" s="67" t="s">
        <v>175</v>
      </c>
      <c r="D29" s="76"/>
    </row>
    <row r="30" ht="16.5" customHeight="1" spans="1:4">
      <c r="A30" s="193"/>
      <c r="B30" s="76"/>
      <c r="C30" s="67" t="s">
        <v>176</v>
      </c>
      <c r="D30" s="76"/>
    </row>
    <row r="31" ht="16.5" customHeight="1" spans="1:4">
      <c r="A31" s="193"/>
      <c r="B31" s="76"/>
      <c r="C31" s="162" t="s">
        <v>177</v>
      </c>
      <c r="D31" s="76"/>
    </row>
    <row r="32" ht="16.5" customHeight="1" spans="1:4">
      <c r="A32" s="193"/>
      <c r="B32" s="76"/>
      <c r="C32" s="162" t="s">
        <v>178</v>
      </c>
      <c r="D32" s="76"/>
    </row>
    <row r="33" ht="16.5" customHeight="1" spans="1:4">
      <c r="A33" s="193"/>
      <c r="B33" s="76"/>
      <c r="C33" s="33" t="s">
        <v>179</v>
      </c>
      <c r="D33" s="76"/>
    </row>
    <row r="34" ht="15" customHeight="1" spans="1:4">
      <c r="A34" s="194" t="s">
        <v>50</v>
      </c>
      <c r="B34" s="195">
        <v>40909559</v>
      </c>
      <c r="C34" s="194" t="s">
        <v>51</v>
      </c>
      <c r="D34" s="195">
        <v>40909559</v>
      </c>
    </row>
    <row r="39" customHeight="1" spans="1:4">
      <c r="B39" s="196"/>
    </row>
    <row r="40" customHeight="1" spans="1:4">
      <c r="B40" s="197"/>
    </row>
    <row r="41" customHeight="1" spans="1:4">
      <c r="B41" s="196"/>
    </row>
    <row r="42" customHeight="1" spans="1:4">
      <c r="B42" s="197"/>
    </row>
  </sheetData>
  <mergeCells count="4">
    <mergeCell ref="A2:D2"/>
    <mergeCell ref="A3:B3"/>
    <mergeCell ref="A4:B4"/>
    <mergeCell ref="C4:D4"/>
  </mergeCells>
  <printOptions horizontalCentered="1" verticalCentered="1"/>
  <pageMargins left="0" right="0" top="0" bottom="0" header="0" footer="0"/>
  <pageSetup paperSize="9" scale="83" orientation="landscape" horizontalDpi="600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5"/>
  <sheetViews>
    <sheetView showZeros="0" workbookViewId="0">
      <pane xSplit="2" ySplit="6" topLeftCell="C23" activePane="bottomRight" state="frozen"/>
      <selection/>
      <selection pane="topRight"/>
      <selection pane="bottomLeft"/>
      <selection pane="bottomRight" activeCell="G11" sqref="G1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7"/>
      <c r="F1" s="69"/>
      <c r="G1" s="148" t="s">
        <v>180</v>
      </c>
    </row>
    <row r="2" ht="41.25" customHeight="1" spans="1:7">
      <c r="A2" s="120" t="str">
        <f>"2026"&amp;"年一般公共预算支出预算表（按功能科目分类）"</f>
        <v>2026年一般公共预算支出预算表（按功能科目分类）</v>
      </c>
      <c r="B2" s="120"/>
      <c r="C2" s="120"/>
      <c r="D2" s="120"/>
      <c r="E2" s="120"/>
      <c r="F2" s="120"/>
      <c r="G2" s="120"/>
    </row>
    <row r="3" ht="18" customHeight="1" spans="1:7">
      <c r="A3" s="5" t="str">
        <f>"单位名称："&amp;"昆明市盘龙区云师大实验中学盘龙学校"</f>
        <v>单位名称：昆明市盘龙区云师大实验中学盘龙学校</v>
      </c>
      <c r="F3" s="117"/>
      <c r="G3" s="148" t="s">
        <v>1</v>
      </c>
    </row>
    <row r="4" ht="20.25" customHeight="1" spans="1:7">
      <c r="A4" s="180" t="s">
        <v>181</v>
      </c>
      <c r="B4" s="181"/>
      <c r="C4" s="121" t="s">
        <v>55</v>
      </c>
      <c r="D4" s="157" t="s">
        <v>75</v>
      </c>
      <c r="E4" s="11"/>
      <c r="F4" s="12"/>
      <c r="G4" s="150" t="s">
        <v>76</v>
      </c>
    </row>
    <row r="5" ht="20.25" customHeight="1" spans="1:7">
      <c r="A5" s="182" t="s">
        <v>72</v>
      </c>
      <c r="B5" s="182" t="s">
        <v>73</v>
      </c>
      <c r="C5" s="18"/>
      <c r="D5" s="126" t="s">
        <v>57</v>
      </c>
      <c r="E5" s="126" t="s">
        <v>182</v>
      </c>
      <c r="F5" s="126" t="s">
        <v>183</v>
      </c>
      <c r="G5" s="152"/>
    </row>
    <row r="6" ht="15" customHeight="1" spans="1:7">
      <c r="A6" s="183" t="s">
        <v>82</v>
      </c>
      <c r="B6" s="183" t="s">
        <v>83</v>
      </c>
      <c r="C6" s="183" t="s">
        <v>84</v>
      </c>
      <c r="D6" s="183" t="s">
        <v>85</v>
      </c>
      <c r="E6" s="183" t="s">
        <v>86</v>
      </c>
      <c r="F6" s="183" t="s">
        <v>87</v>
      </c>
      <c r="G6" s="183" t="s">
        <v>88</v>
      </c>
    </row>
    <row r="7" ht="18" customHeight="1" spans="1:7">
      <c r="A7" s="33" t="s">
        <v>97</v>
      </c>
      <c r="B7" s="33" t="s">
        <v>98</v>
      </c>
      <c r="C7" s="76">
        <v>30851587</v>
      </c>
      <c r="D7" s="76">
        <v>23114480</v>
      </c>
      <c r="E7" s="76">
        <v>21538208</v>
      </c>
      <c r="F7" s="76">
        <v>1576272</v>
      </c>
      <c r="G7" s="76">
        <v>7737107</v>
      </c>
    </row>
    <row r="8" ht="18" customHeight="1" spans="1:7">
      <c r="A8" s="184" t="s">
        <v>99</v>
      </c>
      <c r="B8" s="184" t="s">
        <v>100</v>
      </c>
      <c r="C8" s="76">
        <v>93547</v>
      </c>
      <c r="D8" s="76"/>
      <c r="E8" s="76"/>
      <c r="F8" s="76"/>
      <c r="G8" s="76">
        <v>93547</v>
      </c>
    </row>
    <row r="9" ht="18" customHeight="1" spans="1:7">
      <c r="A9" s="185" t="s">
        <v>184</v>
      </c>
      <c r="B9" s="185" t="s">
        <v>101</v>
      </c>
      <c r="C9" s="76">
        <v>93547</v>
      </c>
      <c r="D9" s="76"/>
      <c r="E9" s="76"/>
      <c r="F9" s="76"/>
      <c r="G9" s="76">
        <v>93547</v>
      </c>
    </row>
    <row r="10" ht="18" customHeight="1" spans="1:7">
      <c r="A10" s="184" t="s">
        <v>102</v>
      </c>
      <c r="B10" s="184" t="s">
        <v>103</v>
      </c>
      <c r="C10" s="76">
        <v>27004295</v>
      </c>
      <c r="D10" s="76">
        <v>23114480</v>
      </c>
      <c r="E10" s="76">
        <v>21538208</v>
      </c>
      <c r="F10" s="76">
        <v>1576272</v>
      </c>
      <c r="G10" s="76">
        <v>3889815</v>
      </c>
    </row>
    <row r="11" ht="18" customHeight="1" spans="1:7">
      <c r="A11" s="185" t="s">
        <v>185</v>
      </c>
      <c r="B11" s="185" t="s">
        <v>104</v>
      </c>
      <c r="C11" s="76">
        <v>25801745</v>
      </c>
      <c r="D11" s="76">
        <v>23114480</v>
      </c>
      <c r="E11" s="76">
        <v>21538208</v>
      </c>
      <c r="F11" s="76">
        <v>1576272</v>
      </c>
      <c r="G11" s="76">
        <v>2687265</v>
      </c>
    </row>
    <row r="12" ht="18" customHeight="1" spans="1:7">
      <c r="A12" s="185" t="s">
        <v>186</v>
      </c>
      <c r="B12" s="185" t="s">
        <v>105</v>
      </c>
      <c r="C12" s="76">
        <v>1202550</v>
      </c>
      <c r="D12" s="76"/>
      <c r="E12" s="76"/>
      <c r="F12" s="76"/>
      <c r="G12" s="76">
        <v>1202550</v>
      </c>
    </row>
    <row r="13" ht="18" customHeight="1" spans="1:7">
      <c r="A13" s="184" t="s">
        <v>106</v>
      </c>
      <c r="B13" s="184" t="s">
        <v>107</v>
      </c>
      <c r="C13" s="76">
        <v>2245</v>
      </c>
      <c r="D13" s="76"/>
      <c r="E13" s="76"/>
      <c r="F13" s="76"/>
      <c r="G13" s="76">
        <v>2245</v>
      </c>
    </row>
    <row r="14" ht="18" customHeight="1" spans="1:7">
      <c r="A14" s="185" t="s">
        <v>187</v>
      </c>
      <c r="B14" s="185" t="s">
        <v>108</v>
      </c>
      <c r="C14" s="76">
        <v>2245</v>
      </c>
      <c r="D14" s="76"/>
      <c r="E14" s="76"/>
      <c r="F14" s="76"/>
      <c r="G14" s="76">
        <v>2245</v>
      </c>
    </row>
    <row r="15" ht="18" customHeight="1" spans="1:7">
      <c r="A15" s="184" t="s">
        <v>109</v>
      </c>
      <c r="B15" s="184" t="s">
        <v>110</v>
      </c>
      <c r="C15" s="76">
        <v>3751500</v>
      </c>
      <c r="D15" s="76"/>
      <c r="E15" s="76"/>
      <c r="F15" s="76"/>
      <c r="G15" s="76">
        <v>3751500</v>
      </c>
    </row>
    <row r="16" ht="18" customHeight="1" spans="1:7">
      <c r="A16" s="185" t="s">
        <v>188</v>
      </c>
      <c r="B16" s="185" t="s">
        <v>111</v>
      </c>
      <c r="C16" s="76">
        <v>3751500</v>
      </c>
      <c r="D16" s="76"/>
      <c r="E16" s="76"/>
      <c r="F16" s="76"/>
      <c r="G16" s="76">
        <v>3751500</v>
      </c>
    </row>
    <row r="17" ht="18" customHeight="1" spans="1:7">
      <c r="A17" s="33" t="s">
        <v>112</v>
      </c>
      <c r="B17" s="33" t="s">
        <v>113</v>
      </c>
      <c r="C17" s="76">
        <v>5137524</v>
      </c>
      <c r="D17" s="76">
        <v>5106124</v>
      </c>
      <c r="E17" s="76">
        <v>5106124</v>
      </c>
      <c r="F17" s="76"/>
      <c r="G17" s="76">
        <v>31400</v>
      </c>
    </row>
    <row r="18" ht="18" customHeight="1" spans="1:7">
      <c r="A18" s="184" t="s">
        <v>114</v>
      </c>
      <c r="B18" s="184" t="s">
        <v>115</v>
      </c>
      <c r="C18" s="76">
        <v>31400</v>
      </c>
      <c r="D18" s="76"/>
      <c r="E18" s="76"/>
      <c r="F18" s="76"/>
      <c r="G18" s="76">
        <v>31400</v>
      </c>
    </row>
    <row r="19" ht="18" customHeight="1" spans="1:7">
      <c r="A19" s="185" t="s">
        <v>189</v>
      </c>
      <c r="B19" s="185" t="s">
        <v>116</v>
      </c>
      <c r="C19" s="76">
        <v>31400</v>
      </c>
      <c r="D19" s="76"/>
      <c r="E19" s="76"/>
      <c r="F19" s="76"/>
      <c r="G19" s="76">
        <v>31400</v>
      </c>
    </row>
    <row r="20" ht="18" customHeight="1" spans="1:7">
      <c r="A20" s="184" t="s">
        <v>117</v>
      </c>
      <c r="B20" s="184" t="s">
        <v>118</v>
      </c>
      <c r="C20" s="76">
        <v>5106124</v>
      </c>
      <c r="D20" s="76">
        <v>5106124</v>
      </c>
      <c r="E20" s="76">
        <v>5106124</v>
      </c>
      <c r="F20" s="76"/>
      <c r="G20" s="76"/>
    </row>
    <row r="21" ht="18" customHeight="1" spans="1:7">
      <c r="A21" s="185" t="s">
        <v>119</v>
      </c>
      <c r="B21" s="185" t="s">
        <v>120</v>
      </c>
      <c r="C21" s="76">
        <v>1917600</v>
      </c>
      <c r="D21" s="76">
        <v>1917600</v>
      </c>
      <c r="E21" s="76">
        <v>1917600</v>
      </c>
      <c r="F21" s="76"/>
      <c r="G21" s="76"/>
    </row>
    <row r="22" ht="18" customHeight="1" spans="1:7">
      <c r="A22" s="185" t="s">
        <v>121</v>
      </c>
      <c r="B22" s="185" t="s">
        <v>122</v>
      </c>
      <c r="C22" s="76">
        <v>1903524</v>
      </c>
      <c r="D22" s="76">
        <v>1903524</v>
      </c>
      <c r="E22" s="76">
        <v>1903524</v>
      </c>
      <c r="F22" s="76"/>
      <c r="G22" s="76"/>
    </row>
    <row r="23" ht="18" customHeight="1" spans="1:7">
      <c r="A23" s="185" t="s">
        <v>123</v>
      </c>
      <c r="B23" s="185" t="s">
        <v>124</v>
      </c>
      <c r="C23" s="76">
        <v>1285000</v>
      </c>
      <c r="D23" s="76">
        <v>1285000</v>
      </c>
      <c r="E23" s="76">
        <v>1285000</v>
      </c>
      <c r="F23" s="76"/>
      <c r="G23" s="76"/>
    </row>
    <row r="24" ht="18" customHeight="1" spans="1:7">
      <c r="A24" s="33" t="s">
        <v>125</v>
      </c>
      <c r="B24" s="33" t="s">
        <v>126</v>
      </c>
      <c r="C24" s="76">
        <v>2019804</v>
      </c>
      <c r="D24" s="76">
        <v>2019804</v>
      </c>
      <c r="E24" s="76">
        <v>2019804</v>
      </c>
      <c r="F24" s="76"/>
      <c r="G24" s="76"/>
    </row>
    <row r="25" ht="18" customHeight="1" spans="1:7">
      <c r="A25" s="184" t="s">
        <v>127</v>
      </c>
      <c r="B25" s="184" t="s">
        <v>128</v>
      </c>
      <c r="C25" s="76">
        <v>2019804</v>
      </c>
      <c r="D25" s="76">
        <v>2019804</v>
      </c>
      <c r="E25" s="76">
        <v>2019804</v>
      </c>
      <c r="F25" s="76"/>
      <c r="G25" s="76"/>
    </row>
    <row r="26" ht="18" customHeight="1" spans="1:7">
      <c r="A26" s="185" t="s">
        <v>129</v>
      </c>
      <c r="B26" s="185" t="s">
        <v>130</v>
      </c>
      <c r="C26" s="76">
        <v>993072</v>
      </c>
      <c r="D26" s="76">
        <v>993072</v>
      </c>
      <c r="E26" s="76">
        <v>993072</v>
      </c>
      <c r="F26" s="76"/>
      <c r="G26" s="76"/>
    </row>
    <row r="27" ht="18" customHeight="1" spans="1:7">
      <c r="A27" s="185" t="s">
        <v>131</v>
      </c>
      <c r="B27" s="185" t="s">
        <v>132</v>
      </c>
      <c r="C27" s="76">
        <v>879858</v>
      </c>
      <c r="D27" s="76">
        <v>879858</v>
      </c>
      <c r="E27" s="76">
        <v>879858</v>
      </c>
      <c r="F27" s="76"/>
      <c r="G27" s="76"/>
    </row>
    <row r="28" ht="18" customHeight="1" spans="1:7">
      <c r="A28" s="185" t="s">
        <v>133</v>
      </c>
      <c r="B28" s="185" t="s">
        <v>134</v>
      </c>
      <c r="C28" s="76">
        <v>146874</v>
      </c>
      <c r="D28" s="76">
        <v>146874</v>
      </c>
      <c r="E28" s="76">
        <v>146874</v>
      </c>
      <c r="F28" s="76"/>
      <c r="G28" s="76"/>
    </row>
    <row r="29" ht="18" customHeight="1" spans="1:7">
      <c r="A29" s="33" t="s">
        <v>135</v>
      </c>
      <c r="B29" s="33" t="s">
        <v>136</v>
      </c>
      <c r="C29" s="76">
        <v>1040500</v>
      </c>
      <c r="D29" s="76"/>
      <c r="E29" s="76"/>
      <c r="F29" s="76"/>
      <c r="G29" s="76">
        <v>1040500</v>
      </c>
    </row>
    <row r="30" ht="18" customHeight="1" spans="1:7">
      <c r="A30" s="184" t="s">
        <v>137</v>
      </c>
      <c r="B30" s="184" t="s">
        <v>138</v>
      </c>
      <c r="C30" s="76">
        <v>1040500</v>
      </c>
      <c r="D30" s="76"/>
      <c r="E30" s="76"/>
      <c r="F30" s="76"/>
      <c r="G30" s="76">
        <v>1040500</v>
      </c>
    </row>
    <row r="31" ht="18" customHeight="1" spans="1:7">
      <c r="A31" s="185" t="s">
        <v>190</v>
      </c>
      <c r="B31" s="185" t="s">
        <v>139</v>
      </c>
      <c r="C31" s="76">
        <v>1040500</v>
      </c>
      <c r="D31" s="76"/>
      <c r="E31" s="76"/>
      <c r="F31" s="76"/>
      <c r="G31" s="76">
        <v>1040500</v>
      </c>
    </row>
    <row r="32" ht="18" customHeight="1" spans="1:7">
      <c r="A32" s="33" t="s">
        <v>140</v>
      </c>
      <c r="B32" s="33" t="s">
        <v>141</v>
      </c>
      <c r="C32" s="76">
        <v>1860144</v>
      </c>
      <c r="D32" s="76">
        <v>1860144</v>
      </c>
      <c r="E32" s="76">
        <v>1860144</v>
      </c>
      <c r="F32" s="76"/>
      <c r="G32" s="76"/>
    </row>
    <row r="33" ht="18" customHeight="1" spans="1:7">
      <c r="A33" s="184" t="s">
        <v>142</v>
      </c>
      <c r="B33" s="184" t="s">
        <v>143</v>
      </c>
      <c r="C33" s="76">
        <v>1860144</v>
      </c>
      <c r="D33" s="76">
        <v>1860144</v>
      </c>
      <c r="E33" s="76">
        <v>1860144</v>
      </c>
      <c r="F33" s="76"/>
      <c r="G33" s="76"/>
    </row>
    <row r="34" ht="18" customHeight="1" spans="1:7">
      <c r="A34" s="185" t="s">
        <v>144</v>
      </c>
      <c r="B34" s="185" t="s">
        <v>145</v>
      </c>
      <c r="C34" s="76">
        <v>1860144</v>
      </c>
      <c r="D34" s="76">
        <v>1860144</v>
      </c>
      <c r="E34" s="76">
        <v>1860144</v>
      </c>
      <c r="F34" s="76"/>
      <c r="G34" s="76"/>
    </row>
    <row r="35" ht="18" customHeight="1" spans="1:7">
      <c r="A35" s="75" t="s">
        <v>191</v>
      </c>
      <c r="B35" s="186" t="s">
        <v>191</v>
      </c>
      <c r="C35" s="76">
        <v>40909559</v>
      </c>
      <c r="D35" s="76">
        <v>32100552</v>
      </c>
      <c r="E35" s="76">
        <v>30524280</v>
      </c>
      <c r="F35" s="76">
        <v>1576272</v>
      </c>
      <c r="G35" s="76">
        <v>8809007</v>
      </c>
    </row>
  </sheetData>
  <mergeCells count="6">
    <mergeCell ref="A2:G2"/>
    <mergeCell ref="A4:B4"/>
    <mergeCell ref="D4:F4"/>
    <mergeCell ref="A35:B35"/>
    <mergeCell ref="C4:C5"/>
    <mergeCell ref="G4:G5"/>
  </mergeCells>
  <printOptions horizontalCentered="1" verticalCentered="1"/>
  <pageMargins left="0" right="0" top="0" bottom="0" header="0.479861111111111" footer="0.479861111111111"/>
  <pageSetup paperSize="9" scale="72" fitToHeight="10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4"/>
  <sheetViews>
    <sheetView showZeros="0" workbookViewId="0">
      <selection activeCell="E14" sqref="E14"/>
    </sheetView>
  </sheetViews>
  <sheetFormatPr defaultColWidth="10.425" defaultRowHeight="14.25" customHeight="1" outlineLevelCol="5"/>
  <cols>
    <col min="1" max="6" width="28.1416666666667" customWidth="1"/>
  </cols>
  <sheetData>
    <row r="1" customHeight="1" spans="1:6">
      <c r="A1" s="49"/>
      <c r="B1" s="49"/>
      <c r="C1" s="49"/>
      <c r="D1" s="49"/>
      <c r="E1" s="50"/>
      <c r="F1" s="166" t="s">
        <v>192</v>
      </c>
    </row>
    <row r="2" ht="41.25" customHeight="1" spans="1:6">
      <c r="A2" s="167" t="str">
        <f>"2026"&amp;"年一般公共预算“三公”经费支出预算表"</f>
        <v>2026年一般公共预算“三公”经费支出预算表</v>
      </c>
      <c r="B2" s="49"/>
      <c r="C2" s="49"/>
      <c r="D2" s="49"/>
      <c r="E2" s="50"/>
      <c r="F2" s="49"/>
    </row>
    <row r="3" customHeight="1" spans="1:6">
      <c r="A3" s="168" t="str">
        <f>"单位名称："&amp;"昆明市盘龙区云师大实验中学盘龙学校"</f>
        <v>单位名称：昆明市盘龙区云师大实验中学盘龙学校</v>
      </c>
      <c r="B3" s="169"/>
      <c r="C3" s="168"/>
      <c r="D3" s="168"/>
      <c r="E3" s="50"/>
      <c r="F3" s="51" t="s">
        <v>1</v>
      </c>
    </row>
    <row r="4" ht="27" customHeight="1" spans="1:6">
      <c r="A4" s="170" t="s">
        <v>193</v>
      </c>
      <c r="B4" s="171" t="s">
        <v>194</v>
      </c>
      <c r="C4" s="172" t="s">
        <v>195</v>
      </c>
      <c r="D4" s="173"/>
      <c r="E4" s="174"/>
      <c r="F4" s="54" t="s">
        <v>196</v>
      </c>
    </row>
    <row r="5" ht="28.5" customHeight="1" spans="1:6">
      <c r="A5" s="175"/>
      <c r="B5" s="176"/>
      <c r="C5" s="177" t="s">
        <v>57</v>
      </c>
      <c r="D5" s="177" t="s">
        <v>197</v>
      </c>
      <c r="E5" s="178" t="s">
        <v>198</v>
      </c>
      <c r="F5" s="55"/>
    </row>
    <row r="6" ht="17.25" customHeight="1" spans="1:6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</row>
    <row r="7" ht="17.25" customHeight="1" spans="1:6">
      <c r="A7" s="76"/>
      <c r="B7" s="76"/>
      <c r="C7" s="76"/>
      <c r="D7" s="76"/>
      <c r="E7" s="76"/>
      <c r="F7" s="76"/>
    </row>
    <row r="9" customHeight="1" spans="1:6">
      <c r="A9" s="42" t="s">
        <v>199</v>
      </c>
      <c r="B9" s="42"/>
    </row>
    <row r="14" customHeight="1" spans="1:6">
      <c r="B14" s="179"/>
    </row>
  </sheetData>
  <mergeCells count="5">
    <mergeCell ref="A2:F2"/>
    <mergeCell ref="C4:E4"/>
    <mergeCell ref="A4:A5"/>
    <mergeCell ref="B4:B5"/>
    <mergeCell ref="F4:F5"/>
  </mergeCells>
  <printOptions horizontalCentered="1"/>
  <pageMargins left="0" right="0" top="0.984027777777778" bottom="0" header="0.279166666666667" footer="0.279166666666667"/>
  <pageSetup paperSize="9" fitToWidth="0" fitToHeight="0" orientation="landscape" horizontalDpi="600"/>
  <headerFooter/>
  <ignoredErrors>
    <ignoredError sqref="A6:F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workbookViewId="0">
      <selection activeCell="A2" sqref="A2:W2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15.3833333333333" customWidth="1"/>
    <col min="4" max="4" width="10.1416666666667" customWidth="1"/>
    <col min="5" max="5" width="27.1333333333333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3">
      <c r="A1" s="147"/>
      <c r="B1" s="153"/>
      <c r="D1" s="154"/>
      <c r="E1" s="154"/>
      <c r="F1" s="154"/>
      <c r="G1" s="154"/>
      <c r="H1" s="77"/>
      <c r="I1" s="77"/>
      <c r="J1" s="77"/>
      <c r="K1" s="77"/>
      <c r="L1" s="77"/>
      <c r="M1" s="77"/>
      <c r="Q1" s="77"/>
      <c r="U1" s="153"/>
      <c r="W1" s="7" t="s">
        <v>200</v>
      </c>
    </row>
    <row r="2" ht="45.75" customHeight="1" spans="1:23">
      <c r="A2" s="4" t="str">
        <f>"2026"&amp;"年部门基本支出预算表"</f>
        <v>2026年部门基本支出预算表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4"/>
      <c r="O2" s="4"/>
      <c r="P2" s="4"/>
      <c r="Q2" s="64"/>
      <c r="R2" s="64"/>
      <c r="S2" s="64"/>
      <c r="T2" s="64"/>
      <c r="U2" s="64"/>
      <c r="V2" s="64"/>
      <c r="W2" s="64"/>
    </row>
    <row r="3" ht="18.75" customHeight="1" spans="1:23">
      <c r="A3" s="155" t="str">
        <f>"单位名称："&amp;"昆明市盘龙区云师大实验中学盘龙学校"</f>
        <v>单位名称：昆明市盘龙区云师大实验中学盘龙学校</v>
      </c>
      <c r="B3" s="155"/>
      <c r="C3" s="155"/>
      <c r="D3" s="155"/>
      <c r="E3" s="155"/>
      <c r="F3" s="155"/>
      <c r="G3" s="155"/>
      <c r="H3" s="156"/>
      <c r="I3" s="156"/>
      <c r="J3" s="156"/>
      <c r="K3" s="156"/>
      <c r="L3" s="156"/>
      <c r="M3" s="156"/>
      <c r="N3" s="28"/>
      <c r="O3" s="28"/>
      <c r="P3" s="28"/>
      <c r="Q3" s="156"/>
      <c r="U3" s="153"/>
      <c r="W3" s="7" t="s">
        <v>1</v>
      </c>
    </row>
    <row r="4" ht="18" customHeight="1" spans="1:23">
      <c r="A4" s="8" t="s">
        <v>201</v>
      </c>
      <c r="B4" s="8" t="s">
        <v>202</v>
      </c>
      <c r="C4" s="8" t="s">
        <v>203</v>
      </c>
      <c r="D4" s="8" t="s">
        <v>204</v>
      </c>
      <c r="E4" s="8" t="s">
        <v>205</v>
      </c>
      <c r="F4" s="8" t="s">
        <v>206</v>
      </c>
      <c r="G4" s="8" t="s">
        <v>207</v>
      </c>
      <c r="H4" s="157" t="s">
        <v>208</v>
      </c>
      <c r="I4" s="90" t="s">
        <v>208</v>
      </c>
      <c r="J4" s="90"/>
      <c r="K4" s="90"/>
      <c r="L4" s="90"/>
      <c r="M4" s="90"/>
      <c r="N4" s="11"/>
      <c r="O4" s="11"/>
      <c r="P4" s="11"/>
      <c r="Q4" s="89" t="s">
        <v>61</v>
      </c>
      <c r="R4" s="90" t="s">
        <v>62</v>
      </c>
      <c r="S4" s="90"/>
      <c r="T4" s="90"/>
      <c r="U4" s="90"/>
      <c r="V4" s="90"/>
      <c r="W4" s="91"/>
    </row>
    <row r="5" ht="18" customHeight="1" spans="1:23">
      <c r="A5" s="31"/>
      <c r="B5" s="123"/>
      <c r="C5" s="13"/>
      <c r="D5" s="13"/>
      <c r="E5" s="13"/>
      <c r="F5" s="13"/>
      <c r="G5" s="13"/>
      <c r="H5" s="121" t="s">
        <v>209</v>
      </c>
      <c r="I5" s="157" t="s">
        <v>58</v>
      </c>
      <c r="J5" s="90"/>
      <c r="K5" s="90"/>
      <c r="L5" s="90"/>
      <c r="M5" s="91"/>
      <c r="N5" s="10" t="s">
        <v>210</v>
      </c>
      <c r="O5" s="11"/>
      <c r="P5" s="12"/>
      <c r="Q5" s="8" t="s">
        <v>61</v>
      </c>
      <c r="R5" s="157" t="s">
        <v>62</v>
      </c>
      <c r="S5" s="89" t="s">
        <v>64</v>
      </c>
      <c r="T5" s="90" t="s">
        <v>62</v>
      </c>
      <c r="U5" s="89" t="s">
        <v>66</v>
      </c>
      <c r="V5" s="89" t="s">
        <v>67</v>
      </c>
      <c r="W5" s="158" t="s">
        <v>68</v>
      </c>
    </row>
    <row r="6" ht="19.5" customHeight="1" spans="1:23">
      <c r="A6" s="31"/>
      <c r="B6" s="31"/>
      <c r="C6" s="31"/>
      <c r="D6" s="31"/>
      <c r="E6" s="31"/>
      <c r="F6" s="31"/>
      <c r="G6" s="31"/>
      <c r="H6" s="31"/>
      <c r="I6" s="159" t="s">
        <v>211</v>
      </c>
      <c r="J6" s="8" t="s">
        <v>212</v>
      </c>
      <c r="K6" s="8" t="s">
        <v>213</v>
      </c>
      <c r="L6" s="8" t="s">
        <v>214</v>
      </c>
      <c r="M6" s="8" t="s">
        <v>215</v>
      </c>
      <c r="N6" s="8" t="s">
        <v>58</v>
      </c>
      <c r="O6" s="8" t="s">
        <v>59</v>
      </c>
      <c r="P6" s="8" t="s">
        <v>60</v>
      </c>
      <c r="Q6" s="31"/>
      <c r="R6" s="8" t="s">
        <v>57</v>
      </c>
      <c r="S6" s="8" t="s">
        <v>64</v>
      </c>
      <c r="T6" s="8" t="s">
        <v>216</v>
      </c>
      <c r="U6" s="8" t="s">
        <v>66</v>
      </c>
      <c r="V6" s="8" t="s">
        <v>67</v>
      </c>
      <c r="W6" s="8" t="s">
        <v>68</v>
      </c>
    </row>
    <row r="7" ht="37.5" customHeight="1" spans="1:23">
      <c r="A7" s="18"/>
      <c r="B7" s="160"/>
      <c r="C7" s="160"/>
      <c r="D7" s="160"/>
      <c r="E7" s="160"/>
      <c r="F7" s="160"/>
      <c r="G7" s="160"/>
      <c r="H7" s="160"/>
      <c r="I7" s="161" t="s">
        <v>57</v>
      </c>
      <c r="J7" s="16" t="s">
        <v>217</v>
      </c>
      <c r="K7" s="16" t="s">
        <v>213</v>
      </c>
      <c r="L7" s="16" t="s">
        <v>214</v>
      </c>
      <c r="M7" s="16" t="s">
        <v>215</v>
      </c>
      <c r="N7" s="16" t="s">
        <v>213</v>
      </c>
      <c r="O7" s="16" t="s">
        <v>214</v>
      </c>
      <c r="P7" s="16" t="s">
        <v>215</v>
      </c>
      <c r="Q7" s="16" t="s">
        <v>61</v>
      </c>
      <c r="R7" s="16" t="s">
        <v>57</v>
      </c>
      <c r="S7" s="16" t="s">
        <v>64</v>
      </c>
      <c r="T7" s="16" t="s">
        <v>216</v>
      </c>
      <c r="U7" s="16" t="s">
        <v>66</v>
      </c>
      <c r="V7" s="16" t="s">
        <v>67</v>
      </c>
      <c r="W7" s="16" t="s">
        <v>68</v>
      </c>
    </row>
    <row r="8" customHeight="1" spans="1:23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  <c r="V8" s="32">
        <v>22</v>
      </c>
      <c r="W8" s="32">
        <v>23</v>
      </c>
    </row>
    <row r="9" ht="20.25" customHeight="1" spans="1:23">
      <c r="A9" s="162" t="s">
        <v>70</v>
      </c>
      <c r="B9" s="162" t="s">
        <v>218</v>
      </c>
      <c r="C9" s="162" t="s">
        <v>219</v>
      </c>
      <c r="D9" s="162" t="s">
        <v>185</v>
      </c>
      <c r="E9" s="162" t="s">
        <v>104</v>
      </c>
      <c r="F9" s="162" t="s">
        <v>220</v>
      </c>
      <c r="G9" s="162" t="s">
        <v>221</v>
      </c>
      <c r="H9" s="76">
        <v>6112502</v>
      </c>
      <c r="I9" s="76">
        <v>6112502</v>
      </c>
      <c r="J9" s="76"/>
      <c r="K9" s="76"/>
      <c r="L9" s="76">
        <v>6112502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0.25" customHeight="1" spans="1:23">
      <c r="A10" s="162" t="s">
        <v>70</v>
      </c>
      <c r="B10" s="162" t="s">
        <v>218</v>
      </c>
      <c r="C10" s="162" t="s">
        <v>219</v>
      </c>
      <c r="D10" s="162" t="s">
        <v>185</v>
      </c>
      <c r="E10" s="162" t="s">
        <v>104</v>
      </c>
      <c r="F10" s="162" t="s">
        <v>222</v>
      </c>
      <c r="G10" s="162" t="s">
        <v>223</v>
      </c>
      <c r="H10" s="76">
        <v>8736</v>
      </c>
      <c r="I10" s="76">
        <v>8736</v>
      </c>
      <c r="J10" s="163"/>
      <c r="K10" s="163"/>
      <c r="L10" s="76">
        <v>8736</v>
      </c>
      <c r="M10" s="163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0.25" customHeight="1" spans="1:23">
      <c r="A11" s="162" t="s">
        <v>70</v>
      </c>
      <c r="B11" s="162" t="s">
        <v>218</v>
      </c>
      <c r="C11" s="162" t="s">
        <v>219</v>
      </c>
      <c r="D11" s="162" t="s">
        <v>185</v>
      </c>
      <c r="E11" s="162" t="s">
        <v>104</v>
      </c>
      <c r="F11" s="162" t="s">
        <v>224</v>
      </c>
      <c r="G11" s="162" t="s">
        <v>225</v>
      </c>
      <c r="H11" s="76">
        <v>509375</v>
      </c>
      <c r="I11" s="76">
        <v>509375</v>
      </c>
      <c r="J11" s="163"/>
      <c r="K11" s="163"/>
      <c r="L11" s="76">
        <v>509375</v>
      </c>
      <c r="M11" s="163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0.25" customHeight="1" spans="1:23">
      <c r="A12" s="162" t="s">
        <v>70</v>
      </c>
      <c r="B12" s="162" t="s">
        <v>218</v>
      </c>
      <c r="C12" s="162" t="s">
        <v>219</v>
      </c>
      <c r="D12" s="162" t="s">
        <v>185</v>
      </c>
      <c r="E12" s="162" t="s">
        <v>104</v>
      </c>
      <c r="F12" s="162" t="s">
        <v>226</v>
      </c>
      <c r="G12" s="162" t="s">
        <v>227</v>
      </c>
      <c r="H12" s="76">
        <v>3153264</v>
      </c>
      <c r="I12" s="76">
        <v>3153264</v>
      </c>
      <c r="J12" s="163"/>
      <c r="K12" s="163"/>
      <c r="L12" s="76">
        <v>3153264</v>
      </c>
      <c r="M12" s="163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0.25" customHeight="1" spans="1:23">
      <c r="A13" s="162" t="s">
        <v>70</v>
      </c>
      <c r="B13" s="162" t="s">
        <v>218</v>
      </c>
      <c r="C13" s="162" t="s">
        <v>219</v>
      </c>
      <c r="D13" s="162" t="s">
        <v>185</v>
      </c>
      <c r="E13" s="162" t="s">
        <v>104</v>
      </c>
      <c r="F13" s="162" t="s">
        <v>226</v>
      </c>
      <c r="G13" s="162" t="s">
        <v>227</v>
      </c>
      <c r="H13" s="76">
        <v>1936800</v>
      </c>
      <c r="I13" s="76">
        <v>1936800</v>
      </c>
      <c r="J13" s="163"/>
      <c r="K13" s="163"/>
      <c r="L13" s="76">
        <v>1936800</v>
      </c>
      <c r="M13" s="163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0.25" customHeight="1" spans="1:23">
      <c r="A14" s="162" t="s">
        <v>70</v>
      </c>
      <c r="B14" s="162" t="s">
        <v>228</v>
      </c>
      <c r="C14" s="162" t="s">
        <v>229</v>
      </c>
      <c r="D14" s="162" t="s">
        <v>121</v>
      </c>
      <c r="E14" s="162" t="s">
        <v>122</v>
      </c>
      <c r="F14" s="162" t="s">
        <v>230</v>
      </c>
      <c r="G14" s="162" t="s">
        <v>231</v>
      </c>
      <c r="H14" s="76">
        <v>1903524</v>
      </c>
      <c r="I14" s="76">
        <v>1903524</v>
      </c>
      <c r="J14" s="163"/>
      <c r="K14" s="163"/>
      <c r="L14" s="76">
        <v>1903524</v>
      </c>
      <c r="M14" s="163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0.25" customHeight="1" spans="1:23">
      <c r="A15" s="162" t="s">
        <v>70</v>
      </c>
      <c r="B15" s="162" t="s">
        <v>228</v>
      </c>
      <c r="C15" s="162" t="s">
        <v>229</v>
      </c>
      <c r="D15" s="162" t="s">
        <v>123</v>
      </c>
      <c r="E15" s="162" t="s">
        <v>124</v>
      </c>
      <c r="F15" s="162" t="s">
        <v>232</v>
      </c>
      <c r="G15" s="162" t="s">
        <v>233</v>
      </c>
      <c r="H15" s="76">
        <v>1285000</v>
      </c>
      <c r="I15" s="76">
        <v>1285000</v>
      </c>
      <c r="J15" s="163"/>
      <c r="K15" s="163"/>
      <c r="L15" s="76">
        <v>1285000</v>
      </c>
      <c r="M15" s="163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ht="20.25" customHeight="1" spans="1:23">
      <c r="A16" s="162" t="s">
        <v>70</v>
      </c>
      <c r="B16" s="162" t="s">
        <v>228</v>
      </c>
      <c r="C16" s="162" t="s">
        <v>229</v>
      </c>
      <c r="D16" s="162" t="s">
        <v>129</v>
      </c>
      <c r="E16" s="162" t="s">
        <v>130</v>
      </c>
      <c r="F16" s="162" t="s">
        <v>234</v>
      </c>
      <c r="G16" s="162" t="s">
        <v>235</v>
      </c>
      <c r="H16" s="76">
        <v>993072</v>
      </c>
      <c r="I16" s="76">
        <v>993072</v>
      </c>
      <c r="J16" s="163"/>
      <c r="K16" s="163"/>
      <c r="L16" s="76">
        <v>993072</v>
      </c>
      <c r="M16" s="163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20.25" customHeight="1" spans="1:23">
      <c r="A17" s="162" t="s">
        <v>70</v>
      </c>
      <c r="B17" s="162" t="s">
        <v>228</v>
      </c>
      <c r="C17" s="162" t="s">
        <v>229</v>
      </c>
      <c r="D17" s="162" t="s">
        <v>131</v>
      </c>
      <c r="E17" s="162" t="s">
        <v>132</v>
      </c>
      <c r="F17" s="162" t="s">
        <v>236</v>
      </c>
      <c r="G17" s="162" t="s">
        <v>237</v>
      </c>
      <c r="H17" s="76">
        <v>327120</v>
      </c>
      <c r="I17" s="76">
        <v>327120</v>
      </c>
      <c r="J17" s="163"/>
      <c r="K17" s="163"/>
      <c r="L17" s="76">
        <v>327120</v>
      </c>
      <c r="M17" s="163"/>
      <c r="N17" s="76"/>
      <c r="O17" s="76"/>
      <c r="P17" s="76"/>
      <c r="Q17" s="76"/>
      <c r="R17" s="76"/>
      <c r="S17" s="76"/>
      <c r="T17" s="76"/>
      <c r="U17" s="76"/>
      <c r="V17" s="76"/>
      <c r="W17" s="76"/>
    </row>
    <row r="18" ht="20.25" customHeight="1" spans="1:23">
      <c r="A18" s="162" t="s">
        <v>70</v>
      </c>
      <c r="B18" s="162" t="s">
        <v>228</v>
      </c>
      <c r="C18" s="162" t="s">
        <v>229</v>
      </c>
      <c r="D18" s="162" t="s">
        <v>131</v>
      </c>
      <c r="E18" s="162" t="s">
        <v>132</v>
      </c>
      <c r="F18" s="162" t="s">
        <v>236</v>
      </c>
      <c r="G18" s="162" t="s">
        <v>237</v>
      </c>
      <c r="H18" s="76">
        <v>552738</v>
      </c>
      <c r="I18" s="76">
        <v>552738</v>
      </c>
      <c r="J18" s="163"/>
      <c r="K18" s="163"/>
      <c r="L18" s="76">
        <v>552738</v>
      </c>
      <c r="M18" s="163"/>
      <c r="N18" s="76"/>
      <c r="O18" s="76"/>
      <c r="P18" s="76"/>
      <c r="Q18" s="76"/>
      <c r="R18" s="76"/>
      <c r="S18" s="76"/>
      <c r="T18" s="76"/>
      <c r="U18" s="76"/>
      <c r="V18" s="76"/>
      <c r="W18" s="76"/>
    </row>
    <row r="19" ht="20.25" customHeight="1" spans="1:23">
      <c r="A19" s="162" t="s">
        <v>70</v>
      </c>
      <c r="B19" s="162" t="s">
        <v>228</v>
      </c>
      <c r="C19" s="162" t="s">
        <v>229</v>
      </c>
      <c r="D19" s="162" t="s">
        <v>185</v>
      </c>
      <c r="E19" s="162" t="s">
        <v>104</v>
      </c>
      <c r="F19" s="162" t="s">
        <v>238</v>
      </c>
      <c r="G19" s="162" t="s">
        <v>239</v>
      </c>
      <c r="H19" s="76">
        <v>77418</v>
      </c>
      <c r="I19" s="76">
        <v>77418</v>
      </c>
      <c r="J19" s="163"/>
      <c r="K19" s="163"/>
      <c r="L19" s="76">
        <v>77418</v>
      </c>
      <c r="M19" s="163"/>
      <c r="N19" s="76"/>
      <c r="O19" s="76"/>
      <c r="P19" s="76"/>
      <c r="Q19" s="76"/>
      <c r="R19" s="76"/>
      <c r="S19" s="76"/>
      <c r="T19" s="76"/>
      <c r="U19" s="76"/>
      <c r="V19" s="76"/>
      <c r="W19" s="76"/>
    </row>
    <row r="20" ht="20.25" customHeight="1" spans="1:23">
      <c r="A20" s="162" t="s">
        <v>70</v>
      </c>
      <c r="B20" s="162" t="s">
        <v>228</v>
      </c>
      <c r="C20" s="162" t="s">
        <v>229</v>
      </c>
      <c r="D20" s="162" t="s">
        <v>133</v>
      </c>
      <c r="E20" s="162" t="s">
        <v>134</v>
      </c>
      <c r="F20" s="162" t="s">
        <v>238</v>
      </c>
      <c r="G20" s="162" t="s">
        <v>239</v>
      </c>
      <c r="H20" s="76">
        <v>49266</v>
      </c>
      <c r="I20" s="76">
        <v>49266</v>
      </c>
      <c r="J20" s="163"/>
      <c r="K20" s="163"/>
      <c r="L20" s="76">
        <v>49266</v>
      </c>
      <c r="M20" s="163"/>
      <c r="N20" s="76"/>
      <c r="O20" s="76"/>
      <c r="P20" s="76"/>
      <c r="Q20" s="76"/>
      <c r="R20" s="76"/>
      <c r="S20" s="76"/>
      <c r="T20" s="76"/>
      <c r="U20" s="76"/>
      <c r="V20" s="76"/>
      <c r="W20" s="76"/>
    </row>
    <row r="21" ht="20.25" customHeight="1" spans="1:23">
      <c r="A21" s="162" t="s">
        <v>70</v>
      </c>
      <c r="B21" s="162" t="s">
        <v>228</v>
      </c>
      <c r="C21" s="162" t="s">
        <v>229</v>
      </c>
      <c r="D21" s="162" t="s">
        <v>133</v>
      </c>
      <c r="E21" s="162" t="s">
        <v>134</v>
      </c>
      <c r="F21" s="162" t="s">
        <v>238</v>
      </c>
      <c r="G21" s="162" t="s">
        <v>239</v>
      </c>
      <c r="H21" s="76">
        <v>50796</v>
      </c>
      <c r="I21" s="76">
        <v>50796</v>
      </c>
      <c r="J21" s="163"/>
      <c r="K21" s="163"/>
      <c r="L21" s="76">
        <v>50796</v>
      </c>
      <c r="M21" s="163"/>
      <c r="N21" s="76"/>
      <c r="O21" s="76"/>
      <c r="P21" s="76"/>
      <c r="Q21" s="76"/>
      <c r="R21" s="76"/>
      <c r="S21" s="76"/>
      <c r="T21" s="76"/>
      <c r="U21" s="76"/>
      <c r="V21" s="76"/>
      <c r="W21" s="76"/>
    </row>
    <row r="22" ht="20.25" customHeight="1" spans="1:23">
      <c r="A22" s="162" t="s">
        <v>70</v>
      </c>
      <c r="B22" s="162" t="s">
        <v>228</v>
      </c>
      <c r="C22" s="162" t="s">
        <v>229</v>
      </c>
      <c r="D22" s="162" t="s">
        <v>133</v>
      </c>
      <c r="E22" s="162" t="s">
        <v>134</v>
      </c>
      <c r="F22" s="162" t="s">
        <v>238</v>
      </c>
      <c r="G22" s="162" t="s">
        <v>239</v>
      </c>
      <c r="H22" s="76">
        <v>46812</v>
      </c>
      <c r="I22" s="76">
        <v>46812</v>
      </c>
      <c r="J22" s="163"/>
      <c r="K22" s="163"/>
      <c r="L22" s="76">
        <v>46812</v>
      </c>
      <c r="M22" s="163"/>
      <c r="N22" s="76"/>
      <c r="O22" s="76"/>
      <c r="P22" s="76"/>
      <c r="Q22" s="76"/>
      <c r="R22" s="76"/>
      <c r="S22" s="76"/>
      <c r="T22" s="76"/>
      <c r="U22" s="76"/>
      <c r="V22" s="76"/>
      <c r="W22" s="76"/>
    </row>
    <row r="23" ht="20.25" customHeight="1" spans="1:23">
      <c r="A23" s="162" t="s">
        <v>70</v>
      </c>
      <c r="B23" s="162" t="s">
        <v>240</v>
      </c>
      <c r="C23" s="162" t="s">
        <v>145</v>
      </c>
      <c r="D23" s="162" t="s">
        <v>144</v>
      </c>
      <c r="E23" s="162" t="s">
        <v>145</v>
      </c>
      <c r="F23" s="162" t="s">
        <v>241</v>
      </c>
      <c r="G23" s="162" t="s">
        <v>145</v>
      </c>
      <c r="H23" s="76">
        <v>1860144</v>
      </c>
      <c r="I23" s="76">
        <v>1860144</v>
      </c>
      <c r="J23" s="163"/>
      <c r="K23" s="163"/>
      <c r="L23" s="76">
        <v>1860144</v>
      </c>
      <c r="M23" s="163"/>
      <c r="N23" s="76"/>
      <c r="O23" s="76"/>
      <c r="P23" s="76"/>
      <c r="Q23" s="76"/>
      <c r="R23" s="76"/>
      <c r="S23" s="76"/>
      <c r="T23" s="76"/>
      <c r="U23" s="76"/>
      <c r="V23" s="76"/>
      <c r="W23" s="76"/>
    </row>
    <row r="24" ht="20.25" customHeight="1" spans="1:23">
      <c r="A24" s="162" t="s">
        <v>70</v>
      </c>
      <c r="B24" s="162" t="s">
        <v>242</v>
      </c>
      <c r="C24" s="162" t="s">
        <v>243</v>
      </c>
      <c r="D24" s="162" t="s">
        <v>185</v>
      </c>
      <c r="E24" s="162" t="s">
        <v>104</v>
      </c>
      <c r="F24" s="162" t="s">
        <v>244</v>
      </c>
      <c r="G24" s="162" t="s">
        <v>243</v>
      </c>
      <c r="H24" s="76">
        <v>96492</v>
      </c>
      <c r="I24" s="76">
        <v>96492</v>
      </c>
      <c r="J24" s="163"/>
      <c r="K24" s="163"/>
      <c r="L24" s="76">
        <v>96492</v>
      </c>
      <c r="M24" s="163"/>
      <c r="N24" s="76"/>
      <c r="O24" s="76"/>
      <c r="P24" s="76"/>
      <c r="Q24" s="76"/>
      <c r="R24" s="76"/>
      <c r="S24" s="76"/>
      <c r="T24" s="76"/>
      <c r="U24" s="76"/>
      <c r="V24" s="76"/>
      <c r="W24" s="76"/>
    </row>
    <row r="25" ht="20.25" customHeight="1" spans="1:23">
      <c r="A25" s="162" t="s">
        <v>70</v>
      </c>
      <c r="B25" s="162" t="s">
        <v>245</v>
      </c>
      <c r="C25" s="162" t="s">
        <v>246</v>
      </c>
      <c r="D25" s="162" t="s">
        <v>185</v>
      </c>
      <c r="E25" s="162" t="s">
        <v>104</v>
      </c>
      <c r="F25" s="162" t="s">
        <v>247</v>
      </c>
      <c r="G25" s="162" t="s">
        <v>248</v>
      </c>
      <c r="H25" s="76">
        <v>56400</v>
      </c>
      <c r="I25" s="76">
        <v>56400</v>
      </c>
      <c r="J25" s="163"/>
      <c r="K25" s="163"/>
      <c r="L25" s="76">
        <v>56400</v>
      </c>
      <c r="M25" s="163"/>
      <c r="N25" s="76"/>
      <c r="O25" s="76"/>
      <c r="P25" s="76"/>
      <c r="Q25" s="76"/>
      <c r="R25" s="76"/>
      <c r="S25" s="76"/>
      <c r="T25" s="76"/>
      <c r="U25" s="76"/>
      <c r="V25" s="76"/>
      <c r="W25" s="76"/>
    </row>
    <row r="26" ht="20.25" customHeight="1" spans="1:23">
      <c r="A26" s="162" t="s">
        <v>70</v>
      </c>
      <c r="B26" s="162" t="s">
        <v>245</v>
      </c>
      <c r="C26" s="162" t="s">
        <v>246</v>
      </c>
      <c r="D26" s="162" t="s">
        <v>185</v>
      </c>
      <c r="E26" s="162" t="s">
        <v>104</v>
      </c>
      <c r="F26" s="162" t="s">
        <v>247</v>
      </c>
      <c r="G26" s="162" t="s">
        <v>248</v>
      </c>
      <c r="H26" s="76">
        <v>891780</v>
      </c>
      <c r="I26" s="76">
        <v>891780</v>
      </c>
      <c r="J26" s="163"/>
      <c r="K26" s="163"/>
      <c r="L26" s="76">
        <v>891780</v>
      </c>
      <c r="M26" s="163"/>
      <c r="N26" s="76"/>
      <c r="O26" s="76"/>
      <c r="P26" s="76"/>
      <c r="Q26" s="76"/>
      <c r="R26" s="76"/>
      <c r="S26" s="76"/>
      <c r="T26" s="76"/>
      <c r="U26" s="76"/>
      <c r="V26" s="76"/>
      <c r="W26" s="76"/>
    </row>
    <row r="27" ht="20.25" customHeight="1" spans="1:23">
      <c r="A27" s="162" t="s">
        <v>70</v>
      </c>
      <c r="B27" s="162" t="s">
        <v>245</v>
      </c>
      <c r="C27" s="162" t="s">
        <v>246</v>
      </c>
      <c r="D27" s="162" t="s">
        <v>185</v>
      </c>
      <c r="E27" s="162" t="s">
        <v>104</v>
      </c>
      <c r="F27" s="162" t="s">
        <v>249</v>
      </c>
      <c r="G27" s="162" t="s">
        <v>250</v>
      </c>
      <c r="H27" s="76">
        <v>61200</v>
      </c>
      <c r="I27" s="76">
        <v>61200</v>
      </c>
      <c r="J27" s="163"/>
      <c r="K27" s="163"/>
      <c r="L27" s="76">
        <v>61200</v>
      </c>
      <c r="M27" s="163"/>
      <c r="N27" s="76"/>
      <c r="O27" s="76"/>
      <c r="P27" s="76"/>
      <c r="Q27" s="76"/>
      <c r="R27" s="76"/>
      <c r="S27" s="76"/>
      <c r="T27" s="76"/>
      <c r="U27" s="76"/>
      <c r="V27" s="76"/>
      <c r="W27" s="76"/>
    </row>
    <row r="28" ht="20.25" customHeight="1" spans="1:23">
      <c r="A28" s="162" t="s">
        <v>70</v>
      </c>
      <c r="B28" s="162" t="s">
        <v>245</v>
      </c>
      <c r="C28" s="162" t="s">
        <v>246</v>
      </c>
      <c r="D28" s="162" t="s">
        <v>185</v>
      </c>
      <c r="E28" s="162" t="s">
        <v>104</v>
      </c>
      <c r="F28" s="162" t="s">
        <v>249</v>
      </c>
      <c r="G28" s="162" t="s">
        <v>250</v>
      </c>
      <c r="H28" s="76">
        <v>244800</v>
      </c>
      <c r="I28" s="76">
        <v>244800</v>
      </c>
      <c r="J28" s="163"/>
      <c r="K28" s="163"/>
      <c r="L28" s="76">
        <v>244800</v>
      </c>
      <c r="M28" s="163"/>
      <c r="N28" s="76"/>
      <c r="O28" s="76"/>
      <c r="P28" s="76"/>
      <c r="Q28" s="76"/>
      <c r="R28" s="76"/>
      <c r="S28" s="76"/>
      <c r="T28" s="76"/>
      <c r="U28" s="76"/>
      <c r="V28" s="76"/>
      <c r="W28" s="76"/>
    </row>
    <row r="29" ht="20.25" customHeight="1" spans="1:23">
      <c r="A29" s="162" t="s">
        <v>70</v>
      </c>
      <c r="B29" s="162" t="s">
        <v>251</v>
      </c>
      <c r="C29" s="162" t="s">
        <v>252</v>
      </c>
      <c r="D29" s="162" t="s">
        <v>119</v>
      </c>
      <c r="E29" s="162" t="s">
        <v>120</v>
      </c>
      <c r="F29" s="162" t="s">
        <v>253</v>
      </c>
      <c r="G29" s="162" t="s">
        <v>254</v>
      </c>
      <c r="H29" s="76">
        <v>1917600</v>
      </c>
      <c r="I29" s="76">
        <v>1917600</v>
      </c>
      <c r="J29" s="163"/>
      <c r="K29" s="163"/>
      <c r="L29" s="76">
        <v>1917600</v>
      </c>
      <c r="M29" s="163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ht="20.25" customHeight="1" spans="1:23">
      <c r="A30" s="162" t="s">
        <v>70</v>
      </c>
      <c r="B30" s="162" t="s">
        <v>255</v>
      </c>
      <c r="C30" s="162" t="s">
        <v>256</v>
      </c>
      <c r="D30" s="162" t="s">
        <v>185</v>
      </c>
      <c r="E30" s="162" t="s">
        <v>104</v>
      </c>
      <c r="F30" s="162" t="s">
        <v>224</v>
      </c>
      <c r="G30" s="162" t="s">
        <v>225</v>
      </c>
      <c r="H30" s="76">
        <v>1468800</v>
      </c>
      <c r="I30" s="76">
        <v>1468800</v>
      </c>
      <c r="J30" s="163"/>
      <c r="K30" s="163"/>
      <c r="L30" s="76">
        <v>1468800</v>
      </c>
      <c r="M30" s="163"/>
      <c r="N30" s="76"/>
      <c r="O30" s="76"/>
      <c r="P30" s="76"/>
      <c r="Q30" s="76"/>
      <c r="R30" s="76"/>
      <c r="S30" s="76"/>
      <c r="T30" s="76"/>
      <c r="U30" s="76"/>
      <c r="V30" s="76"/>
      <c r="W30" s="76"/>
    </row>
    <row r="31" ht="20.25" customHeight="1" spans="1:23">
      <c r="A31" s="162" t="s">
        <v>70</v>
      </c>
      <c r="B31" s="162" t="s">
        <v>255</v>
      </c>
      <c r="C31" s="162" t="s">
        <v>256</v>
      </c>
      <c r="D31" s="162" t="s">
        <v>185</v>
      </c>
      <c r="E31" s="162" t="s">
        <v>104</v>
      </c>
      <c r="F31" s="162" t="s">
        <v>224</v>
      </c>
      <c r="G31" s="162" t="s">
        <v>225</v>
      </c>
      <c r="H31" s="76">
        <v>3535313</v>
      </c>
      <c r="I31" s="76">
        <v>3535313</v>
      </c>
      <c r="J31" s="163"/>
      <c r="K31" s="163"/>
      <c r="L31" s="76">
        <v>3535313</v>
      </c>
      <c r="M31" s="163"/>
      <c r="N31" s="76"/>
      <c r="O31" s="76"/>
      <c r="P31" s="76"/>
      <c r="Q31" s="76"/>
      <c r="R31" s="76"/>
      <c r="S31" s="76"/>
      <c r="T31" s="76"/>
      <c r="U31" s="76"/>
      <c r="V31" s="76"/>
      <c r="W31" s="76"/>
    </row>
    <row r="32" ht="20.25" customHeight="1" spans="1:23">
      <c r="A32" s="162" t="s">
        <v>70</v>
      </c>
      <c r="B32" s="162" t="s">
        <v>255</v>
      </c>
      <c r="C32" s="162" t="s">
        <v>256</v>
      </c>
      <c r="D32" s="162" t="s">
        <v>185</v>
      </c>
      <c r="E32" s="162" t="s">
        <v>104</v>
      </c>
      <c r="F32" s="162" t="s">
        <v>226</v>
      </c>
      <c r="G32" s="162" t="s">
        <v>227</v>
      </c>
      <c r="H32" s="76">
        <v>1836000</v>
      </c>
      <c r="I32" s="76">
        <v>1836000</v>
      </c>
      <c r="J32" s="163"/>
      <c r="K32" s="163"/>
      <c r="L32" s="76">
        <v>1836000</v>
      </c>
      <c r="M32" s="163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ht="20.25" customHeight="1" spans="1:23">
      <c r="A33" s="162" t="s">
        <v>70</v>
      </c>
      <c r="B33" s="162" t="s">
        <v>257</v>
      </c>
      <c r="C33" s="162" t="s">
        <v>258</v>
      </c>
      <c r="D33" s="162" t="s">
        <v>185</v>
      </c>
      <c r="E33" s="162" t="s">
        <v>104</v>
      </c>
      <c r="F33" s="162" t="s">
        <v>249</v>
      </c>
      <c r="G33" s="162" t="s">
        <v>250</v>
      </c>
      <c r="H33" s="76">
        <v>225600</v>
      </c>
      <c r="I33" s="76">
        <v>225600</v>
      </c>
      <c r="J33" s="163"/>
      <c r="K33" s="163"/>
      <c r="L33" s="76">
        <v>225600</v>
      </c>
      <c r="M33" s="163"/>
      <c r="N33" s="76"/>
      <c r="O33" s="76"/>
      <c r="P33" s="76"/>
      <c r="Q33" s="76"/>
      <c r="R33" s="76"/>
      <c r="S33" s="76"/>
      <c r="T33" s="76"/>
      <c r="U33" s="76"/>
      <c r="V33" s="76"/>
      <c r="W33" s="76"/>
    </row>
    <row r="34" ht="20.25" customHeight="1" spans="1:23">
      <c r="A34" s="162" t="s">
        <v>70</v>
      </c>
      <c r="B34" s="162" t="s">
        <v>259</v>
      </c>
      <c r="C34" s="162" t="s">
        <v>260</v>
      </c>
      <c r="D34" s="162" t="s">
        <v>185</v>
      </c>
      <c r="E34" s="162" t="s">
        <v>104</v>
      </c>
      <c r="F34" s="162" t="s">
        <v>261</v>
      </c>
      <c r="G34" s="162" t="s">
        <v>262</v>
      </c>
      <c r="H34" s="76">
        <v>2146000</v>
      </c>
      <c r="I34" s="76">
        <v>2146000</v>
      </c>
      <c r="J34" s="163"/>
      <c r="K34" s="163"/>
      <c r="L34" s="76">
        <v>2146000</v>
      </c>
      <c r="M34" s="163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ht="20.25" customHeight="1" spans="1:23">
      <c r="A35" s="162" t="s">
        <v>70</v>
      </c>
      <c r="B35" s="162" t="s">
        <v>259</v>
      </c>
      <c r="C35" s="162" t="s">
        <v>260</v>
      </c>
      <c r="D35" s="162" t="s">
        <v>185</v>
      </c>
      <c r="E35" s="162" t="s">
        <v>104</v>
      </c>
      <c r="F35" s="162" t="s">
        <v>261</v>
      </c>
      <c r="G35" s="162" t="s">
        <v>262</v>
      </c>
      <c r="H35" s="76">
        <v>754000</v>
      </c>
      <c r="I35" s="76">
        <v>754000</v>
      </c>
      <c r="J35" s="163"/>
      <c r="K35" s="163"/>
      <c r="L35" s="76">
        <v>754000</v>
      </c>
      <c r="M35" s="163"/>
      <c r="N35" s="76"/>
      <c r="O35" s="76"/>
      <c r="P35" s="76"/>
      <c r="Q35" s="76"/>
      <c r="R35" s="76"/>
      <c r="S35" s="76"/>
      <c r="T35" s="76"/>
      <c r="U35" s="76"/>
      <c r="V35" s="76"/>
      <c r="W35" s="76"/>
    </row>
    <row r="36" ht="17.25" customHeight="1" spans="1:23">
      <c r="A36" s="40"/>
      <c r="B36" s="164"/>
      <c r="C36" s="164"/>
      <c r="D36" s="164"/>
      <c r="E36" s="164"/>
      <c r="F36" s="164"/>
      <c r="G36" s="165"/>
      <c r="H36" s="76">
        <v>32100552</v>
      </c>
      <c r="I36" s="76">
        <v>32100552</v>
      </c>
      <c r="J36" s="76"/>
      <c r="K36" s="76"/>
      <c r="L36" s="76">
        <v>32100552</v>
      </c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</row>
  </sheetData>
  <mergeCells count="29">
    <mergeCell ref="A2:W2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" right="0" top="1.37777777777778" bottom="0" header="0.479861111111111" footer="0.479861111111111"/>
  <pageSetup paperSize="9" scale="29" orientation="landscape" horizontalDpi="600"/>
  <headerFooter/>
  <ignoredErrors>
    <ignoredError sqref="A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workbookViewId="0">
      <pane xSplit="3" ySplit="8" topLeftCell="D9" activePane="bottomRight" state="frozen"/>
      <selection/>
      <selection pane="topRight"/>
      <selection pane="bottomLeft"/>
      <selection pane="bottomRight" activeCell="C11" sqref="C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7"/>
      <c r="E1" s="26"/>
      <c r="F1" s="26"/>
      <c r="G1" s="26"/>
      <c r="H1" s="26"/>
      <c r="U1" s="147"/>
      <c r="W1" s="148" t="s">
        <v>263</v>
      </c>
    </row>
    <row r="2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"单位名称："&amp;"昆明市盘龙区云师大实验中学盘龙学校"</f>
        <v>单位名称：昆明市盘龙区云师大实验中学盘龙学校</v>
      </c>
      <c r="B3" s="27"/>
      <c r="C3" s="27"/>
      <c r="D3" s="27"/>
      <c r="E3" s="27"/>
      <c r="F3" s="27"/>
      <c r="G3" s="27"/>
      <c r="H3" s="27"/>
      <c r="I3" s="28"/>
      <c r="J3" s="28"/>
      <c r="K3" s="28"/>
      <c r="L3" s="28"/>
      <c r="M3" s="28"/>
      <c r="N3" s="28"/>
      <c r="O3" s="28"/>
      <c r="P3" s="28"/>
      <c r="Q3" s="28"/>
      <c r="U3" s="147"/>
      <c r="W3" s="106" t="s">
        <v>1</v>
      </c>
    </row>
    <row r="4" ht="21.75" customHeight="1" spans="1:23">
      <c r="A4" s="8" t="s">
        <v>264</v>
      </c>
      <c r="B4" s="9" t="s">
        <v>202</v>
      </c>
      <c r="C4" s="8" t="s">
        <v>203</v>
      </c>
      <c r="D4" s="8" t="s">
        <v>265</v>
      </c>
      <c r="E4" s="9" t="s">
        <v>204</v>
      </c>
      <c r="F4" s="9" t="s">
        <v>205</v>
      </c>
      <c r="G4" s="9" t="s">
        <v>266</v>
      </c>
      <c r="H4" s="9" t="s">
        <v>267</v>
      </c>
      <c r="I4" s="30" t="s">
        <v>55</v>
      </c>
      <c r="J4" s="10" t="s">
        <v>268</v>
      </c>
      <c r="K4" s="11"/>
      <c r="L4" s="11"/>
      <c r="M4" s="12"/>
      <c r="N4" s="10" t="s">
        <v>210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31"/>
      <c r="C5" s="13"/>
      <c r="D5" s="13"/>
      <c r="E5" s="14"/>
      <c r="F5" s="14"/>
      <c r="G5" s="14"/>
      <c r="H5" s="14"/>
      <c r="I5" s="31"/>
      <c r="J5" s="149" t="s">
        <v>58</v>
      </c>
      <c r="K5" s="15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216</v>
      </c>
      <c r="U5" s="9" t="s">
        <v>66</v>
      </c>
      <c r="V5" s="9" t="s">
        <v>67</v>
      </c>
      <c r="W5" s="9" t="s">
        <v>68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51" t="s">
        <v>57</v>
      </c>
      <c r="K6" s="152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19">
        <v>21</v>
      </c>
      <c r="V8" s="32">
        <v>22</v>
      </c>
      <c r="W8" s="19">
        <v>23</v>
      </c>
    </row>
    <row r="9" ht="21.75" customHeight="1" spans="1:23">
      <c r="A9" s="67" t="s">
        <v>270</v>
      </c>
      <c r="B9" s="67" t="s">
        <v>271</v>
      </c>
      <c r="C9" s="67" t="s">
        <v>272</v>
      </c>
      <c r="D9" s="67" t="s">
        <v>70</v>
      </c>
      <c r="E9" s="67" t="s">
        <v>190</v>
      </c>
      <c r="F9" s="67" t="s">
        <v>139</v>
      </c>
      <c r="G9" s="67" t="s">
        <v>247</v>
      </c>
      <c r="H9" s="67" t="s">
        <v>248</v>
      </c>
      <c r="I9" s="76">
        <v>1040500</v>
      </c>
      <c r="J9" s="76"/>
      <c r="K9" s="76"/>
      <c r="L9" s="76"/>
      <c r="M9" s="76"/>
      <c r="N9" s="76">
        <v>1040500</v>
      </c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270</v>
      </c>
      <c r="B10" s="67" t="s">
        <v>273</v>
      </c>
      <c r="C10" s="67" t="s">
        <v>274</v>
      </c>
      <c r="D10" s="67" t="s">
        <v>70</v>
      </c>
      <c r="E10" s="67" t="s">
        <v>189</v>
      </c>
      <c r="F10" s="67" t="s">
        <v>116</v>
      </c>
      <c r="G10" s="67" t="s">
        <v>275</v>
      </c>
      <c r="H10" s="67" t="s">
        <v>276</v>
      </c>
      <c r="I10" s="76">
        <v>21300</v>
      </c>
      <c r="J10" s="76"/>
      <c r="K10" s="76"/>
      <c r="L10" s="76"/>
      <c r="M10" s="76"/>
      <c r="N10" s="76">
        <v>21300</v>
      </c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7" t="s">
        <v>270</v>
      </c>
      <c r="B11" s="67" t="s">
        <v>277</v>
      </c>
      <c r="C11" s="67" t="s">
        <v>278</v>
      </c>
      <c r="D11" s="67" t="s">
        <v>70</v>
      </c>
      <c r="E11" s="67" t="s">
        <v>189</v>
      </c>
      <c r="F11" s="67" t="s">
        <v>116</v>
      </c>
      <c r="G11" s="67" t="s">
        <v>275</v>
      </c>
      <c r="H11" s="67" t="s">
        <v>276</v>
      </c>
      <c r="I11" s="76">
        <v>10100</v>
      </c>
      <c r="J11" s="76"/>
      <c r="K11" s="76"/>
      <c r="L11" s="76"/>
      <c r="M11" s="76"/>
      <c r="N11" s="76">
        <v>10100</v>
      </c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7" t="s">
        <v>270</v>
      </c>
      <c r="B12" s="67" t="s">
        <v>279</v>
      </c>
      <c r="C12" s="67" t="s">
        <v>280</v>
      </c>
      <c r="D12" s="67" t="s">
        <v>70</v>
      </c>
      <c r="E12" s="67" t="s">
        <v>188</v>
      </c>
      <c r="F12" s="67" t="s">
        <v>111</v>
      </c>
      <c r="G12" s="67" t="s">
        <v>247</v>
      </c>
      <c r="H12" s="67" t="s">
        <v>248</v>
      </c>
      <c r="I12" s="76">
        <v>50000</v>
      </c>
      <c r="J12" s="76">
        <v>50000</v>
      </c>
      <c r="K12" s="76">
        <v>50000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7" t="s">
        <v>281</v>
      </c>
      <c r="B13" s="67" t="s">
        <v>282</v>
      </c>
      <c r="C13" s="67" t="s">
        <v>283</v>
      </c>
      <c r="D13" s="67" t="s">
        <v>70</v>
      </c>
      <c r="E13" s="67" t="s">
        <v>185</v>
      </c>
      <c r="F13" s="67" t="s">
        <v>104</v>
      </c>
      <c r="G13" s="67" t="s">
        <v>247</v>
      </c>
      <c r="H13" s="67" t="s">
        <v>248</v>
      </c>
      <c r="I13" s="76">
        <v>370000</v>
      </c>
      <c r="J13" s="76"/>
      <c r="K13" s="76"/>
      <c r="L13" s="76"/>
      <c r="M13" s="76"/>
      <c r="N13" s="76">
        <v>370000</v>
      </c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7" t="s">
        <v>281</v>
      </c>
      <c r="B14" s="67" t="s">
        <v>282</v>
      </c>
      <c r="C14" s="67" t="s">
        <v>283</v>
      </c>
      <c r="D14" s="67" t="s">
        <v>70</v>
      </c>
      <c r="E14" s="67" t="s">
        <v>185</v>
      </c>
      <c r="F14" s="67" t="s">
        <v>104</v>
      </c>
      <c r="G14" s="67" t="s">
        <v>247</v>
      </c>
      <c r="H14" s="67" t="s">
        <v>248</v>
      </c>
      <c r="I14" s="76">
        <v>166800</v>
      </c>
      <c r="J14" s="76"/>
      <c r="K14" s="76"/>
      <c r="L14" s="76"/>
      <c r="M14" s="76"/>
      <c r="N14" s="76">
        <v>166800</v>
      </c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7" t="s">
        <v>281</v>
      </c>
      <c r="B15" s="67" t="s">
        <v>282</v>
      </c>
      <c r="C15" s="67" t="s">
        <v>283</v>
      </c>
      <c r="D15" s="67" t="s">
        <v>70</v>
      </c>
      <c r="E15" s="67" t="s">
        <v>185</v>
      </c>
      <c r="F15" s="67" t="s">
        <v>104</v>
      </c>
      <c r="G15" s="67" t="s">
        <v>284</v>
      </c>
      <c r="H15" s="67" t="s">
        <v>285</v>
      </c>
      <c r="I15" s="76">
        <v>10000</v>
      </c>
      <c r="J15" s="76"/>
      <c r="K15" s="76"/>
      <c r="L15" s="76"/>
      <c r="M15" s="76"/>
      <c r="N15" s="76">
        <v>10000</v>
      </c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7" t="s">
        <v>281</v>
      </c>
      <c r="B16" s="67" t="s">
        <v>282</v>
      </c>
      <c r="C16" s="67" t="s">
        <v>283</v>
      </c>
      <c r="D16" s="67" t="s">
        <v>70</v>
      </c>
      <c r="E16" s="67" t="s">
        <v>185</v>
      </c>
      <c r="F16" s="67" t="s">
        <v>104</v>
      </c>
      <c r="G16" s="67" t="s">
        <v>284</v>
      </c>
      <c r="H16" s="67" t="s">
        <v>285</v>
      </c>
      <c r="I16" s="76">
        <v>23200</v>
      </c>
      <c r="J16" s="76"/>
      <c r="K16" s="76"/>
      <c r="L16" s="76"/>
      <c r="M16" s="76"/>
      <c r="N16" s="76">
        <v>23200</v>
      </c>
      <c r="O16" s="76"/>
      <c r="P16" s="76"/>
      <c r="Q16" s="76"/>
      <c r="R16" s="76"/>
      <c r="S16" s="76"/>
      <c r="T16" s="76"/>
      <c r="U16" s="76"/>
      <c r="V16" s="76"/>
      <c r="W16" s="76"/>
    </row>
    <row r="17" ht="21.75" customHeight="1" spans="1:23">
      <c r="A17" s="67" t="s">
        <v>281</v>
      </c>
      <c r="B17" s="67" t="s">
        <v>282</v>
      </c>
      <c r="C17" s="67" t="s">
        <v>283</v>
      </c>
      <c r="D17" s="67" t="s">
        <v>70</v>
      </c>
      <c r="E17" s="67" t="s">
        <v>185</v>
      </c>
      <c r="F17" s="67" t="s">
        <v>104</v>
      </c>
      <c r="G17" s="67" t="s">
        <v>286</v>
      </c>
      <c r="H17" s="67" t="s">
        <v>287</v>
      </c>
      <c r="I17" s="76">
        <v>15900</v>
      </c>
      <c r="J17" s="76"/>
      <c r="K17" s="76"/>
      <c r="L17" s="76"/>
      <c r="M17" s="76"/>
      <c r="N17" s="76">
        <v>15900</v>
      </c>
      <c r="O17" s="76"/>
      <c r="P17" s="76"/>
      <c r="Q17" s="76"/>
      <c r="R17" s="76"/>
      <c r="S17" s="76"/>
      <c r="T17" s="76"/>
      <c r="U17" s="76"/>
      <c r="V17" s="76"/>
      <c r="W17" s="76"/>
    </row>
    <row r="18" ht="21.75" customHeight="1" spans="1:23">
      <c r="A18" s="67" t="s">
        <v>281</v>
      </c>
      <c r="B18" s="67" t="s">
        <v>288</v>
      </c>
      <c r="C18" s="67" t="s">
        <v>289</v>
      </c>
      <c r="D18" s="67" t="s">
        <v>70</v>
      </c>
      <c r="E18" s="67" t="s">
        <v>187</v>
      </c>
      <c r="F18" s="67" t="s">
        <v>108</v>
      </c>
      <c r="G18" s="67" t="s">
        <v>247</v>
      </c>
      <c r="H18" s="67" t="s">
        <v>248</v>
      </c>
      <c r="I18" s="76">
        <v>325</v>
      </c>
      <c r="J18" s="76"/>
      <c r="K18" s="76"/>
      <c r="L18" s="76"/>
      <c r="M18" s="76"/>
      <c r="N18" s="76">
        <v>325</v>
      </c>
      <c r="O18" s="76"/>
      <c r="P18" s="76"/>
      <c r="Q18" s="76"/>
      <c r="R18" s="76"/>
      <c r="S18" s="76"/>
      <c r="T18" s="76"/>
      <c r="U18" s="76"/>
      <c r="V18" s="76"/>
      <c r="W18" s="76"/>
    </row>
    <row r="19" ht="21.75" customHeight="1" spans="1:23">
      <c r="A19" s="67" t="s">
        <v>281</v>
      </c>
      <c r="B19" s="67" t="s">
        <v>290</v>
      </c>
      <c r="C19" s="67" t="s">
        <v>291</v>
      </c>
      <c r="D19" s="67" t="s">
        <v>70</v>
      </c>
      <c r="E19" s="67" t="s">
        <v>187</v>
      </c>
      <c r="F19" s="67" t="s">
        <v>108</v>
      </c>
      <c r="G19" s="67" t="s">
        <v>247</v>
      </c>
      <c r="H19" s="67" t="s">
        <v>248</v>
      </c>
      <c r="I19" s="76">
        <v>176</v>
      </c>
      <c r="J19" s="76"/>
      <c r="K19" s="76"/>
      <c r="L19" s="76"/>
      <c r="M19" s="76"/>
      <c r="N19" s="76">
        <v>176</v>
      </c>
      <c r="O19" s="76"/>
      <c r="P19" s="76"/>
      <c r="Q19" s="76"/>
      <c r="R19" s="76"/>
      <c r="S19" s="76"/>
      <c r="T19" s="76"/>
      <c r="U19" s="76"/>
      <c r="V19" s="76"/>
      <c r="W19" s="76"/>
    </row>
    <row r="20" ht="21.75" customHeight="1" spans="1:23">
      <c r="A20" s="67" t="s">
        <v>281</v>
      </c>
      <c r="B20" s="67" t="s">
        <v>292</v>
      </c>
      <c r="C20" s="67" t="s">
        <v>293</v>
      </c>
      <c r="D20" s="67" t="s">
        <v>70</v>
      </c>
      <c r="E20" s="67" t="s">
        <v>187</v>
      </c>
      <c r="F20" s="67" t="s">
        <v>108</v>
      </c>
      <c r="G20" s="67" t="s">
        <v>247</v>
      </c>
      <c r="H20" s="67" t="s">
        <v>248</v>
      </c>
      <c r="I20" s="76">
        <v>80</v>
      </c>
      <c r="J20" s="76"/>
      <c r="K20" s="76"/>
      <c r="L20" s="76"/>
      <c r="M20" s="76"/>
      <c r="N20" s="76">
        <v>80</v>
      </c>
      <c r="O20" s="76"/>
      <c r="P20" s="76"/>
      <c r="Q20" s="76"/>
      <c r="R20" s="76"/>
      <c r="S20" s="76"/>
      <c r="T20" s="76"/>
      <c r="U20" s="76"/>
      <c r="V20" s="76"/>
      <c r="W20" s="76"/>
    </row>
    <row r="21" ht="21.75" customHeight="1" spans="1:23">
      <c r="A21" s="67" t="s">
        <v>281</v>
      </c>
      <c r="B21" s="67" t="s">
        <v>294</v>
      </c>
      <c r="C21" s="67" t="s">
        <v>295</v>
      </c>
      <c r="D21" s="67" t="s">
        <v>70</v>
      </c>
      <c r="E21" s="67" t="s">
        <v>187</v>
      </c>
      <c r="F21" s="67" t="s">
        <v>108</v>
      </c>
      <c r="G21" s="67" t="s">
        <v>247</v>
      </c>
      <c r="H21" s="67" t="s">
        <v>248</v>
      </c>
      <c r="I21" s="76">
        <v>1600</v>
      </c>
      <c r="J21" s="76"/>
      <c r="K21" s="76"/>
      <c r="L21" s="76"/>
      <c r="M21" s="76"/>
      <c r="N21" s="76">
        <v>1600</v>
      </c>
      <c r="O21" s="76"/>
      <c r="P21" s="76"/>
      <c r="Q21" s="76"/>
      <c r="R21" s="76"/>
      <c r="S21" s="76"/>
      <c r="T21" s="76"/>
      <c r="U21" s="76"/>
      <c r="V21" s="76"/>
      <c r="W21" s="76"/>
    </row>
    <row r="22" ht="21.75" customHeight="1" spans="1:23">
      <c r="A22" s="67" t="s">
        <v>281</v>
      </c>
      <c r="B22" s="67" t="s">
        <v>296</v>
      </c>
      <c r="C22" s="67" t="s">
        <v>297</v>
      </c>
      <c r="D22" s="67" t="s">
        <v>70</v>
      </c>
      <c r="E22" s="67" t="s">
        <v>187</v>
      </c>
      <c r="F22" s="67" t="s">
        <v>108</v>
      </c>
      <c r="G22" s="67" t="s">
        <v>247</v>
      </c>
      <c r="H22" s="67" t="s">
        <v>248</v>
      </c>
      <c r="I22" s="76">
        <v>64</v>
      </c>
      <c r="J22" s="76"/>
      <c r="K22" s="76"/>
      <c r="L22" s="76"/>
      <c r="M22" s="76"/>
      <c r="N22" s="76">
        <v>64</v>
      </c>
      <c r="O22" s="76"/>
      <c r="P22" s="76"/>
      <c r="Q22" s="76"/>
      <c r="R22" s="76"/>
      <c r="S22" s="76"/>
      <c r="T22" s="76"/>
      <c r="U22" s="76"/>
      <c r="V22" s="76"/>
      <c r="W22" s="76"/>
    </row>
    <row r="23" ht="21.75" customHeight="1" spans="1:23">
      <c r="A23" s="67" t="s">
        <v>298</v>
      </c>
      <c r="B23" s="67" t="s">
        <v>299</v>
      </c>
      <c r="C23" s="67" t="s">
        <v>300</v>
      </c>
      <c r="D23" s="67" t="s">
        <v>70</v>
      </c>
      <c r="E23" s="67" t="s">
        <v>185</v>
      </c>
      <c r="F23" s="67" t="s">
        <v>104</v>
      </c>
      <c r="G23" s="67" t="s">
        <v>301</v>
      </c>
      <c r="H23" s="67" t="s">
        <v>302</v>
      </c>
      <c r="I23" s="76">
        <v>200000</v>
      </c>
      <c r="J23" s="76"/>
      <c r="K23" s="76"/>
      <c r="L23" s="76"/>
      <c r="M23" s="76"/>
      <c r="N23" s="76">
        <v>200000</v>
      </c>
      <c r="O23" s="76"/>
      <c r="P23" s="76"/>
      <c r="Q23" s="76"/>
      <c r="R23" s="76"/>
      <c r="S23" s="76"/>
      <c r="T23" s="76"/>
      <c r="U23" s="76"/>
      <c r="V23" s="76"/>
      <c r="W23" s="76"/>
    </row>
    <row r="24" ht="21.75" customHeight="1" spans="1:23">
      <c r="A24" s="67" t="s">
        <v>298</v>
      </c>
      <c r="B24" s="67" t="s">
        <v>299</v>
      </c>
      <c r="C24" s="67" t="s">
        <v>300</v>
      </c>
      <c r="D24" s="67" t="s">
        <v>70</v>
      </c>
      <c r="E24" s="67" t="s">
        <v>185</v>
      </c>
      <c r="F24" s="67" t="s">
        <v>104</v>
      </c>
      <c r="G24" s="67" t="s">
        <v>301</v>
      </c>
      <c r="H24" s="67" t="s">
        <v>302</v>
      </c>
      <c r="I24" s="76">
        <v>110000</v>
      </c>
      <c r="J24" s="76"/>
      <c r="K24" s="76"/>
      <c r="L24" s="76"/>
      <c r="M24" s="76"/>
      <c r="N24" s="76">
        <v>110000</v>
      </c>
      <c r="O24" s="76"/>
      <c r="P24" s="76"/>
      <c r="Q24" s="76"/>
      <c r="R24" s="76"/>
      <c r="S24" s="76"/>
      <c r="T24" s="76"/>
      <c r="U24" s="76"/>
      <c r="V24" s="76"/>
      <c r="W24" s="76"/>
    </row>
    <row r="25" ht="21.75" customHeight="1" spans="1:23">
      <c r="A25" s="67" t="s">
        <v>298</v>
      </c>
      <c r="B25" s="67" t="s">
        <v>299</v>
      </c>
      <c r="C25" s="67" t="s">
        <v>300</v>
      </c>
      <c r="D25" s="67" t="s">
        <v>70</v>
      </c>
      <c r="E25" s="67" t="s">
        <v>185</v>
      </c>
      <c r="F25" s="67" t="s">
        <v>104</v>
      </c>
      <c r="G25" s="67" t="s">
        <v>301</v>
      </c>
      <c r="H25" s="67" t="s">
        <v>302</v>
      </c>
      <c r="I25" s="76">
        <v>1200000</v>
      </c>
      <c r="J25" s="76"/>
      <c r="K25" s="76"/>
      <c r="L25" s="76"/>
      <c r="M25" s="76"/>
      <c r="N25" s="76">
        <v>1200000</v>
      </c>
      <c r="O25" s="76"/>
      <c r="P25" s="76"/>
      <c r="Q25" s="76"/>
      <c r="R25" s="76"/>
      <c r="S25" s="76"/>
      <c r="T25" s="76"/>
      <c r="U25" s="76"/>
      <c r="V25" s="76"/>
      <c r="W25" s="76"/>
    </row>
    <row r="26" ht="21.75" customHeight="1" spans="1:23">
      <c r="A26" s="67" t="s">
        <v>298</v>
      </c>
      <c r="B26" s="67" t="s">
        <v>299</v>
      </c>
      <c r="C26" s="67" t="s">
        <v>300</v>
      </c>
      <c r="D26" s="67" t="s">
        <v>70</v>
      </c>
      <c r="E26" s="67" t="s">
        <v>185</v>
      </c>
      <c r="F26" s="67" t="s">
        <v>104</v>
      </c>
      <c r="G26" s="67" t="s">
        <v>301</v>
      </c>
      <c r="H26" s="67" t="s">
        <v>302</v>
      </c>
      <c r="I26" s="76">
        <v>500000</v>
      </c>
      <c r="J26" s="76"/>
      <c r="K26" s="76"/>
      <c r="L26" s="76"/>
      <c r="M26" s="76"/>
      <c r="N26" s="76">
        <v>500000</v>
      </c>
      <c r="O26" s="76"/>
      <c r="P26" s="76"/>
      <c r="Q26" s="76"/>
      <c r="R26" s="76"/>
      <c r="S26" s="76"/>
      <c r="T26" s="76"/>
      <c r="U26" s="76"/>
      <c r="V26" s="76"/>
      <c r="W26" s="76"/>
    </row>
    <row r="27" ht="21.75" customHeight="1" spans="1:23">
      <c r="A27" s="67" t="s">
        <v>298</v>
      </c>
      <c r="B27" s="67" t="s">
        <v>303</v>
      </c>
      <c r="C27" s="67" t="s">
        <v>304</v>
      </c>
      <c r="D27" s="67" t="s">
        <v>70</v>
      </c>
      <c r="E27" s="67" t="s">
        <v>185</v>
      </c>
      <c r="F27" s="67" t="s">
        <v>104</v>
      </c>
      <c r="G27" s="67" t="s">
        <v>247</v>
      </c>
      <c r="H27" s="67" t="s">
        <v>248</v>
      </c>
      <c r="I27" s="76">
        <v>91365</v>
      </c>
      <c r="J27" s="76"/>
      <c r="K27" s="76"/>
      <c r="L27" s="76"/>
      <c r="M27" s="76"/>
      <c r="N27" s="76">
        <v>91365</v>
      </c>
      <c r="O27" s="76"/>
      <c r="P27" s="76"/>
      <c r="Q27" s="76"/>
      <c r="R27" s="76"/>
      <c r="S27" s="76"/>
      <c r="T27" s="76"/>
      <c r="U27" s="76"/>
      <c r="V27" s="76"/>
      <c r="W27" s="76"/>
    </row>
    <row r="28" ht="21.75" customHeight="1" spans="1:23">
      <c r="A28" s="67" t="s">
        <v>298</v>
      </c>
      <c r="B28" s="67" t="s">
        <v>305</v>
      </c>
      <c r="C28" s="67" t="s">
        <v>306</v>
      </c>
      <c r="D28" s="67" t="s">
        <v>70</v>
      </c>
      <c r="E28" s="67" t="s">
        <v>184</v>
      </c>
      <c r="F28" s="67" t="s">
        <v>101</v>
      </c>
      <c r="G28" s="67" t="s">
        <v>247</v>
      </c>
      <c r="H28" s="67" t="s">
        <v>248</v>
      </c>
      <c r="I28" s="76">
        <v>15800</v>
      </c>
      <c r="J28" s="76"/>
      <c r="K28" s="76"/>
      <c r="L28" s="76"/>
      <c r="M28" s="76"/>
      <c r="N28" s="76">
        <v>15800</v>
      </c>
      <c r="O28" s="76"/>
      <c r="P28" s="76"/>
      <c r="Q28" s="76"/>
      <c r="R28" s="76"/>
      <c r="S28" s="76"/>
      <c r="T28" s="76"/>
      <c r="U28" s="76"/>
      <c r="V28" s="76"/>
      <c r="W28" s="76"/>
    </row>
    <row r="29" ht="21.75" customHeight="1" spans="1:23">
      <c r="A29" s="67" t="s">
        <v>298</v>
      </c>
      <c r="B29" s="67" t="s">
        <v>307</v>
      </c>
      <c r="C29" s="67" t="s">
        <v>308</v>
      </c>
      <c r="D29" s="67" t="s">
        <v>70</v>
      </c>
      <c r="E29" s="67" t="s">
        <v>184</v>
      </c>
      <c r="F29" s="67" t="s">
        <v>101</v>
      </c>
      <c r="G29" s="67" t="s">
        <v>247</v>
      </c>
      <c r="H29" s="67" t="s">
        <v>248</v>
      </c>
      <c r="I29" s="76">
        <v>77747</v>
      </c>
      <c r="J29" s="76"/>
      <c r="K29" s="76"/>
      <c r="L29" s="76"/>
      <c r="M29" s="76"/>
      <c r="N29" s="76">
        <v>77747</v>
      </c>
      <c r="O29" s="76"/>
      <c r="P29" s="76"/>
      <c r="Q29" s="76"/>
      <c r="R29" s="76"/>
      <c r="S29" s="76"/>
      <c r="T29" s="76"/>
      <c r="U29" s="76"/>
      <c r="V29" s="76"/>
      <c r="W29" s="76"/>
    </row>
    <row r="30" ht="21.75" customHeight="1" spans="1:23">
      <c r="A30" s="67" t="s">
        <v>298</v>
      </c>
      <c r="B30" s="67" t="s">
        <v>309</v>
      </c>
      <c r="C30" s="67" t="s">
        <v>310</v>
      </c>
      <c r="D30" s="67" t="s">
        <v>70</v>
      </c>
      <c r="E30" s="67" t="s">
        <v>186</v>
      </c>
      <c r="F30" s="67" t="s">
        <v>105</v>
      </c>
      <c r="G30" s="67" t="s">
        <v>247</v>
      </c>
      <c r="H30" s="67" t="s">
        <v>248</v>
      </c>
      <c r="I30" s="76">
        <v>1800</v>
      </c>
      <c r="J30" s="76"/>
      <c r="K30" s="76"/>
      <c r="L30" s="76"/>
      <c r="M30" s="76"/>
      <c r="N30" s="76">
        <v>1800</v>
      </c>
      <c r="O30" s="76"/>
      <c r="P30" s="76"/>
      <c r="Q30" s="76"/>
      <c r="R30" s="76"/>
      <c r="S30" s="76"/>
      <c r="T30" s="76"/>
      <c r="U30" s="76"/>
      <c r="V30" s="76"/>
      <c r="W30" s="76"/>
    </row>
    <row r="31" ht="21.75" customHeight="1" spans="1:23">
      <c r="A31" s="67" t="s">
        <v>298</v>
      </c>
      <c r="B31" s="67" t="s">
        <v>311</v>
      </c>
      <c r="C31" s="67" t="s">
        <v>312</v>
      </c>
      <c r="D31" s="67" t="s">
        <v>70</v>
      </c>
      <c r="E31" s="67" t="s">
        <v>186</v>
      </c>
      <c r="F31" s="67" t="s">
        <v>105</v>
      </c>
      <c r="G31" s="67" t="s">
        <v>253</v>
      </c>
      <c r="H31" s="67" t="s">
        <v>254</v>
      </c>
      <c r="I31" s="76">
        <v>195000</v>
      </c>
      <c r="J31" s="76">
        <v>195000</v>
      </c>
      <c r="K31" s="76">
        <v>195000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</row>
    <row r="32" ht="21.75" customHeight="1" spans="1:23">
      <c r="A32" s="67" t="s">
        <v>298</v>
      </c>
      <c r="B32" s="67" t="s">
        <v>313</v>
      </c>
      <c r="C32" s="67" t="s">
        <v>314</v>
      </c>
      <c r="D32" s="67" t="s">
        <v>70</v>
      </c>
      <c r="E32" s="67" t="s">
        <v>186</v>
      </c>
      <c r="F32" s="67" t="s">
        <v>105</v>
      </c>
      <c r="G32" s="67" t="s">
        <v>315</v>
      </c>
      <c r="H32" s="67" t="s">
        <v>316</v>
      </c>
      <c r="I32" s="76">
        <v>505750</v>
      </c>
      <c r="J32" s="76">
        <v>505750</v>
      </c>
      <c r="K32" s="76">
        <v>505750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</row>
    <row r="33" ht="21.75" customHeight="1" spans="1:23">
      <c r="A33" s="67" t="s">
        <v>298</v>
      </c>
      <c r="B33" s="67" t="s">
        <v>317</v>
      </c>
      <c r="C33" s="67" t="s">
        <v>318</v>
      </c>
      <c r="D33" s="67" t="s">
        <v>70</v>
      </c>
      <c r="E33" s="67" t="s">
        <v>186</v>
      </c>
      <c r="F33" s="67" t="s">
        <v>105</v>
      </c>
      <c r="G33" s="67" t="s">
        <v>247</v>
      </c>
      <c r="H33" s="67" t="s">
        <v>248</v>
      </c>
      <c r="I33" s="76">
        <v>157355</v>
      </c>
      <c r="J33" s="76"/>
      <c r="K33" s="76"/>
      <c r="L33" s="76"/>
      <c r="M33" s="76"/>
      <c r="N33" s="76"/>
      <c r="O33" s="76"/>
      <c r="P33" s="76"/>
      <c r="Q33" s="76"/>
      <c r="R33" s="76">
        <v>157355</v>
      </c>
      <c r="S33" s="76"/>
      <c r="T33" s="76"/>
      <c r="U33" s="76"/>
      <c r="V33" s="76"/>
      <c r="W33" s="76">
        <v>157355</v>
      </c>
    </row>
    <row r="34" ht="21.75" customHeight="1" spans="1:23">
      <c r="A34" s="67" t="s">
        <v>298</v>
      </c>
      <c r="B34" s="67" t="s">
        <v>319</v>
      </c>
      <c r="C34" s="67" t="s">
        <v>320</v>
      </c>
      <c r="D34" s="67" t="s">
        <v>70</v>
      </c>
      <c r="E34" s="67" t="s">
        <v>186</v>
      </c>
      <c r="F34" s="67" t="s">
        <v>105</v>
      </c>
      <c r="G34" s="67" t="s">
        <v>321</v>
      </c>
      <c r="H34" s="67" t="s">
        <v>322</v>
      </c>
      <c r="I34" s="76">
        <v>500000</v>
      </c>
      <c r="J34" s="76">
        <v>500000</v>
      </c>
      <c r="K34" s="76">
        <v>500000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ht="21.75" customHeight="1" spans="1:23">
      <c r="A35" s="67" t="s">
        <v>298</v>
      </c>
      <c r="B35" s="67" t="s">
        <v>323</v>
      </c>
      <c r="C35" s="67" t="s">
        <v>324</v>
      </c>
      <c r="D35" s="67" t="s">
        <v>70</v>
      </c>
      <c r="E35" s="67" t="s">
        <v>185</v>
      </c>
      <c r="F35" s="67" t="s">
        <v>104</v>
      </c>
      <c r="G35" s="67" t="s">
        <v>247</v>
      </c>
      <c r="H35" s="67" t="s">
        <v>248</v>
      </c>
      <c r="I35" s="76">
        <v>50000</v>
      </c>
      <c r="J35" s="76"/>
      <c r="K35" s="76"/>
      <c r="L35" s="76"/>
      <c r="M35" s="76"/>
      <c r="N35" s="76"/>
      <c r="O35" s="76"/>
      <c r="P35" s="76"/>
      <c r="Q35" s="76">
        <v>50000</v>
      </c>
      <c r="R35" s="76"/>
      <c r="S35" s="76"/>
      <c r="T35" s="76"/>
      <c r="U35" s="76"/>
      <c r="V35" s="76"/>
      <c r="W35" s="76"/>
    </row>
    <row r="36" ht="21.75" customHeight="1" spans="1:23">
      <c r="A36" s="67" t="s">
        <v>298</v>
      </c>
      <c r="B36" s="67" t="s">
        <v>325</v>
      </c>
      <c r="C36" s="67" t="s">
        <v>326</v>
      </c>
      <c r="D36" s="67" t="s">
        <v>70</v>
      </c>
      <c r="E36" s="67" t="s">
        <v>188</v>
      </c>
      <c r="F36" s="67" t="s">
        <v>111</v>
      </c>
      <c r="G36" s="67" t="s">
        <v>247</v>
      </c>
      <c r="H36" s="67" t="s">
        <v>248</v>
      </c>
      <c r="I36" s="76">
        <v>3701500</v>
      </c>
      <c r="J36" s="76">
        <v>3701500</v>
      </c>
      <c r="K36" s="76">
        <v>3701500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</row>
    <row r="37" ht="18.75" customHeight="1" spans="1:23">
      <c r="A37" s="39" t="s">
        <v>191</v>
      </c>
      <c r="B37" s="40"/>
      <c r="C37" s="40"/>
      <c r="D37" s="40"/>
      <c r="E37" s="40"/>
      <c r="F37" s="40"/>
      <c r="G37" s="40"/>
      <c r="H37" s="41"/>
      <c r="I37" s="76">
        <v>9016362</v>
      </c>
      <c r="J37" s="76">
        <v>4952250</v>
      </c>
      <c r="K37" s="76">
        <v>4952250</v>
      </c>
      <c r="L37" s="76"/>
      <c r="M37" s="76"/>
      <c r="N37" s="76">
        <v>3856757</v>
      </c>
      <c r="O37" s="76"/>
      <c r="P37" s="76"/>
      <c r="Q37" s="76">
        <v>50000</v>
      </c>
      <c r="R37" s="76">
        <v>157355</v>
      </c>
      <c r="S37" s="76"/>
      <c r="T37" s="76"/>
      <c r="U37" s="76"/>
      <c r="V37" s="76"/>
      <c r="W37" s="76">
        <v>157355</v>
      </c>
    </row>
  </sheetData>
  <mergeCells count="28">
    <mergeCell ref="A2:W2"/>
    <mergeCell ref="A3:H3"/>
    <mergeCell ref="J4:M4"/>
    <mergeCell ref="N4:P4"/>
    <mergeCell ref="R4:W4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" right="0" top="1.18055555555556" bottom="0.559027777777778" header="0.479861111111111" footer="0.479861111111111"/>
  <pageSetup paperSize="9" scale="3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3"/>
  <sheetViews>
    <sheetView showZeros="0" tabSelected="1" workbookViewId="0">
      <selection activeCell="B6" sqref="B6"/>
    </sheetView>
  </sheetViews>
  <sheetFormatPr defaultColWidth="9.14166666666667" defaultRowHeight="12" customHeight="1"/>
  <cols>
    <col min="1" max="1" width="34.2833333333333" style="129" customWidth="1"/>
    <col min="2" max="2" width="29" style="129" customWidth="1"/>
    <col min="3" max="5" width="23.575" style="129" customWidth="1"/>
    <col min="6" max="6" width="11.2833333333333" style="129" customWidth="1"/>
    <col min="7" max="7" width="25.1416666666667" style="129" customWidth="1"/>
    <col min="8" max="8" width="15.575" style="129" customWidth="1"/>
    <col min="9" max="9" width="13.425" style="129" customWidth="1"/>
    <col min="10" max="10" width="18.85" style="129" customWidth="1"/>
    <col min="11" max="16384" width="9.14166666666667" style="129"/>
  </cols>
  <sheetData>
    <row r="1" ht="18" customHeight="1" spans="1:10">
      <c r="J1" s="130" t="s">
        <v>327</v>
      </c>
    </row>
    <row r="2" ht="39.75" customHeight="1" spans="1:10">
      <c r="A2" s="131" t="str">
        <f>"2026"&amp;"年部门项目支出绩效目标表"</f>
        <v>2026年部门项目支出绩效目标表</v>
      </c>
      <c r="B2" s="132"/>
      <c r="C2" s="132"/>
      <c r="D2" s="132"/>
      <c r="E2" s="132"/>
      <c r="F2" s="133"/>
      <c r="G2" s="132"/>
      <c r="H2" s="133"/>
      <c r="I2" s="133"/>
      <c r="J2" s="132"/>
    </row>
    <row r="3" ht="17.25" customHeight="1" spans="1:10">
      <c r="A3" s="134" t="str">
        <f>"单位名称："&amp;"昆明市盘龙区云师大实验中学盘龙学校"</f>
        <v>单位名称：昆明市盘龙区云师大实验中学盘龙学校</v>
      </c>
    </row>
    <row r="4" ht="44.25" customHeight="1" spans="1:10">
      <c r="A4" s="135" t="s">
        <v>328</v>
      </c>
      <c r="B4" s="135" t="s">
        <v>329</v>
      </c>
      <c r="C4" s="135" t="s">
        <v>330</v>
      </c>
      <c r="D4" s="135" t="s">
        <v>331</v>
      </c>
      <c r="E4" s="135" t="s">
        <v>332</v>
      </c>
      <c r="F4" s="136" t="s">
        <v>333</v>
      </c>
      <c r="G4" s="135" t="s">
        <v>334</v>
      </c>
      <c r="H4" s="136" t="s">
        <v>335</v>
      </c>
      <c r="I4" s="136" t="s">
        <v>336</v>
      </c>
      <c r="J4" s="135" t="s">
        <v>337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  <c r="G5" s="137">
        <v>7</v>
      </c>
      <c r="H5" s="138">
        <v>8</v>
      </c>
      <c r="I5" s="138">
        <v>9</v>
      </c>
      <c r="J5" s="137">
        <v>10</v>
      </c>
    </row>
    <row r="6" ht="21" customHeight="1" spans="1:10">
      <c r="A6" s="139" t="s">
        <v>70</v>
      </c>
      <c r="B6" s="140"/>
      <c r="C6" s="140"/>
      <c r="D6" s="140"/>
      <c r="E6" s="141"/>
      <c r="F6" s="142"/>
      <c r="G6" s="141"/>
      <c r="H6" s="142"/>
      <c r="I6" s="142"/>
      <c r="J6" s="141"/>
    </row>
    <row r="7" ht="42" customHeight="1" spans="1:10">
      <c r="A7" s="143" t="s">
        <v>326</v>
      </c>
      <c r="B7" s="144" t="s">
        <v>338</v>
      </c>
      <c r="C7" s="144" t="s">
        <v>339</v>
      </c>
      <c r="D7" s="144" t="s">
        <v>340</v>
      </c>
      <c r="E7" s="139" t="s">
        <v>341</v>
      </c>
      <c r="F7" s="144" t="s">
        <v>342</v>
      </c>
      <c r="G7" s="139" t="s">
        <v>343</v>
      </c>
      <c r="H7" s="144" t="s">
        <v>344</v>
      </c>
      <c r="I7" s="144" t="s">
        <v>345</v>
      </c>
      <c r="J7" s="139" t="s">
        <v>346</v>
      </c>
    </row>
    <row r="8" ht="42" customHeight="1" spans="1:10">
      <c r="A8" s="143" t="s">
        <v>326</v>
      </c>
      <c r="B8" s="144" t="s">
        <v>347</v>
      </c>
      <c r="C8" s="144" t="s">
        <v>339</v>
      </c>
      <c r="D8" s="144" t="s">
        <v>348</v>
      </c>
      <c r="E8" s="139" t="s">
        <v>349</v>
      </c>
      <c r="F8" s="144" t="s">
        <v>350</v>
      </c>
      <c r="G8" s="139" t="s">
        <v>351</v>
      </c>
      <c r="H8" s="144" t="s">
        <v>352</v>
      </c>
      <c r="I8" s="144" t="s">
        <v>353</v>
      </c>
      <c r="J8" s="139" t="s">
        <v>354</v>
      </c>
    </row>
    <row r="9" ht="42" customHeight="1" spans="1:10">
      <c r="A9" s="143" t="s">
        <v>326</v>
      </c>
      <c r="B9" s="144" t="s">
        <v>347</v>
      </c>
      <c r="C9" s="144" t="s">
        <v>355</v>
      </c>
      <c r="D9" s="144" t="s">
        <v>356</v>
      </c>
      <c r="E9" s="139" t="s">
        <v>357</v>
      </c>
      <c r="F9" s="144" t="s">
        <v>358</v>
      </c>
      <c r="G9" s="139" t="s">
        <v>359</v>
      </c>
      <c r="H9" s="144" t="s">
        <v>344</v>
      </c>
      <c r="I9" s="144" t="s">
        <v>353</v>
      </c>
      <c r="J9" s="139" t="s">
        <v>360</v>
      </c>
    </row>
    <row r="10" ht="42" customHeight="1" spans="1:10">
      <c r="A10" s="143" t="s">
        <v>326</v>
      </c>
      <c r="B10" s="144" t="s">
        <v>347</v>
      </c>
      <c r="C10" s="144" t="s">
        <v>361</v>
      </c>
      <c r="D10" s="144" t="s">
        <v>362</v>
      </c>
      <c r="E10" s="139" t="s">
        <v>363</v>
      </c>
      <c r="F10" s="144" t="s">
        <v>358</v>
      </c>
      <c r="G10" s="139" t="s">
        <v>359</v>
      </c>
      <c r="H10" s="144" t="s">
        <v>344</v>
      </c>
      <c r="I10" s="144" t="s">
        <v>353</v>
      </c>
      <c r="J10" s="139" t="s">
        <v>364</v>
      </c>
    </row>
    <row r="11" ht="42" customHeight="1" spans="1:10">
      <c r="A11" s="143" t="s">
        <v>318</v>
      </c>
      <c r="B11" s="144" t="s">
        <v>365</v>
      </c>
      <c r="C11" s="144" t="s">
        <v>339</v>
      </c>
      <c r="D11" s="144" t="s">
        <v>366</v>
      </c>
      <c r="E11" s="139" t="s">
        <v>367</v>
      </c>
      <c r="F11" s="144" t="s">
        <v>358</v>
      </c>
      <c r="G11" s="139" t="s">
        <v>368</v>
      </c>
      <c r="H11" s="144" t="s">
        <v>344</v>
      </c>
      <c r="I11" s="144" t="s">
        <v>353</v>
      </c>
      <c r="J11" s="139" t="s">
        <v>369</v>
      </c>
    </row>
    <row r="12" ht="42" customHeight="1" spans="1:10">
      <c r="A12" s="143" t="s">
        <v>318</v>
      </c>
      <c r="B12" s="144" t="s">
        <v>370</v>
      </c>
      <c r="C12" s="144" t="s">
        <v>339</v>
      </c>
      <c r="D12" s="144" t="s">
        <v>340</v>
      </c>
      <c r="E12" s="139" t="s">
        <v>371</v>
      </c>
      <c r="F12" s="144" t="s">
        <v>358</v>
      </c>
      <c r="G12" s="139" t="s">
        <v>372</v>
      </c>
      <c r="H12" s="144" t="s">
        <v>344</v>
      </c>
      <c r="I12" s="144" t="s">
        <v>353</v>
      </c>
      <c r="J12" s="139" t="s">
        <v>373</v>
      </c>
    </row>
    <row r="13" ht="42" customHeight="1" spans="1:10">
      <c r="A13" s="143" t="s">
        <v>318</v>
      </c>
      <c r="B13" s="144" t="s">
        <v>370</v>
      </c>
      <c r="C13" s="144" t="s">
        <v>339</v>
      </c>
      <c r="D13" s="144" t="s">
        <v>348</v>
      </c>
      <c r="E13" s="139" t="s">
        <v>374</v>
      </c>
      <c r="F13" s="144" t="s">
        <v>375</v>
      </c>
      <c r="G13" s="139" t="s">
        <v>376</v>
      </c>
      <c r="H13" s="144" t="s">
        <v>377</v>
      </c>
      <c r="I13" s="144" t="s">
        <v>353</v>
      </c>
      <c r="J13" s="139" t="s">
        <v>378</v>
      </c>
    </row>
    <row r="14" ht="42" customHeight="1" spans="1:10">
      <c r="A14" s="143" t="s">
        <v>318</v>
      </c>
      <c r="B14" s="144" t="s">
        <v>370</v>
      </c>
      <c r="C14" s="144" t="s">
        <v>355</v>
      </c>
      <c r="D14" s="144" t="s">
        <v>356</v>
      </c>
      <c r="E14" s="139" t="s">
        <v>379</v>
      </c>
      <c r="F14" s="144" t="s">
        <v>358</v>
      </c>
      <c r="G14" s="139" t="s">
        <v>380</v>
      </c>
      <c r="H14" s="144" t="s">
        <v>344</v>
      </c>
      <c r="I14" s="144" t="s">
        <v>353</v>
      </c>
      <c r="J14" s="139" t="s">
        <v>381</v>
      </c>
    </row>
    <row r="15" ht="42" customHeight="1" spans="1:10">
      <c r="A15" s="143" t="s">
        <v>318</v>
      </c>
      <c r="B15" s="144" t="s">
        <v>370</v>
      </c>
      <c r="C15" s="144" t="s">
        <v>361</v>
      </c>
      <c r="D15" s="144" t="s">
        <v>362</v>
      </c>
      <c r="E15" s="139" t="s">
        <v>382</v>
      </c>
      <c r="F15" s="144" t="s">
        <v>358</v>
      </c>
      <c r="G15" s="139" t="s">
        <v>383</v>
      </c>
      <c r="H15" s="144" t="s">
        <v>344</v>
      </c>
      <c r="I15" s="144" t="s">
        <v>353</v>
      </c>
      <c r="J15" s="139" t="s">
        <v>384</v>
      </c>
    </row>
    <row r="16" ht="42" customHeight="1" spans="1:10">
      <c r="A16" s="143" t="s">
        <v>318</v>
      </c>
      <c r="B16" s="144" t="s">
        <v>370</v>
      </c>
      <c r="C16" s="144" t="s">
        <v>385</v>
      </c>
      <c r="D16" s="144" t="s">
        <v>386</v>
      </c>
      <c r="E16" s="139" t="s">
        <v>387</v>
      </c>
      <c r="F16" s="144" t="s">
        <v>358</v>
      </c>
      <c r="G16" s="139" t="s">
        <v>96</v>
      </c>
      <c r="H16" s="144" t="s">
        <v>344</v>
      </c>
      <c r="I16" s="144" t="s">
        <v>353</v>
      </c>
      <c r="J16" s="139" t="s">
        <v>388</v>
      </c>
    </row>
    <row r="17" ht="42" customHeight="1" spans="1:10">
      <c r="A17" s="143" t="s">
        <v>314</v>
      </c>
      <c r="B17" s="145" t="s">
        <v>389</v>
      </c>
      <c r="C17" s="144" t="s">
        <v>339</v>
      </c>
      <c r="D17" s="144" t="s">
        <v>340</v>
      </c>
      <c r="E17" s="139" t="s">
        <v>390</v>
      </c>
      <c r="F17" s="144" t="s">
        <v>358</v>
      </c>
      <c r="G17" s="139" t="s">
        <v>372</v>
      </c>
      <c r="H17" s="144" t="s">
        <v>344</v>
      </c>
      <c r="I17" s="144" t="s">
        <v>345</v>
      </c>
      <c r="J17" s="139" t="s">
        <v>391</v>
      </c>
    </row>
    <row r="18" ht="42" customHeight="1" spans="1:10">
      <c r="A18" s="143" t="s">
        <v>314</v>
      </c>
      <c r="B18" s="145"/>
      <c r="C18" s="144" t="s">
        <v>339</v>
      </c>
      <c r="D18" s="144" t="s">
        <v>348</v>
      </c>
      <c r="E18" s="139" t="s">
        <v>392</v>
      </c>
      <c r="F18" s="144" t="s">
        <v>350</v>
      </c>
      <c r="G18" s="139" t="s">
        <v>393</v>
      </c>
      <c r="H18" s="144" t="s">
        <v>394</v>
      </c>
      <c r="I18" s="144" t="s">
        <v>353</v>
      </c>
      <c r="J18" s="139" t="s">
        <v>395</v>
      </c>
    </row>
    <row r="19" ht="42" customHeight="1" spans="1:10">
      <c r="A19" s="143" t="s">
        <v>314</v>
      </c>
      <c r="B19" s="145"/>
      <c r="C19" s="144" t="s">
        <v>355</v>
      </c>
      <c r="D19" s="144" t="s">
        <v>356</v>
      </c>
      <c r="E19" s="139" t="s">
        <v>396</v>
      </c>
      <c r="F19" s="144" t="s">
        <v>358</v>
      </c>
      <c r="G19" s="139" t="s">
        <v>91</v>
      </c>
      <c r="H19" s="144" t="s">
        <v>344</v>
      </c>
      <c r="I19" s="144" t="s">
        <v>353</v>
      </c>
      <c r="J19" s="139" t="s">
        <v>397</v>
      </c>
    </row>
    <row r="20" ht="42" customHeight="1" spans="1:10">
      <c r="A20" s="143" t="s">
        <v>314</v>
      </c>
      <c r="B20" s="145"/>
      <c r="C20" s="144" t="s">
        <v>355</v>
      </c>
      <c r="D20" s="144" t="s">
        <v>356</v>
      </c>
      <c r="E20" s="139" t="s">
        <v>398</v>
      </c>
      <c r="F20" s="144" t="s">
        <v>358</v>
      </c>
      <c r="G20" s="139" t="s">
        <v>359</v>
      </c>
      <c r="H20" s="144" t="s">
        <v>344</v>
      </c>
      <c r="I20" s="144" t="s">
        <v>353</v>
      </c>
      <c r="J20" s="139" t="s">
        <v>399</v>
      </c>
    </row>
    <row r="21" ht="42" customHeight="1" spans="1:10">
      <c r="A21" s="143" t="s">
        <v>314</v>
      </c>
      <c r="B21" s="146"/>
      <c r="C21" s="144" t="s">
        <v>361</v>
      </c>
      <c r="D21" s="144" t="s">
        <v>362</v>
      </c>
      <c r="E21" s="139" t="s">
        <v>382</v>
      </c>
      <c r="F21" s="144" t="s">
        <v>358</v>
      </c>
      <c r="G21" s="139" t="s">
        <v>359</v>
      </c>
      <c r="H21" s="144" t="s">
        <v>344</v>
      </c>
      <c r="I21" s="144" t="s">
        <v>353</v>
      </c>
      <c r="J21" s="139" t="s">
        <v>384</v>
      </c>
    </row>
    <row r="22" ht="42" customHeight="1" spans="1:10">
      <c r="A22" s="143" t="s">
        <v>324</v>
      </c>
      <c r="B22" s="144" t="s">
        <v>400</v>
      </c>
      <c r="C22" s="144" t="s">
        <v>339</v>
      </c>
      <c r="D22" s="144" t="s">
        <v>366</v>
      </c>
      <c r="E22" s="139" t="s">
        <v>401</v>
      </c>
      <c r="F22" s="144" t="s">
        <v>342</v>
      </c>
      <c r="G22" s="139" t="s">
        <v>402</v>
      </c>
      <c r="H22" s="144" t="s">
        <v>403</v>
      </c>
      <c r="I22" s="144" t="s">
        <v>353</v>
      </c>
      <c r="J22" s="139" t="s">
        <v>404</v>
      </c>
    </row>
    <row r="23" ht="42" customHeight="1" spans="1:10">
      <c r="A23" s="143" t="s">
        <v>324</v>
      </c>
      <c r="B23" s="144" t="s">
        <v>405</v>
      </c>
      <c r="C23" s="144" t="s">
        <v>339</v>
      </c>
      <c r="D23" s="144" t="s">
        <v>340</v>
      </c>
      <c r="E23" s="139" t="s">
        <v>406</v>
      </c>
      <c r="F23" s="144" t="s">
        <v>342</v>
      </c>
      <c r="G23" s="139" t="s">
        <v>343</v>
      </c>
      <c r="H23" s="144" t="s">
        <v>407</v>
      </c>
      <c r="I23" s="144" t="s">
        <v>353</v>
      </c>
      <c r="J23" s="139" t="s">
        <v>408</v>
      </c>
    </row>
    <row r="24" ht="42" customHeight="1" spans="1:10">
      <c r="A24" s="143" t="s">
        <v>324</v>
      </c>
      <c r="B24" s="144" t="s">
        <v>405</v>
      </c>
      <c r="C24" s="144" t="s">
        <v>339</v>
      </c>
      <c r="D24" s="144" t="s">
        <v>348</v>
      </c>
      <c r="E24" s="139" t="s">
        <v>409</v>
      </c>
      <c r="F24" s="144" t="s">
        <v>350</v>
      </c>
      <c r="G24" s="139" t="s">
        <v>410</v>
      </c>
      <c r="H24" s="144" t="s">
        <v>352</v>
      </c>
      <c r="I24" s="144" t="s">
        <v>353</v>
      </c>
      <c r="J24" s="139" t="s">
        <v>411</v>
      </c>
    </row>
    <row r="25" ht="42" customHeight="1" spans="1:10">
      <c r="A25" s="143" t="s">
        <v>324</v>
      </c>
      <c r="B25" s="144" t="s">
        <v>405</v>
      </c>
      <c r="C25" s="144" t="s">
        <v>355</v>
      </c>
      <c r="D25" s="144" t="s">
        <v>356</v>
      </c>
      <c r="E25" s="139" t="s">
        <v>412</v>
      </c>
      <c r="F25" s="144" t="s">
        <v>358</v>
      </c>
      <c r="G25" s="139" t="s">
        <v>383</v>
      </c>
      <c r="H25" s="144" t="s">
        <v>344</v>
      </c>
      <c r="I25" s="144" t="s">
        <v>353</v>
      </c>
      <c r="J25" s="139" t="s">
        <v>413</v>
      </c>
    </row>
    <row r="26" ht="42" customHeight="1" spans="1:10">
      <c r="A26" s="143" t="s">
        <v>324</v>
      </c>
      <c r="B26" s="144" t="s">
        <v>405</v>
      </c>
      <c r="C26" s="144" t="s">
        <v>361</v>
      </c>
      <c r="D26" s="144" t="s">
        <v>362</v>
      </c>
      <c r="E26" s="139" t="s">
        <v>414</v>
      </c>
      <c r="F26" s="144" t="s">
        <v>358</v>
      </c>
      <c r="G26" s="139" t="s">
        <v>359</v>
      </c>
      <c r="H26" s="144" t="s">
        <v>344</v>
      </c>
      <c r="I26" s="144" t="s">
        <v>353</v>
      </c>
      <c r="J26" s="139" t="s">
        <v>415</v>
      </c>
    </row>
    <row r="27" ht="42" customHeight="1" spans="1:10">
      <c r="A27" s="143" t="s">
        <v>320</v>
      </c>
      <c r="B27" s="144" t="s">
        <v>416</v>
      </c>
      <c r="C27" s="144" t="s">
        <v>339</v>
      </c>
      <c r="D27" s="144" t="s">
        <v>340</v>
      </c>
      <c r="E27" s="139" t="s">
        <v>417</v>
      </c>
      <c r="F27" s="144" t="s">
        <v>342</v>
      </c>
      <c r="G27" s="139" t="s">
        <v>343</v>
      </c>
      <c r="H27" s="144" t="s">
        <v>344</v>
      </c>
      <c r="I27" s="144" t="s">
        <v>353</v>
      </c>
      <c r="J27" s="139" t="s">
        <v>418</v>
      </c>
    </row>
    <row r="28" ht="42" customHeight="1" spans="1:10">
      <c r="A28" s="143" t="s">
        <v>320</v>
      </c>
      <c r="B28" s="144" t="s">
        <v>419</v>
      </c>
      <c r="C28" s="144" t="s">
        <v>355</v>
      </c>
      <c r="D28" s="144" t="s">
        <v>356</v>
      </c>
      <c r="E28" s="139" t="s">
        <v>420</v>
      </c>
      <c r="F28" s="144" t="s">
        <v>350</v>
      </c>
      <c r="G28" s="139" t="s">
        <v>86</v>
      </c>
      <c r="H28" s="144" t="s">
        <v>344</v>
      </c>
      <c r="I28" s="144" t="s">
        <v>353</v>
      </c>
      <c r="J28" s="139" t="s">
        <v>421</v>
      </c>
    </row>
    <row r="29" ht="42" customHeight="1" spans="1:10">
      <c r="A29" s="143" t="s">
        <v>320</v>
      </c>
      <c r="B29" s="144" t="s">
        <v>419</v>
      </c>
      <c r="C29" s="144" t="s">
        <v>355</v>
      </c>
      <c r="D29" s="144" t="s">
        <v>422</v>
      </c>
      <c r="E29" s="139" t="s">
        <v>423</v>
      </c>
      <c r="F29" s="144" t="s">
        <v>342</v>
      </c>
      <c r="G29" s="139" t="s">
        <v>93</v>
      </c>
      <c r="H29" s="144" t="s">
        <v>424</v>
      </c>
      <c r="I29" s="144" t="s">
        <v>353</v>
      </c>
      <c r="J29" s="139" t="s">
        <v>425</v>
      </c>
    </row>
    <row r="30" ht="42" customHeight="1" spans="1:10">
      <c r="A30" s="143" t="s">
        <v>280</v>
      </c>
      <c r="B30" s="144" t="s">
        <v>426</v>
      </c>
      <c r="C30" s="144" t="s">
        <v>339</v>
      </c>
      <c r="D30" s="144" t="s">
        <v>366</v>
      </c>
      <c r="E30" s="139" t="s">
        <v>427</v>
      </c>
      <c r="F30" s="144" t="s">
        <v>358</v>
      </c>
      <c r="G30" s="139" t="s">
        <v>428</v>
      </c>
      <c r="H30" s="144" t="s">
        <v>403</v>
      </c>
      <c r="I30" s="144" t="s">
        <v>353</v>
      </c>
      <c r="J30" s="139" t="s">
        <v>429</v>
      </c>
    </row>
    <row r="31" ht="42" customHeight="1" spans="1:10">
      <c r="A31" s="143" t="s">
        <v>280</v>
      </c>
      <c r="B31" s="144" t="s">
        <v>426</v>
      </c>
      <c r="C31" s="144" t="s">
        <v>339</v>
      </c>
      <c r="D31" s="144" t="s">
        <v>366</v>
      </c>
      <c r="E31" s="139" t="s">
        <v>430</v>
      </c>
      <c r="F31" s="144" t="s">
        <v>358</v>
      </c>
      <c r="G31" s="139" t="s">
        <v>402</v>
      </c>
      <c r="H31" s="144" t="s">
        <v>403</v>
      </c>
      <c r="I31" s="144" t="s">
        <v>353</v>
      </c>
      <c r="J31" s="139" t="s">
        <v>431</v>
      </c>
    </row>
    <row r="32" ht="42" customHeight="1" spans="1:10">
      <c r="A32" s="143" t="s">
        <v>280</v>
      </c>
      <c r="B32" s="144" t="s">
        <v>426</v>
      </c>
      <c r="C32" s="144" t="s">
        <v>339</v>
      </c>
      <c r="D32" s="144" t="s">
        <v>340</v>
      </c>
      <c r="E32" s="139" t="s">
        <v>432</v>
      </c>
      <c r="F32" s="144" t="s">
        <v>358</v>
      </c>
      <c r="G32" s="139" t="s">
        <v>383</v>
      </c>
      <c r="H32" s="144" t="s">
        <v>344</v>
      </c>
      <c r="I32" s="144" t="s">
        <v>353</v>
      </c>
      <c r="J32" s="139" t="s">
        <v>433</v>
      </c>
    </row>
    <row r="33" ht="42" customHeight="1" spans="1:10">
      <c r="A33" s="143" t="s">
        <v>280</v>
      </c>
      <c r="B33" s="144" t="s">
        <v>426</v>
      </c>
      <c r="C33" s="144" t="s">
        <v>339</v>
      </c>
      <c r="D33" s="144" t="s">
        <v>348</v>
      </c>
      <c r="E33" s="139" t="s">
        <v>434</v>
      </c>
      <c r="F33" s="144" t="s">
        <v>350</v>
      </c>
      <c r="G33" s="139" t="s">
        <v>435</v>
      </c>
      <c r="H33" s="144" t="s">
        <v>377</v>
      </c>
      <c r="I33" s="144" t="s">
        <v>353</v>
      </c>
      <c r="J33" s="139" t="s">
        <v>436</v>
      </c>
    </row>
    <row r="34" ht="42" customHeight="1" spans="1:10">
      <c r="A34" s="143" t="s">
        <v>280</v>
      </c>
      <c r="B34" s="144" t="s">
        <v>426</v>
      </c>
      <c r="C34" s="144" t="s">
        <v>355</v>
      </c>
      <c r="D34" s="144" t="s">
        <v>356</v>
      </c>
      <c r="E34" s="139" t="s">
        <v>437</v>
      </c>
      <c r="F34" s="144" t="s">
        <v>358</v>
      </c>
      <c r="G34" s="139" t="s">
        <v>383</v>
      </c>
      <c r="H34" s="144" t="s">
        <v>344</v>
      </c>
      <c r="I34" s="144" t="s">
        <v>353</v>
      </c>
      <c r="J34" s="139" t="s">
        <v>438</v>
      </c>
    </row>
    <row r="35" ht="42" customHeight="1" spans="1:10">
      <c r="A35" s="143" t="s">
        <v>280</v>
      </c>
      <c r="B35" s="144" t="s">
        <v>426</v>
      </c>
      <c r="C35" s="144" t="s">
        <v>355</v>
      </c>
      <c r="D35" s="144" t="s">
        <v>422</v>
      </c>
      <c r="E35" s="139" t="s">
        <v>439</v>
      </c>
      <c r="F35" s="144" t="s">
        <v>440</v>
      </c>
      <c r="G35" s="139" t="s">
        <v>441</v>
      </c>
      <c r="H35" s="144" t="s">
        <v>407</v>
      </c>
      <c r="I35" s="144" t="s">
        <v>345</v>
      </c>
      <c r="J35" s="139" t="s">
        <v>442</v>
      </c>
    </row>
    <row r="36" ht="42" customHeight="1" spans="1:10">
      <c r="A36" s="143" t="s">
        <v>280</v>
      </c>
      <c r="B36" s="144" t="s">
        <v>426</v>
      </c>
      <c r="C36" s="144" t="s">
        <v>361</v>
      </c>
      <c r="D36" s="144" t="s">
        <v>362</v>
      </c>
      <c r="E36" s="139" t="s">
        <v>443</v>
      </c>
      <c r="F36" s="144" t="s">
        <v>358</v>
      </c>
      <c r="G36" s="139" t="s">
        <v>359</v>
      </c>
      <c r="H36" s="144" t="s">
        <v>344</v>
      </c>
      <c r="I36" s="144" t="s">
        <v>353</v>
      </c>
      <c r="J36" s="139" t="s">
        <v>444</v>
      </c>
    </row>
    <row r="37" ht="42" customHeight="1" spans="1:10">
      <c r="A37" s="143" t="s">
        <v>312</v>
      </c>
      <c r="B37" s="144" t="s">
        <v>445</v>
      </c>
      <c r="C37" s="144" t="s">
        <v>339</v>
      </c>
      <c r="D37" s="144" t="s">
        <v>366</v>
      </c>
      <c r="E37" s="139" t="s">
        <v>446</v>
      </c>
      <c r="F37" s="144" t="s">
        <v>342</v>
      </c>
      <c r="G37" s="139" t="s">
        <v>402</v>
      </c>
      <c r="H37" s="144" t="s">
        <v>403</v>
      </c>
      <c r="I37" s="144" t="s">
        <v>353</v>
      </c>
      <c r="J37" s="139" t="s">
        <v>447</v>
      </c>
    </row>
    <row r="38" ht="42" customHeight="1" spans="1:10">
      <c r="A38" s="143" t="s">
        <v>312</v>
      </c>
      <c r="B38" s="144" t="s">
        <v>448</v>
      </c>
      <c r="C38" s="144" t="s">
        <v>339</v>
      </c>
      <c r="D38" s="144" t="s">
        <v>366</v>
      </c>
      <c r="E38" s="139" t="s">
        <v>449</v>
      </c>
      <c r="F38" s="144" t="s">
        <v>342</v>
      </c>
      <c r="G38" s="139" t="s">
        <v>450</v>
      </c>
      <c r="H38" s="144" t="s">
        <v>394</v>
      </c>
      <c r="I38" s="144" t="s">
        <v>353</v>
      </c>
      <c r="J38" s="139" t="s">
        <v>451</v>
      </c>
    </row>
    <row r="39" ht="42" customHeight="1" spans="1:10">
      <c r="A39" s="143" t="s">
        <v>312</v>
      </c>
      <c r="B39" s="144" t="s">
        <v>448</v>
      </c>
      <c r="C39" s="144" t="s">
        <v>339</v>
      </c>
      <c r="D39" s="144" t="s">
        <v>340</v>
      </c>
      <c r="E39" s="139" t="s">
        <v>452</v>
      </c>
      <c r="F39" s="144" t="s">
        <v>342</v>
      </c>
      <c r="G39" s="139" t="s">
        <v>343</v>
      </c>
      <c r="H39" s="144" t="s">
        <v>344</v>
      </c>
      <c r="I39" s="144" t="s">
        <v>353</v>
      </c>
      <c r="J39" s="139" t="s">
        <v>453</v>
      </c>
    </row>
    <row r="40" ht="42" customHeight="1" spans="1:10">
      <c r="A40" s="143" t="s">
        <v>312</v>
      </c>
      <c r="B40" s="144" t="s">
        <v>448</v>
      </c>
      <c r="C40" s="144" t="s">
        <v>339</v>
      </c>
      <c r="D40" s="144" t="s">
        <v>348</v>
      </c>
      <c r="E40" s="139" t="s">
        <v>454</v>
      </c>
      <c r="F40" s="144" t="s">
        <v>350</v>
      </c>
      <c r="G40" s="139" t="s">
        <v>455</v>
      </c>
      <c r="H40" s="144" t="s">
        <v>352</v>
      </c>
      <c r="I40" s="144" t="s">
        <v>353</v>
      </c>
      <c r="J40" s="139" t="s">
        <v>456</v>
      </c>
    </row>
    <row r="41" ht="42" customHeight="1" spans="1:10">
      <c r="A41" s="143" t="s">
        <v>312</v>
      </c>
      <c r="B41" s="144" t="s">
        <v>448</v>
      </c>
      <c r="C41" s="144" t="s">
        <v>355</v>
      </c>
      <c r="D41" s="144" t="s">
        <v>422</v>
      </c>
      <c r="E41" s="139" t="s">
        <v>457</v>
      </c>
      <c r="F41" s="144" t="s">
        <v>358</v>
      </c>
      <c r="G41" s="139" t="s">
        <v>383</v>
      </c>
      <c r="H41" s="144" t="s">
        <v>344</v>
      </c>
      <c r="I41" s="144" t="s">
        <v>353</v>
      </c>
      <c r="J41" s="139" t="s">
        <v>458</v>
      </c>
    </row>
    <row r="42" ht="42" customHeight="1" spans="1:10">
      <c r="A42" s="143" t="s">
        <v>312</v>
      </c>
      <c r="B42" s="144" t="s">
        <v>448</v>
      </c>
      <c r="C42" s="144" t="s">
        <v>361</v>
      </c>
      <c r="D42" s="144" t="s">
        <v>362</v>
      </c>
      <c r="E42" s="139" t="s">
        <v>459</v>
      </c>
      <c r="F42" s="144" t="s">
        <v>358</v>
      </c>
      <c r="G42" s="139" t="s">
        <v>359</v>
      </c>
      <c r="H42" s="144" t="s">
        <v>344</v>
      </c>
      <c r="I42" s="144" t="s">
        <v>353</v>
      </c>
      <c r="J42" s="139" t="s">
        <v>460</v>
      </c>
    </row>
    <row r="43" ht="42" customHeight="1" spans="1:10">
      <c r="A43" s="143" t="s">
        <v>312</v>
      </c>
      <c r="B43" s="144" t="s">
        <v>448</v>
      </c>
      <c r="C43" s="144" t="s">
        <v>361</v>
      </c>
      <c r="D43" s="144" t="s">
        <v>362</v>
      </c>
      <c r="E43" s="139" t="s">
        <v>461</v>
      </c>
      <c r="F43" s="144" t="s">
        <v>358</v>
      </c>
      <c r="G43" s="139" t="s">
        <v>359</v>
      </c>
      <c r="H43" s="144" t="s">
        <v>344</v>
      </c>
      <c r="I43" s="144" t="s">
        <v>353</v>
      </c>
      <c r="J43" s="139" t="s">
        <v>462</v>
      </c>
    </row>
  </sheetData>
  <mergeCells count="16">
    <mergeCell ref="A2:J2"/>
    <mergeCell ref="A3:H3"/>
    <mergeCell ref="A7:A10"/>
    <mergeCell ref="A11:A16"/>
    <mergeCell ref="A17:A21"/>
    <mergeCell ref="A22:A26"/>
    <mergeCell ref="A27:A29"/>
    <mergeCell ref="A30:A36"/>
    <mergeCell ref="A37:A43"/>
    <mergeCell ref="B7:B10"/>
    <mergeCell ref="B11:B16"/>
    <mergeCell ref="B17:B21"/>
    <mergeCell ref="B22:B26"/>
    <mergeCell ref="B27:B29"/>
    <mergeCell ref="B30:B36"/>
    <mergeCell ref="B37:B43"/>
  </mergeCells>
  <printOptions horizontalCentered="1" verticalCentered="1"/>
  <pageMargins left="0" right="0" top="0" bottom="0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HuAngShuoYI</cp:lastModifiedBy>
  <dcterms:created xsi:type="dcterms:W3CDTF">2026-03-13T07:05:00Z</dcterms:created>
  <dcterms:modified xsi:type="dcterms:W3CDTF">2026-03-23T01:12:14Z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F2704B5549C04A7C90294A1361D7681D_13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