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部门基本支出预算表04!$B:$B,部门基本支出预算表04!$1:$1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<sst xmlns="http://schemas.openxmlformats.org/spreadsheetml/2006/main" count="970" uniqueCount="399">
  <si>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</si>
  <si>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</si>
  <si>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</si>
  <si>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</si>
  <si>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</si>
  <si>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</si>
  <si>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</si>
  <si>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</si>
  <si>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</si>
  <si>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</si>
  <si>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</si>
  <si>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</si>
  <si>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</si>
  <si>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</si>
  <si>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</si>
  <si>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</si>
  <si>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</si>
  <si>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</si>
  <si>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</si>
  <si>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</si>
  <si>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</si>
  <si>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</si>
  <si>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</si>
  <si>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</si>
  <si>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</si>
  <si>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</si>
  <si>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</si>
  <si>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</si>
  <si>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</si>
  <si>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</si>
  <si>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</si>
  <si>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</si>
  <si>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</si>
  <si>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</si>
  <si>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</si>
  <si>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</si>
  <si>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</si>
  <si>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</si>
  <si>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</si>
  <si>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</si>
  <si>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</si>
  <si>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</si>
  <si>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</si>
  <si>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</si>
  <si>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</si>
  <si>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</si>
  <si>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</si>
  <si>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</si>
  <si>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</si>
  <si>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</si>
  <si>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</si>
  <si>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</si>
  <si>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</si>
  <si>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</si>
  <si>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</si>
  <si>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</si>
  <si>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</si>
  <si>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</si>
  <si>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</si>
  <si>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</si>
  <si>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</si>
  <si>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</si>
  <si>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</si>
  <si>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</si>
  <si>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</si>
  <si>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</si>
  <si>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</si>
  <si>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</si>
  <si>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</si>
  <si>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105056</t>
  </si>
  <si>
    <t>昆明市盘龙区新迎第三小学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</si>
  <si>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</si>
  <si>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</si>
  <si>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</si>
  <si>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</si>
  <si>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</si>
  <si>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</si>
  <si>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</si>
  <si>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</si>
  <si>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</si>
  <si>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</si>
  <si>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</si>
  <si>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</si>
  <si>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</si>
  <si>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</si>
  <si>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</si>
  <si>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</si>
  <si>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</si>
  <si>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</si>
  <si>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</si>
  <si>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</si>
  <si>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</si>
  <si>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</si>
  <si>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</si>
  <si>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</si>
  <si>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</si>
  <si>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</si>
  <si>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</si>
  <si>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</si>
  <si>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</si>
  <si>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</si>
  <si>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</si>
  <si>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</si>
  <si>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2050299</t>
  </si>
  <si>
    <t>其他普通教育支出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</si>
  <si>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</si>
  <si>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</si>
  <si>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</si>
  <si>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</si>
  <si>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</si>
  <si>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</si>
  <si>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</si>
  <si>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</si>
  <si>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</si>
  <si>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</si>
  <si>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</si>
  <si>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</si>
  <si>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</si>
  <si>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</si>
  <si>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</si>
  <si>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</si>
  <si>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</si>
  <si>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</si>
  <si>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</si>
  <si>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</si>
  <si>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</si>
  <si>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</si>
  <si>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</si>
  <si>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</si>
  <si>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</si>
  <si>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</si>
  <si>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</si>
  <si>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</si>
  <si>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</si>
  <si>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</si>
  <si>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</si>
  <si>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</si>
  <si>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</si>
  <si>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</si>
  <si>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</si>
  <si>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</si>
  <si>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</si>
  <si>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</si>
  <si>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</si>
  <si>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</si>
  <si>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</si>
  <si>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</si>
  <si>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</si>
  <si>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</si>
  <si>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</si>
  <si>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</si>
  <si>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</si>
  <si>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</si>
  <si>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</si>
  <si>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</si>
  <si>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</si>
  <si>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</si>
  <si>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</si>
  <si>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</si>
  <si>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</si>
  <si>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</si>
  <si>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</si>
  <si>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</si>
  <si>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</si>
  <si>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</si>
  <si>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</si>
  <si>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</si>
  <si>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</si>
  <si>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</si>
  <si>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</si>
  <si>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</si>
  <si>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</si>
  <si>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</si>
  <si>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</si>
  <si>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</si>
  <si>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“备注：我单位2026年无一般公共预算“三公”经费支出，故本表为空”。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</si>
  <si>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</si>
  <si>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</si>
  <si>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</si>
  <si>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</si>
  <si>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</si>
  <si>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</si>
  <si>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</si>
  <si>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</si>
  <si>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</si>
  <si>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</si>
  <si>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</si>
  <si>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</si>
  <si>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</si>
  <si>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</si>
  <si>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</si>
  <si>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</si>
  <si>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</si>
  <si>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</si>
  <si>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530103210000000003627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</si>
  <si>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</si>
  <si>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</si>
  <si>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</si>
  <si>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</si>
  <si>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</si>
  <si>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</si>
  <si>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</si>
  <si>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</si>
  <si>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</si>
  <si>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530103210000000003628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</si>
  <si>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</si>
  <si>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</si>
  <si>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</si>
  <si>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</si>
  <si>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</si>
  <si>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</si>
  <si>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</si>
  <si>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</si>
  <si>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</si>
  <si>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530103210000000003629</t>
  </si>
  <si>
    <t>30113</t>
  </si>
  <si>
    <t>530103210000000003631</t>
  </si>
  <si>
    <t>工会经费</t>
  </si>
  <si>
    <t>30228</t>
  </si>
  <si>
    <t>530103210000000003632</t>
  </si>
  <si>
    <t>一般公用经费</t>
  </si>
  <si>
    <t>30201</t>
  </si>
  <si>
    <t>办公费</t>
  </si>
  <si>
    <t>30299</t>
  </si>
  <si>
    <t>其他商品和服务支出</t>
  </si>
  <si>
    <t>530103231100001343960</t>
  </si>
  <si>
    <t>离退休人员支出</t>
  </si>
  <si>
    <t>30305</t>
  </si>
  <si>
    <t>生活补助</t>
  </si>
  <si>
    <t>530103231100001379740</t>
  </si>
  <si>
    <t>事业人员绩效奖励</t>
  </si>
  <si>
    <t>530103231100001379753</t>
  </si>
  <si>
    <t>残疾人保障金</t>
  </si>
  <si>
    <t>530103231100001379810</t>
  </si>
  <si>
    <t>离退休工会活动经费</t>
  </si>
  <si>
    <t>530103241100002210787</t>
  </si>
  <si>
    <t>其他人员支出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</si>
  <si>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</si>
  <si>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</si>
  <si>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</si>
  <si>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</si>
  <si>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</si>
  <si>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</si>
  <si>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</si>
  <si>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</si>
  <si>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</si>
  <si>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民生类</t>
  </si>
  <si>
    <t>530103251100004254102</t>
  </si>
  <si>
    <t>2025年城乡义务教育阶段学校补助公用经费（小学）市级专项资金</t>
  </si>
  <si>
    <t>530103251100004258680</t>
  </si>
  <si>
    <t>2025年城乡义务教育阶段学校补助公用经费（小学）中央专项资金</t>
  </si>
  <si>
    <t>31002</t>
  </si>
  <si>
    <t>办公设备购置</t>
  </si>
  <si>
    <t>事业发展类</t>
  </si>
  <si>
    <t>530103251100004629570</t>
  </si>
  <si>
    <t>2025年义务教育课后服务省级补助资金</t>
  </si>
  <si>
    <t>530103261100005157134</t>
  </si>
  <si>
    <t>编制外用工人员提标经费</t>
  </si>
  <si>
    <t>530103261100005157138</t>
  </si>
  <si>
    <t>非同级财政拨款（课后服务）专项资金</t>
  </si>
  <si>
    <t>530103261100005157139</t>
  </si>
  <si>
    <t>安保人员经费</t>
  </si>
  <si>
    <t>30209</t>
  </si>
  <si>
    <t>物业管理费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</si>
  <si>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</si>
  <si>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</si>
  <si>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</si>
  <si>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</si>
  <si>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</si>
  <si>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</si>
  <si>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</si>
  <si>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</si>
  <si>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</si>
  <si>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</si>
  <si>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聚焦基础保障夯实与服务质量起步提升，2026 年预算核心实现 “全覆盖、保基本、提规范” 目标。精准测算在校生规模及服务需求，建立资金使用台账及公示制度。</t>
  </si>
  <si>
    <t>产出指标</t>
  </si>
  <si>
    <t>数量指标</t>
  </si>
  <si>
    <t>享受专项资金支持的小学数量及覆盖率</t>
  </si>
  <si>
    <t>=</t>
  </si>
  <si>
    <t>100</t>
  </si>
  <si>
    <t>%</t>
  </si>
  <si>
    <t>定量指标</t>
  </si>
  <si>
    <t>反映享受专项资金支持的小学数量及覆盖率的情况</t>
  </si>
  <si>
    <t>“根据《关于进一步规范义务教育课后服务有关工作的通知》文件精神，聚焦基础保障夯实与服务质量起步提升，2026 年预算核心实现 “全覆盖、保基本、提规范” 目标。精准测算在校生规模及服务需求，确保专项资金足额拨付至每所义务教育阶段学校，实现课后服务学校覆盖率 100%，保障建档立卡、留守儿童等特殊群体学生免费参与率 100%。资金优先保障基础托管服务师资薪酬及安全管理支出，人均经费标准不低于当地课后服务成本基准线，其中财政专项资金占比不低于 70%。单列课程开发与师资培训专项经费，支持每所学校至少开设 3 类以上素质拓展课程，组织校内教师课后服务专题培训覆盖率达 90%。建立资金使用台账及公示制度，确保经费拨付及时率 100%、使用合规率 100%，师生及家长满意度达90%以上”。</t>
  </si>
  <si>
    <t>质量指标</t>
  </si>
  <si>
    <t>专项经费使用质量达标率</t>
  </si>
  <si>
    <t>反映专项经费使用质量达标率的情况</t>
  </si>
  <si>
    <t>课程质量达标率</t>
  </si>
  <si>
    <t>&gt;=</t>
  </si>
  <si>
    <t>98</t>
  </si>
  <si>
    <t>反映课程质量达标率的情况</t>
  </si>
  <si>
    <t>时效指标</t>
  </si>
  <si>
    <t>资金支付完成时间</t>
  </si>
  <si>
    <t>&lt;</t>
  </si>
  <si>
    <t>12月31日</t>
  </si>
  <si>
    <t>月</t>
  </si>
  <si>
    <t>反映资金支付完成时间的情况</t>
  </si>
  <si>
    <t>效益指标</t>
  </si>
  <si>
    <t>社会效益</t>
  </si>
  <si>
    <t>学生综合素质提升率</t>
  </si>
  <si>
    <t>80</t>
  </si>
  <si>
    <t>反映学生综合素质提升率的情况</t>
  </si>
  <si>
    <t>课后服务相关投诉发生率</t>
  </si>
  <si>
    <t>&lt;=</t>
  </si>
  <si>
    <t>反映课后服务相关投诉发生率的情况</t>
  </si>
  <si>
    <t>满意度指标</t>
  </si>
  <si>
    <t>服务对象满意度</t>
  </si>
  <si>
    <t>师生及家长满意度</t>
  </si>
  <si>
    <t>90</t>
  </si>
  <si>
    <t>反映师生及家长满意度的情况</t>
  </si>
  <si>
    <t>成本指标</t>
  </si>
  <si>
    <t>经济成本指标</t>
  </si>
  <si>
    <t>课程开发与师资培训专项经费占比</t>
  </si>
  <si>
    <t>反映课程开发与师资培训专项经费占比的情况</t>
  </si>
  <si>
    <t>为进一步规范我区机关事业单位编外聘用人员管理，聚焦“基础提标、规范落地、稳岗起步”核心，预算重点实现薪酬保障提质与管理规范化。</t>
  </si>
  <si>
    <t>提标经费使用合规率</t>
  </si>
  <si>
    <t>反映提标经费使用的情况</t>
  </si>
  <si>
    <t>“为进一步规范我县机关事业单位编外聘用人员管理，根据《中华人民共和国劳动合同法》《政府购买服务管理办法》（财政部第102号令）及有关法律法规和政策规定，聚焦 “基础提标、规范落地、稳岗起步” 核心，2026 年预算重点实现薪酬保障提质与管理规范化。按岗位类别精准测算经费额度，确保编制外用工人均薪酬较上一年度提高不低于 6%，且不低于当地最低工资标准的 1.2 倍，足额保障养老、医疗、失业等社会保险缴纳经费，参保率达 100%。单列技能培训专项经费，支持各岗位人员年度培训覆盖率≥80%，考核通过率≥95%。建立经费使用公示制度与岗位绩效考核机制，确保经费拨付及时率 100%、使用合规率 100%，无拖欠薪酬情况。通过提标保障，实现年度人员流失率≤8%，学校对编制外用工服务质量满意度不低于 85 分，为后续两年薪酬稳步提升与队伍专业化建设奠定基础。”</t>
  </si>
  <si>
    <t>社会保险按期缴纳率</t>
  </si>
  <si>
    <t>反映社会保险缴纳的情况</t>
  </si>
  <si>
    <t>校园日常运转保障效率提升率</t>
  </si>
  <si>
    <t>20</t>
  </si>
  <si>
    <t>反映校园日常运转保障效率提升的情况</t>
  </si>
  <si>
    <t>制外用工队伍流失率</t>
  </si>
  <si>
    <t>反映编制外用工人员经费提标的情况</t>
  </si>
  <si>
    <t>可持续影响</t>
  </si>
  <si>
    <t>用工人员技能培训持续开展月数</t>
  </si>
  <si>
    <t>定性指标</t>
  </si>
  <si>
    <t>反映用工人员技能培训的情况</t>
  </si>
  <si>
    <t>服务受益人员满意度</t>
  </si>
  <si>
    <t>反映服务受益人员满意的情况</t>
  </si>
  <si>
    <t>校园人防队伍的充实对提升校园安全防范工作水平，规范校园内部安全防范管理起到了重要的作用。</t>
  </si>
  <si>
    <t>安保人员经费使用质量达标率</t>
  </si>
  <si>
    <t>反映经费使用质量达标率的情况</t>
  </si>
  <si>
    <t>聚焦经费保障精准落地与基础能力夯实，2026 年预算需实现 “配齐、提标、强能” 三大核心目标。按在校生规模及寄宿制需求精准测算经费额度，优先保障专职保安全员配齐，重点解决农村及偏远学校人员缺口问题，确保经费拨付与人员到岗同步到位。根据云南省教育厅《云南省教育系统安全工作管理办法（试行）》规定：中小学、幼儿园至少应聘用2名专职保安人员，寄宿制中小学、幼儿园至少应聘用3名专职保安人员；在校师生员工人数超过1000人的应按照不低于总人数3‰的比例聘用专职保安人员，寄宿制按照不低于总人数4‰的比例聘用专职保安人员，人均经费标准不低于 3.5 万元，其中财政补助占比不低于 90%。单列专项培训经费，保障保安《保安员证》持证率达 100% 及年度健康与背景核查全覆盖，同步预留经费冗余应对人员补换需求。预算分配向 “人防 + 技防” 融合倾斜，预留联动经费支持安保人员与校园一键报警系统、防撞设施等的协同响应能力建设，实现经费使用效益与校园安全防护水平双提升。</t>
  </si>
  <si>
    <t>新学期开学前保安人员到岗完成时限</t>
  </si>
  <si>
    <t>开学前一周</t>
  </si>
  <si>
    <t>周</t>
  </si>
  <si>
    <t>反映新学期开学前保安人员到岗完成时限的情况</t>
  </si>
  <si>
    <t>校园安全事件发生率</t>
  </si>
  <si>
    <t>反映校园安全事件发生率的情况</t>
  </si>
  <si>
    <t>校园突发应急事件快速处置率</t>
  </si>
  <si>
    <t>95</t>
  </si>
  <si>
    <t>反映校园突发应急事件快速处置率的情况</t>
  </si>
  <si>
    <t>预算06表</t>
  </si>
  <si>
    <t>政府性基金预算支出预算表</t>
  </si>
  <si>
    <t>单位名称：昆明市发展和改革委员会</t>
  </si>
  <si>
    <t>政府性基金预算支出</t>
  </si>
  <si>
    <t>“备注：我单位没有政府性基金收入，也没有使用政府性基金安排的支出，故《政府性基金预算支出预算表》为空”。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</si>
  <si>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</si>
  <si>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</si>
  <si>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</si>
  <si>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</si>
  <si>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</si>
  <si>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</si>
  <si>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</si>
  <si>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</si>
  <si>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</si>
  <si>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</si>
  <si>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</si>
  <si>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LED显示屏</t>
  </si>
  <si>
    <t>平方米</t>
  </si>
  <si>
    <t>保洁绿化费用</t>
  </si>
  <si>
    <t>物业管理服务</t>
  </si>
  <si>
    <t>元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</si>
  <si>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</si>
  <si>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</si>
  <si>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</si>
  <si>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</si>
  <si>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</si>
  <si>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</si>
  <si>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</si>
  <si>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</si>
  <si>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“备注：我单位年初没有政府购买服务预算，故此表为空”。</t>
  </si>
  <si>
    <t>预算09-1表</t>
  </si>
  <si>
    <t>单位名称（项目）</t>
  </si>
  <si>
    <t>地区</t>
  </si>
  <si>
    <t>磨憨经济合作区</t>
  </si>
  <si>
    <t>“备注：我单位无区对下转移支付预算，故此表无数据”。</t>
  </si>
  <si>
    <t>预算09-2表</t>
  </si>
  <si>
    <t>“备注：我单位无区对下转移支付预算，故此表为空”。</t>
  </si>
  <si>
    <t xml:space="preserve">预算10表
</t>
  </si>
  <si>
    <t>主管部门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</si>
  <si>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</si>
  <si>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</si>
  <si>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</si>
  <si>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</si>
  <si>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</si>
  <si>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</si>
  <si>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</si>
  <si>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“备注：我单位没有新增资产预算，故《新增资产配置表》为空”。</t>
  </si>
  <si>
    <t>预算11表</t>
  </si>
  <si>
    <t>上级补助</t>
  </si>
  <si>
    <t>“备注：我单位无上级补助项目支出预算，故此表为空”。</t>
  </si>
  <si>
    <t>预算12表</t>
  </si>
  <si>
    <t>项目级次</t>
  </si>
  <si>
    <t>313 事业发展类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</si>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</sst>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9"/>
      <color theme="1"/>
      <name val="宋体"/>
      <charset val="134"/>
      <scheme val="minor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22" applyNumberFormat="0" applyAlignment="0" applyProtection="0">
      <alignment vertical="center"/>
    </xf>
    <xf numFmtId="0" fontId="26" fillId="5" borderId="23" applyNumberFormat="0" applyAlignment="0" applyProtection="0">
      <alignment vertical="center"/>
    </xf>
    <xf numFmtId="0" fontId="27" fillId="5" borderId="22" applyNumberFormat="0" applyAlignment="0" applyProtection="0">
      <alignment vertical="center"/>
    </xf>
    <xf numFmtId="0" fontId="28" fillId="6" borderId="24" applyNumberFormat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176" fontId="5" fillId="0" borderId="7">
      <alignment horizontal="right" vertical="center"/>
    </xf>
    <xf numFmtId="49" fontId="5" fillId="0" borderId="7">
      <alignment horizontal="left" vertical="center" wrapText="1"/>
    </xf>
    <xf numFmtId="176" fontId="5" fillId="0" borderId="7">
      <alignment horizontal="right" vertical="center"/>
    </xf>
    <xf numFmtId="177" fontId="5" fillId="0" borderId="7">
      <alignment horizontal="right" vertical="center"/>
    </xf>
    <xf numFmtId="178" fontId="5" fillId="0" borderId="7">
      <alignment horizontal="right" vertical="center"/>
    </xf>
    <xf numFmtId="179" fontId="5" fillId="0" borderId="7">
      <alignment horizontal="right" vertical="center"/>
    </xf>
    <xf numFmtId="10" fontId="5" fillId="0" borderId="7">
      <alignment horizontal="right" vertical="center"/>
    </xf>
    <xf numFmtId="180" fontId="5" fillId="0" borderId="7">
      <alignment horizontal="right" vertical="center"/>
    </xf>
    <xf numFmtId="0" fontId="5" fillId="0" borderId="0">
      <alignment vertical="top"/>
      <protection locked="0"/>
    </xf>
    <xf numFmtId="0" fontId="36" fillId="0" borderId="0"/>
  </cellStyleXfs>
  <cellXfs count="241">
    <xf numFmtId="0" fontId="0" fillId="0" borderId="0" xfId="0" applyFont="1" applyBorder="1"/>
    <xf numFmtId="0" fontId="0" fillId="0" borderId="0" xfId="0" applyFont="1" applyFill="1" applyBorder="1"/>
    <xf numFmtId="49" fontId="1" fillId="0" borderId="0" xfId="0" applyNumberFormat="1" applyFont="1" applyFill="1" applyBorder="1"/>
    <xf numFmtId="0" fontId="2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/>
    <xf numFmtId="0" fontId="2" fillId="0" borderId="0" xfId="0" applyFont="1" applyFill="1" applyBorder="1" applyAlignment="1" applyProtection="1">
      <alignment horizontal="right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4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4" fontId="2" fillId="0" borderId="7" xfId="0" applyNumberFormat="1" applyFont="1" applyFill="1" applyBorder="1" applyAlignment="1">
      <alignment horizontal="right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5" fillId="0" borderId="0" xfId="58" applyFont="1" applyFill="1" applyAlignment="1">
      <alignment vertical="center"/>
    </xf>
    <xf numFmtId="0" fontId="1" fillId="0" borderId="7" xfId="0" applyFont="1" applyFill="1" applyBorder="1" applyAlignment="1" applyProtection="1">
      <alignment horizontal="center" vertical="center"/>
      <protection locked="0"/>
    </xf>
    <xf numFmtId="4" fontId="6" fillId="0" borderId="7" xfId="51" applyNumberFormat="1" applyFont="1" applyFill="1" applyBorder="1">
      <alignment horizontal="right" vertical="center"/>
    </xf>
    <xf numFmtId="0" fontId="2" fillId="0" borderId="0" xfId="0" applyFont="1" applyFill="1" applyBorder="1" applyAlignment="1" applyProtection="1">
      <alignment horizontal="right" vertical="top" wrapText="1"/>
      <protection locked="0"/>
    </xf>
    <xf numFmtId="0" fontId="7" fillId="0" borderId="0" xfId="0" applyFont="1" applyFill="1" applyBorder="1" applyAlignment="1" applyProtection="1">
      <alignment vertical="top"/>
      <protection locked="0"/>
    </xf>
    <xf numFmtId="0" fontId="7" fillId="0" borderId="0" xfId="0" applyFont="1" applyFill="1" applyBorder="1" applyAlignment="1">
      <alignment vertical="top"/>
    </xf>
    <xf numFmtId="0" fontId="8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Protection="1">
      <protection locked="0"/>
    </xf>
    <xf numFmtId="0" fontId="7" fillId="0" borderId="0" xfId="0" applyFont="1" applyFill="1" applyBorder="1"/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right" vertical="center"/>
      <protection locked="0"/>
    </xf>
    <xf numFmtId="0" fontId="1" fillId="0" borderId="7" xfId="0" applyFont="1" applyFill="1" applyBorder="1" applyAlignment="1" applyProtection="1">
      <alignment horizontal="right" vertical="center" wrapText="1"/>
      <protection locked="0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3" fontId="2" fillId="0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 applyProtection="1">
      <alignment horizontal="left"/>
      <protection locked="0"/>
    </xf>
    <xf numFmtId="0" fontId="2" fillId="0" borderId="7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right" vertical="center"/>
    </xf>
    <xf numFmtId="0" fontId="2" fillId="0" borderId="0" xfId="0" applyFont="1" applyFill="1" applyBorder="1" applyAlignment="1" applyProtection="1">
      <alignment horizontal="right" vertical="center" wrapText="1"/>
      <protection locked="0"/>
    </xf>
    <xf numFmtId="0" fontId="9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5" fillId="0" borderId="0" xfId="57" applyFont="1" applyFill="1" applyBorder="1" applyAlignment="1" applyProtection="1">
      <alignment vertical="center"/>
    </xf>
    <xf numFmtId="0" fontId="1" fillId="0" borderId="0" xfId="0" applyFont="1" applyBorder="1" applyAlignment="1">
      <alignment horizontal="right" vertical="center"/>
    </xf>
    <xf numFmtId="0" fontId="2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2" fillId="0" borderId="0" xfId="0" applyFont="1" applyBorder="1" applyAlignment="1" applyProtection="1">
      <alignment horizontal="right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176" fontId="6" fillId="0" borderId="7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>
      <alignment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/>
    <xf numFmtId="180" fontId="6" fillId="0" borderId="7" xfId="56" applyNumberFormat="1" applyFont="1" applyBorder="1" applyAlignment="1">
      <alignment horizontal="center" vertical="center"/>
    </xf>
    <xf numFmtId="180" fontId="6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6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11" fillId="0" borderId="0" xfId="0" applyFont="1" applyFill="1" applyBorder="1" applyAlignment="1" applyProtection="1">
      <alignment horizontal="right"/>
      <protection locked="0"/>
    </xf>
    <xf numFmtId="49" fontId="11" fillId="0" borderId="0" xfId="0" applyNumberFormat="1" applyFont="1" applyFill="1" applyBorder="1" applyProtection="1">
      <protection locked="0"/>
    </xf>
    <xf numFmtId="0" fontId="1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49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7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49" fontId="5" fillId="0" borderId="0" xfId="57" applyNumberFormat="1" applyFont="1" applyFill="1" applyAlignment="1" applyProtection="1">
      <alignment horizontal="left"/>
    </xf>
    <xf numFmtId="0" fontId="1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vertical="top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49" fontId="6" fillId="0" borderId="7" xfId="50" applyNumberFormat="1" applyFont="1" applyBorder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0" fillId="0" borderId="18" xfId="0" applyFont="1" applyBorder="1"/>
    <xf numFmtId="0" fontId="0" fillId="0" borderId="14" xfId="0" applyFont="1" applyBorder="1"/>
    <xf numFmtId="0" fontId="2" fillId="0" borderId="0" xfId="0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Fill="1" applyBorder="1" applyAlignment="1" applyProtection="1">
      <alignment vertical="top" wrapText="1"/>
      <protection locked="0"/>
    </xf>
    <xf numFmtId="0" fontId="2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14" fillId="0" borderId="7" xfId="0" applyFont="1" applyFill="1" applyBorder="1" applyAlignment="1" applyProtection="1">
      <alignment horizontal="center" vertical="center" wrapText="1"/>
      <protection locked="0"/>
    </xf>
    <xf numFmtId="0" fontId="14" fillId="0" borderId="7" xfId="0" applyFont="1" applyFill="1" applyBorder="1" applyAlignment="1" applyProtection="1">
      <alignment vertical="top" wrapText="1"/>
      <protection locked="0"/>
    </xf>
    <xf numFmtId="0" fontId="2" fillId="0" borderId="7" xfId="0" applyFont="1" applyFill="1" applyBorder="1" applyAlignment="1" applyProtection="1">
      <alignment vertical="center" wrapText="1"/>
      <protection locked="0"/>
    </xf>
    <xf numFmtId="0" fontId="2" fillId="0" borderId="7" xfId="0" applyFont="1" applyFill="1" applyBorder="1" applyAlignment="1">
      <alignment horizontal="left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7" xfId="0" applyFont="1" applyFill="1" applyBorder="1" applyAlignment="1" applyProtection="1">
      <alignment horizontal="center" vertical="center" wrapText="1"/>
      <protection locked="0"/>
    </xf>
    <xf numFmtId="176" fontId="16" fillId="0" borderId="7" xfId="0" applyNumberFormat="1" applyFont="1" applyFill="1" applyBorder="1" applyAlignment="1">
      <alignment horizontal="right" vertical="center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4" fillId="2" borderId="1" xfId="0" applyFont="1" applyFill="1" applyBorder="1" applyAlignment="1">
      <alignment horizontal="center" vertical="center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2" borderId="6" xfId="0" applyFont="1" applyFill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Fill="1" applyBorder="1" applyAlignment="1" applyProtection="1">
      <alignment vertical="center"/>
      <protection locked="0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A1" sqref="$A1:$XFD1048576"/>
    </sheetView>
  </sheetViews>
  <sheetFormatPr defaultColWidth="8.575" defaultRowHeight="12.75" customHeight="1" outlineLevelCol="3"/>
  <cols>
    <col min="1" max="4" width="41" style="1" customWidth="1"/>
    <col min="5" max="16384" width="8.575" style="1"/>
  </cols>
  <sheetData>
    <row r="1" ht="15" customHeight="1" spans="1:4">
      <c r="A1" s="43"/>
      <c r="B1" s="43"/>
      <c r="C1" s="43"/>
      <c r="D1" s="55" t="s">
        <v>0</v>
      </c>
    </row>
    <row r="2" ht="41.25" customHeight="1" spans="1:1">
      <c r="A2" s="38" t="str">
        <f>"2026"&amp;"年部门财务收支预算总表"</f>
        <v>2026年部门财务收支预算总表</v>
      </c>
    </row>
    <row r="3" ht="17.25" customHeight="1" spans="1:4">
      <c r="A3" s="41" t="str">
        <f>"单位名称："&amp;"昆明市盘龙区新迎第三小学"</f>
        <v>单位名称：昆明市盘龙区新迎第三小学</v>
      </c>
      <c r="B3" s="197"/>
      <c r="D3" s="150" t="s">
        <v>1</v>
      </c>
    </row>
    <row r="4" ht="23.25" customHeight="1" spans="1:4">
      <c r="A4" s="198" t="s">
        <v>2</v>
      </c>
      <c r="B4" s="199"/>
      <c r="C4" s="198" t="s">
        <v>3</v>
      </c>
      <c r="D4" s="199"/>
    </row>
    <row r="5" ht="24" customHeight="1" spans="1:4">
      <c r="A5" s="198" t="s">
        <v>4</v>
      </c>
      <c r="B5" s="198" t="s">
        <v>5</v>
      </c>
      <c r="C5" s="198" t="s">
        <v>6</v>
      </c>
      <c r="D5" s="198" t="s">
        <v>5</v>
      </c>
    </row>
    <row r="6" ht="17.25" customHeight="1" spans="1:4">
      <c r="A6" s="200" t="s">
        <v>7</v>
      </c>
      <c r="B6" s="139">
        <v>9910262</v>
      </c>
      <c r="C6" s="200" t="s">
        <v>8</v>
      </c>
      <c r="D6" s="139"/>
    </row>
    <row r="7" ht="17.25" customHeight="1" spans="1:4">
      <c r="A7" s="200" t="s">
        <v>9</v>
      </c>
      <c r="B7" s="139"/>
      <c r="C7" s="200" t="s">
        <v>10</v>
      </c>
      <c r="D7" s="139"/>
    </row>
    <row r="8" ht="17.25" customHeight="1" spans="1:4">
      <c r="A8" s="200" t="s">
        <v>11</v>
      </c>
      <c r="B8" s="139"/>
      <c r="C8" s="240" t="s">
        <v>12</v>
      </c>
      <c r="D8" s="139"/>
    </row>
    <row r="9" ht="17.25" customHeight="1" spans="1:4">
      <c r="A9" s="200" t="s">
        <v>13</v>
      </c>
      <c r="B9" s="139"/>
      <c r="C9" s="240" t="s">
        <v>14</v>
      </c>
      <c r="D9" s="139"/>
    </row>
    <row r="10" ht="17.25" customHeight="1" spans="1:4">
      <c r="A10" s="200" t="s">
        <v>15</v>
      </c>
      <c r="B10" s="139">
        <v>129894</v>
      </c>
      <c r="C10" s="240" t="s">
        <v>16</v>
      </c>
      <c r="D10" s="139">
        <v>7692900.06</v>
      </c>
    </row>
    <row r="11" ht="17.25" customHeight="1" spans="1:4">
      <c r="A11" s="200" t="s">
        <v>17</v>
      </c>
      <c r="B11" s="139"/>
      <c r="C11" s="240" t="s">
        <v>18</v>
      </c>
      <c r="D11" s="139"/>
    </row>
    <row r="12" ht="17.25" customHeight="1" spans="1:4">
      <c r="A12" s="200" t="s">
        <v>19</v>
      </c>
      <c r="B12" s="139"/>
      <c r="C12" s="21" t="s">
        <v>20</v>
      </c>
      <c r="D12" s="139"/>
    </row>
    <row r="13" ht="17.25" customHeight="1" spans="1:4">
      <c r="A13" s="200" t="s">
        <v>21</v>
      </c>
      <c r="B13" s="139"/>
      <c r="C13" s="21" t="s">
        <v>22</v>
      </c>
      <c r="D13" s="139">
        <v>1113680</v>
      </c>
    </row>
    <row r="14" ht="17.25" customHeight="1" spans="1:4">
      <c r="A14" s="200" t="s">
        <v>23</v>
      </c>
      <c r="B14" s="139"/>
      <c r="C14" s="21" t="s">
        <v>24</v>
      </c>
      <c r="D14" s="139">
        <v>717044</v>
      </c>
    </row>
    <row r="15" ht="17.25" customHeight="1" spans="1:4">
      <c r="A15" s="200" t="s">
        <v>25</v>
      </c>
      <c r="B15" s="139">
        <v>129894</v>
      </c>
      <c r="C15" s="21" t="s">
        <v>26</v>
      </c>
      <c r="D15" s="139"/>
    </row>
    <row r="16" ht="17.25" customHeight="1" spans="1:4">
      <c r="A16" s="201"/>
      <c r="B16" s="139"/>
      <c r="C16" s="21" t="s">
        <v>27</v>
      </c>
      <c r="D16" s="139"/>
    </row>
    <row r="17" ht="17.25" customHeight="1" spans="1:4">
      <c r="A17" s="202"/>
      <c r="B17" s="139"/>
      <c r="C17" s="21" t="s">
        <v>28</v>
      </c>
      <c r="D17" s="139"/>
    </row>
    <row r="18" ht="17.25" customHeight="1" spans="1:4">
      <c r="A18" s="202"/>
      <c r="B18" s="139"/>
      <c r="C18" s="21" t="s">
        <v>29</v>
      </c>
      <c r="D18" s="139"/>
    </row>
    <row r="19" ht="17.25" customHeight="1" spans="1:4">
      <c r="A19" s="202"/>
      <c r="B19" s="139"/>
      <c r="C19" s="21" t="s">
        <v>30</v>
      </c>
      <c r="D19" s="139"/>
    </row>
    <row r="20" ht="17.25" customHeight="1" spans="1:4">
      <c r="A20" s="202"/>
      <c r="B20" s="139"/>
      <c r="C20" s="21" t="s">
        <v>31</v>
      </c>
      <c r="D20" s="139"/>
    </row>
    <row r="21" ht="17.25" customHeight="1" spans="1:4">
      <c r="A21" s="202"/>
      <c r="B21" s="139"/>
      <c r="C21" s="21" t="s">
        <v>32</v>
      </c>
      <c r="D21" s="139"/>
    </row>
    <row r="22" ht="17.25" customHeight="1" spans="1:4">
      <c r="A22" s="202"/>
      <c r="B22" s="139"/>
      <c r="C22" s="21" t="s">
        <v>33</v>
      </c>
      <c r="D22" s="139"/>
    </row>
    <row r="23" ht="17.25" customHeight="1" spans="1:4">
      <c r="A23" s="202"/>
      <c r="B23" s="139"/>
      <c r="C23" s="21" t="s">
        <v>34</v>
      </c>
      <c r="D23" s="139"/>
    </row>
    <row r="24" ht="17.25" customHeight="1" spans="1:4">
      <c r="A24" s="202"/>
      <c r="B24" s="139"/>
      <c r="C24" s="21" t="s">
        <v>35</v>
      </c>
      <c r="D24" s="139">
        <v>673524</v>
      </c>
    </row>
    <row r="25" ht="17.25" customHeight="1" spans="1:4">
      <c r="A25" s="202"/>
      <c r="B25" s="139"/>
      <c r="C25" s="21" t="s">
        <v>36</v>
      </c>
      <c r="D25" s="139"/>
    </row>
    <row r="26" ht="17.25" customHeight="1" spans="1:4">
      <c r="A26" s="202"/>
      <c r="B26" s="139"/>
      <c r="C26" s="201" t="s">
        <v>37</v>
      </c>
      <c r="D26" s="139"/>
    </row>
    <row r="27" ht="17.25" customHeight="1" spans="1:4">
      <c r="A27" s="202"/>
      <c r="B27" s="139"/>
      <c r="C27" s="21" t="s">
        <v>38</v>
      </c>
      <c r="D27" s="139"/>
    </row>
    <row r="28" ht="16.5" customHeight="1" spans="1:4">
      <c r="A28" s="202"/>
      <c r="B28" s="139"/>
      <c r="C28" s="21" t="s">
        <v>39</v>
      </c>
      <c r="D28" s="139"/>
    </row>
    <row r="29" ht="16.5" customHeight="1" spans="1:4">
      <c r="A29" s="202"/>
      <c r="B29" s="139"/>
      <c r="C29" s="201" t="s">
        <v>40</v>
      </c>
      <c r="D29" s="139"/>
    </row>
    <row r="30" ht="17.25" customHeight="1" spans="1:4">
      <c r="A30" s="202"/>
      <c r="B30" s="139"/>
      <c r="C30" s="201" t="s">
        <v>41</v>
      </c>
      <c r="D30" s="139"/>
    </row>
    <row r="31" ht="17.25" customHeight="1" spans="1:4">
      <c r="A31" s="202"/>
      <c r="B31" s="139"/>
      <c r="C31" s="21" t="s">
        <v>42</v>
      </c>
      <c r="D31" s="139"/>
    </row>
    <row r="32" ht="16.5" customHeight="1" spans="1:4">
      <c r="A32" s="202" t="s">
        <v>43</v>
      </c>
      <c r="B32" s="139">
        <v>10040156</v>
      </c>
      <c r="C32" s="202" t="s">
        <v>44</v>
      </c>
      <c r="D32" s="139">
        <v>10197148.06</v>
      </c>
    </row>
    <row r="33" ht="16.5" customHeight="1" spans="1:4">
      <c r="A33" s="201" t="s">
        <v>45</v>
      </c>
      <c r="B33" s="139">
        <v>156992.06</v>
      </c>
      <c r="C33" s="201" t="s">
        <v>46</v>
      </c>
      <c r="D33" s="139"/>
    </row>
    <row r="34" ht="16.5" customHeight="1" spans="1:4">
      <c r="A34" s="21" t="s">
        <v>47</v>
      </c>
      <c r="B34" s="139">
        <v>156992.06</v>
      </c>
      <c r="C34" s="21" t="s">
        <v>47</v>
      </c>
      <c r="D34" s="139"/>
    </row>
    <row r="35" ht="16.5" customHeight="1" spans="1:4">
      <c r="A35" s="21" t="s">
        <v>48</v>
      </c>
      <c r="B35" s="139"/>
      <c r="C35" s="21" t="s">
        <v>49</v>
      </c>
      <c r="D35" s="139"/>
    </row>
    <row r="36" ht="16.5" customHeight="1" spans="1:4">
      <c r="A36" s="203" t="s">
        <v>50</v>
      </c>
      <c r="B36" s="139">
        <v>10197148.06</v>
      </c>
      <c r="C36" s="203" t="s">
        <v>51</v>
      </c>
      <c r="D36" s="139">
        <v>10197148.06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16" sqref="C16"/>
    </sheetView>
  </sheetViews>
  <sheetFormatPr defaultColWidth="9.14166666666667" defaultRowHeight="14.25" customHeight="1" outlineLevelCol="5"/>
  <cols>
    <col min="1" max="1" width="32.1416666666667" style="1" customWidth="1"/>
    <col min="2" max="2" width="20.7166666666667" style="1" customWidth="1"/>
    <col min="3" max="3" width="32.1416666666667" style="1" customWidth="1"/>
    <col min="4" max="4" width="27.7166666666667" style="1" customWidth="1"/>
    <col min="5" max="6" width="36.7166666666667" style="1" customWidth="1"/>
    <col min="7" max="16384" width="9.14166666666667" style="1"/>
  </cols>
  <sheetData>
    <row r="1" ht="12" customHeight="1" spans="1:6">
      <c r="A1" s="126">
        <v>1</v>
      </c>
      <c r="B1" s="127">
        <v>0</v>
      </c>
      <c r="C1" s="126">
        <v>1</v>
      </c>
      <c r="D1" s="128"/>
      <c r="E1" s="128"/>
      <c r="F1" s="129" t="s">
        <v>344</v>
      </c>
    </row>
    <row r="2" ht="42" customHeight="1" spans="1:6">
      <c r="A2" s="130" t="str">
        <f>"2026"&amp;"年部门政府性基金预算支出预算表"</f>
        <v>2026年部门政府性基金预算支出预算表</v>
      </c>
      <c r="B2" s="130" t="s">
        <v>345</v>
      </c>
      <c r="C2" s="131"/>
      <c r="D2" s="132"/>
      <c r="E2" s="132"/>
      <c r="F2" s="132"/>
    </row>
    <row r="3" ht="13.5" customHeight="1" spans="1:6">
      <c r="A3" s="5" t="str">
        <f>"单位名称："&amp;"昆明市盘龙区新迎第三小学"</f>
        <v>单位名称：昆明市盘龙区新迎第三小学</v>
      </c>
      <c r="B3" s="5" t="s">
        <v>346</v>
      </c>
      <c r="C3" s="126"/>
      <c r="D3" s="128"/>
      <c r="E3" s="128"/>
      <c r="F3" s="129" t="s">
        <v>1</v>
      </c>
    </row>
    <row r="4" ht="19.5" customHeight="1" spans="1:6">
      <c r="A4" s="133" t="s">
        <v>177</v>
      </c>
      <c r="B4" s="134" t="s">
        <v>72</v>
      </c>
      <c r="C4" s="133" t="s">
        <v>73</v>
      </c>
      <c r="D4" s="11" t="s">
        <v>347</v>
      </c>
      <c r="E4" s="12"/>
      <c r="F4" s="13"/>
    </row>
    <row r="5" ht="18.75" customHeight="1" spans="1:6">
      <c r="A5" s="135"/>
      <c r="B5" s="136"/>
      <c r="C5" s="135"/>
      <c r="D5" s="16" t="s">
        <v>55</v>
      </c>
      <c r="E5" s="11" t="s">
        <v>75</v>
      </c>
      <c r="F5" s="16" t="s">
        <v>76</v>
      </c>
    </row>
    <row r="6" ht="18.75" customHeight="1" spans="1:6">
      <c r="A6" s="59">
        <v>1</v>
      </c>
      <c r="B6" s="137" t="s">
        <v>83</v>
      </c>
      <c r="C6" s="59">
        <v>3</v>
      </c>
      <c r="D6" s="138">
        <v>4</v>
      </c>
      <c r="E6" s="138">
        <v>5</v>
      </c>
      <c r="F6" s="138">
        <v>6</v>
      </c>
    </row>
    <row r="7" ht="21" customHeight="1" spans="1:6">
      <c r="A7" s="21"/>
      <c r="B7" s="21"/>
      <c r="C7" s="21"/>
      <c r="D7" s="139"/>
      <c r="E7" s="139"/>
      <c r="F7" s="139"/>
    </row>
    <row r="8" ht="21" customHeight="1" spans="1:6">
      <c r="A8" s="21"/>
      <c r="B8" s="21"/>
      <c r="C8" s="21"/>
      <c r="D8" s="139"/>
      <c r="E8" s="139"/>
      <c r="F8" s="139"/>
    </row>
    <row r="9" ht="18.75" customHeight="1" spans="1:6">
      <c r="A9" s="140" t="s">
        <v>167</v>
      </c>
      <c r="B9" s="140" t="s">
        <v>167</v>
      </c>
      <c r="C9" s="141" t="s">
        <v>167</v>
      </c>
      <c r="D9" s="139"/>
      <c r="E9" s="139"/>
      <c r="F9" s="139"/>
    </row>
    <row r="10" customHeight="1" spans="1:6">
      <c r="A10" s="142" t="s">
        <v>348</v>
      </c>
      <c r="B10" s="142"/>
      <c r="C10" s="142"/>
      <c r="D10" s="142"/>
      <c r="E10" s="142"/>
      <c r="F10" s="142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U9" sqref="U9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166666666667" customWidth="1"/>
    <col min="5" max="5" width="35.275" customWidth="1"/>
    <col min="6" max="6" width="14.6666666666667" customWidth="1"/>
    <col min="7" max="7" width="11.1416666666667" customWidth="1"/>
    <col min="8" max="8" width="13.275" customWidth="1"/>
    <col min="9" max="17" width="20" customWidth="1"/>
  </cols>
  <sheetData>
    <row r="1" ht="15.75" customHeight="1" spans="2:17">
      <c r="B1" s="87"/>
      <c r="C1" s="87"/>
      <c r="Q1" s="64" t="s">
        <v>349</v>
      </c>
    </row>
    <row r="2" ht="41.25" customHeight="1" spans="1:17">
      <c r="A2" s="116" t="str">
        <f>"2026"&amp;"年部门政府采购预算表"</f>
        <v>2026年部门政府采购预算表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ht="18.75" customHeight="1" spans="1:17">
      <c r="A3" s="117" t="str">
        <f>"单位名称："&amp;"昆明市盘龙区新迎第三小学"</f>
        <v>单位名称：昆明市盘龙区新迎第三小学</v>
      </c>
      <c r="B3" s="89"/>
      <c r="C3" s="89"/>
      <c r="D3" s="118"/>
      <c r="E3" s="118"/>
      <c r="F3" s="118"/>
      <c r="G3" s="118"/>
      <c r="H3" s="118"/>
      <c r="I3" s="118"/>
      <c r="J3" s="118"/>
      <c r="K3" s="118"/>
      <c r="L3" s="118"/>
      <c r="Q3" s="125" t="s">
        <v>1</v>
      </c>
    </row>
    <row r="4" ht="15.75" customHeight="1" spans="1:17">
      <c r="A4" s="90" t="s">
        <v>350</v>
      </c>
      <c r="B4" s="91" t="s">
        <v>351</v>
      </c>
      <c r="C4" s="91" t="s">
        <v>352</v>
      </c>
      <c r="D4" s="91" t="s">
        <v>353</v>
      </c>
      <c r="E4" s="91" t="s">
        <v>354</v>
      </c>
      <c r="F4" s="91" t="s">
        <v>355</v>
      </c>
      <c r="G4" s="92" t="s">
        <v>184</v>
      </c>
      <c r="H4" s="92"/>
      <c r="I4" s="92"/>
      <c r="J4" s="92"/>
      <c r="K4" s="106"/>
      <c r="L4" s="92"/>
      <c r="M4" s="92"/>
      <c r="N4" s="107"/>
      <c r="O4" s="92"/>
      <c r="P4" s="106"/>
      <c r="Q4" s="114"/>
    </row>
    <row r="5" ht="17.25" customHeight="1" spans="1:17">
      <c r="A5" s="93"/>
      <c r="B5" s="94"/>
      <c r="C5" s="94"/>
      <c r="D5" s="94"/>
      <c r="E5" s="94"/>
      <c r="F5" s="94"/>
      <c r="G5" s="94" t="s">
        <v>55</v>
      </c>
      <c r="H5" s="94" t="s">
        <v>58</v>
      </c>
      <c r="I5" s="94" t="s">
        <v>356</v>
      </c>
      <c r="J5" s="94" t="s">
        <v>357</v>
      </c>
      <c r="K5" s="108" t="s">
        <v>358</v>
      </c>
      <c r="L5" s="109" t="s">
        <v>359</v>
      </c>
      <c r="M5" s="109"/>
      <c r="N5" s="110"/>
      <c r="O5" s="109"/>
      <c r="P5" s="115"/>
      <c r="Q5" s="95"/>
    </row>
    <row r="6" ht="54" customHeight="1" spans="1:17">
      <c r="A6" s="95"/>
      <c r="B6" s="96"/>
      <c r="C6" s="96"/>
      <c r="D6" s="96"/>
      <c r="E6" s="96"/>
      <c r="F6" s="96"/>
      <c r="G6" s="96"/>
      <c r="H6" s="96" t="s">
        <v>57</v>
      </c>
      <c r="I6" s="96"/>
      <c r="J6" s="96"/>
      <c r="K6" s="111"/>
      <c r="L6" s="96" t="s">
        <v>57</v>
      </c>
      <c r="M6" s="96" t="s">
        <v>64</v>
      </c>
      <c r="N6" s="95" t="s">
        <v>65</v>
      </c>
      <c r="O6" s="96" t="s">
        <v>66</v>
      </c>
      <c r="P6" s="111" t="s">
        <v>67</v>
      </c>
      <c r="Q6" s="95" t="s">
        <v>68</v>
      </c>
    </row>
    <row r="7" ht="18" customHeight="1" spans="1:17">
      <c r="A7" s="119">
        <v>1</v>
      </c>
      <c r="B7" s="119" t="s">
        <v>83</v>
      </c>
      <c r="C7" s="120">
        <v>3</v>
      </c>
      <c r="D7" s="120">
        <v>4</v>
      </c>
      <c r="E7" s="119">
        <v>5</v>
      </c>
      <c r="F7" s="119">
        <v>6</v>
      </c>
      <c r="G7" s="119">
        <v>7</v>
      </c>
      <c r="H7" s="119">
        <v>8</v>
      </c>
      <c r="I7" s="119">
        <v>9</v>
      </c>
      <c r="J7" s="119">
        <v>10</v>
      </c>
      <c r="K7" s="119">
        <v>11</v>
      </c>
      <c r="L7" s="119">
        <v>12</v>
      </c>
      <c r="M7" s="119">
        <v>13</v>
      </c>
      <c r="N7" s="119">
        <v>14</v>
      </c>
      <c r="O7" s="119">
        <v>15</v>
      </c>
      <c r="P7" s="119">
        <v>16</v>
      </c>
      <c r="Q7" s="119">
        <v>17</v>
      </c>
    </row>
    <row r="8" ht="21" customHeight="1" spans="1:17">
      <c r="A8" s="98" t="s">
        <v>220</v>
      </c>
      <c r="B8" s="99" t="s">
        <v>360</v>
      </c>
      <c r="C8" s="99" t="s">
        <v>360</v>
      </c>
      <c r="D8" s="99" t="s">
        <v>361</v>
      </c>
      <c r="E8" s="121">
        <v>31</v>
      </c>
      <c r="F8" s="84">
        <v>230020</v>
      </c>
      <c r="G8" s="84">
        <v>230020</v>
      </c>
      <c r="H8" s="84">
        <v>230020</v>
      </c>
      <c r="I8" s="84"/>
      <c r="J8" s="84"/>
      <c r="K8" s="84"/>
      <c r="L8" s="84"/>
      <c r="M8" s="84"/>
      <c r="N8" s="84"/>
      <c r="O8" s="84"/>
      <c r="P8" s="84"/>
      <c r="Q8" s="84"/>
    </row>
    <row r="9" ht="21" customHeight="1" spans="1:17">
      <c r="A9" s="98" t="s">
        <v>220</v>
      </c>
      <c r="B9" s="99" t="s">
        <v>362</v>
      </c>
      <c r="C9" s="99" t="s">
        <v>363</v>
      </c>
      <c r="D9" s="99" t="s">
        <v>364</v>
      </c>
      <c r="E9" s="121">
        <v>1</v>
      </c>
      <c r="F9" s="84">
        <v>152000</v>
      </c>
      <c r="G9" s="84">
        <v>152000</v>
      </c>
      <c r="H9" s="84">
        <v>152000</v>
      </c>
      <c r="I9" s="84"/>
      <c r="J9" s="84"/>
      <c r="K9" s="84"/>
      <c r="L9" s="84"/>
      <c r="M9" s="84"/>
      <c r="N9" s="84"/>
      <c r="O9" s="84"/>
      <c r="P9" s="84"/>
      <c r="Q9" s="84"/>
    </row>
    <row r="10" ht="21" customHeight="1" spans="1:17">
      <c r="A10" s="100" t="s">
        <v>167</v>
      </c>
      <c r="B10" s="101"/>
      <c r="C10" s="101"/>
      <c r="D10" s="101"/>
      <c r="E10" s="101"/>
      <c r="F10" s="84">
        <v>382020</v>
      </c>
      <c r="G10" s="84">
        <v>382020</v>
      </c>
      <c r="H10" s="84">
        <v>382020</v>
      </c>
      <c r="I10" s="84"/>
      <c r="J10" s="84"/>
      <c r="K10" s="84"/>
      <c r="L10" s="84"/>
      <c r="M10" s="84"/>
      <c r="N10" s="84"/>
      <c r="O10" s="84"/>
      <c r="P10" s="84"/>
      <c r="Q10" s="84"/>
    </row>
    <row r="11" ht="21" customHeight="1" spans="1:17">
      <c r="A11" s="117" t="s">
        <v>365</v>
      </c>
      <c r="B11" s="122"/>
      <c r="C11" s="122"/>
      <c r="D11" s="117"/>
      <c r="E11" s="117"/>
      <c r="F11" s="117"/>
      <c r="G11" s="123"/>
      <c r="H11" s="124"/>
      <c r="I11" s="124"/>
      <c r="J11" s="124"/>
      <c r="K11" s="124"/>
      <c r="L11" s="124"/>
      <c r="M11" s="124"/>
      <c r="N11" s="124"/>
      <c r="O11" s="124"/>
      <c r="P11" s="124"/>
      <c r="Q11" s="124"/>
    </row>
  </sheetData>
  <mergeCells count="17">
    <mergeCell ref="A2:Q2"/>
    <mergeCell ref="A3:H3"/>
    <mergeCell ref="G4:Q4"/>
    <mergeCell ref="L5:Q5"/>
    <mergeCell ref="A10:E10"/>
    <mergeCell ref="A11:Q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0"/>
  <sheetViews>
    <sheetView showZeros="0" workbookViewId="0">
      <selection activeCell="C17" sqref="C17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</cols>
  <sheetData>
    <row r="1" ht="16.5" customHeight="1" spans="1:18">
      <c r="A1" s="86"/>
      <c r="B1" s="87"/>
      <c r="C1" s="87"/>
      <c r="D1" s="87"/>
      <c r="E1" s="87"/>
      <c r="F1" s="87"/>
      <c r="G1" s="87"/>
      <c r="H1" s="86"/>
      <c r="I1" s="86"/>
      <c r="J1" s="86"/>
      <c r="K1" s="86"/>
      <c r="L1" s="86"/>
      <c r="M1" s="86"/>
      <c r="N1" s="104"/>
      <c r="O1" s="86"/>
      <c r="P1" s="86"/>
      <c r="Q1" s="87"/>
      <c r="R1" s="113" t="s">
        <v>366</v>
      </c>
    </row>
    <row r="2" ht="41.25" customHeight="1" spans="1:18">
      <c r="A2" s="65" t="str">
        <f>"2026"&amp;"年部门政府购买服务预算表"</f>
        <v>2026年部门政府购买服务预算表</v>
      </c>
      <c r="B2" s="67"/>
      <c r="C2" s="67"/>
      <c r="D2" s="67"/>
      <c r="E2" s="67"/>
      <c r="F2" s="67"/>
      <c r="G2" s="67"/>
      <c r="H2" s="88"/>
      <c r="I2" s="88"/>
      <c r="J2" s="88"/>
      <c r="K2" s="88"/>
      <c r="L2" s="88"/>
      <c r="M2" s="88"/>
      <c r="N2" s="105"/>
      <c r="O2" s="88"/>
      <c r="P2" s="88"/>
      <c r="Q2" s="67"/>
      <c r="R2" s="88"/>
    </row>
    <row r="3" ht="22.5" customHeight="1" spans="1:18">
      <c r="A3" s="68" t="str">
        <f>"单位名称："&amp;"昆明市盘龙区新迎第三小学"</f>
        <v>单位名称：昆明市盘龙区新迎第三小学</v>
      </c>
      <c r="B3" s="89"/>
      <c r="C3" s="89"/>
      <c r="D3" s="89"/>
      <c r="E3" s="89"/>
      <c r="F3" s="89"/>
      <c r="G3" s="89"/>
      <c r="H3" s="69"/>
      <c r="I3" s="69"/>
      <c r="J3" s="69"/>
      <c r="K3" s="69"/>
      <c r="L3" s="69"/>
      <c r="M3" s="69"/>
      <c r="N3" s="104"/>
      <c r="O3" s="86"/>
      <c r="P3" s="86"/>
      <c r="Q3" s="87"/>
      <c r="R3" s="113" t="s">
        <v>1</v>
      </c>
    </row>
    <row r="4" ht="24" customHeight="1" spans="1:18">
      <c r="A4" s="90" t="s">
        <v>350</v>
      </c>
      <c r="B4" s="90" t="s">
        <v>367</v>
      </c>
      <c r="C4" s="90" t="s">
        <v>368</v>
      </c>
      <c r="D4" s="90" t="s">
        <v>369</v>
      </c>
      <c r="E4" s="90" t="s">
        <v>370</v>
      </c>
      <c r="F4" s="91" t="s">
        <v>371</v>
      </c>
      <c r="G4" s="91" t="s">
        <v>372</v>
      </c>
      <c r="H4" s="92" t="s">
        <v>184</v>
      </c>
      <c r="I4" s="92"/>
      <c r="J4" s="92"/>
      <c r="K4" s="92"/>
      <c r="L4" s="106"/>
      <c r="M4" s="92"/>
      <c r="N4" s="92"/>
      <c r="O4" s="107"/>
      <c r="P4" s="92"/>
      <c r="Q4" s="106"/>
      <c r="R4" s="114"/>
    </row>
    <row r="5" ht="24" customHeight="1" spans="1:18">
      <c r="A5" s="93"/>
      <c r="B5" s="93"/>
      <c r="C5" s="93"/>
      <c r="D5" s="93"/>
      <c r="E5" s="93"/>
      <c r="F5" s="94"/>
      <c r="G5" s="94"/>
      <c r="H5" s="94" t="s">
        <v>55</v>
      </c>
      <c r="I5" s="94" t="s">
        <v>58</v>
      </c>
      <c r="J5" s="94" t="s">
        <v>356</v>
      </c>
      <c r="K5" s="94" t="s">
        <v>357</v>
      </c>
      <c r="L5" s="108" t="s">
        <v>358</v>
      </c>
      <c r="M5" s="109" t="s">
        <v>359</v>
      </c>
      <c r="N5" s="109"/>
      <c r="O5" s="110"/>
      <c r="P5" s="109"/>
      <c r="Q5" s="115"/>
      <c r="R5" s="95"/>
    </row>
    <row r="6" ht="54" customHeight="1" spans="1:18">
      <c r="A6" s="95"/>
      <c r="B6" s="95"/>
      <c r="C6" s="95"/>
      <c r="D6" s="95"/>
      <c r="E6" s="95"/>
      <c r="F6" s="96"/>
      <c r="G6" s="96"/>
      <c r="H6" s="96"/>
      <c r="I6" s="96" t="s">
        <v>57</v>
      </c>
      <c r="J6" s="96"/>
      <c r="K6" s="96"/>
      <c r="L6" s="111"/>
      <c r="M6" s="96" t="s">
        <v>57</v>
      </c>
      <c r="N6" s="96" t="s">
        <v>64</v>
      </c>
      <c r="O6" s="95" t="s">
        <v>65</v>
      </c>
      <c r="P6" s="96" t="s">
        <v>66</v>
      </c>
      <c r="Q6" s="111" t="s">
        <v>67</v>
      </c>
      <c r="R6" s="95" t="s">
        <v>68</v>
      </c>
    </row>
    <row r="7" ht="17.25" customHeight="1" spans="1:18">
      <c r="A7" s="76">
        <v>1</v>
      </c>
      <c r="B7" s="95">
        <v>2</v>
      </c>
      <c r="C7" s="76">
        <v>3</v>
      </c>
      <c r="D7" s="76">
        <v>4</v>
      </c>
      <c r="E7" s="95">
        <v>5</v>
      </c>
      <c r="F7" s="76">
        <v>6</v>
      </c>
      <c r="G7" s="76">
        <v>7</v>
      </c>
      <c r="H7" s="95">
        <v>8</v>
      </c>
      <c r="I7" s="76">
        <v>9</v>
      </c>
      <c r="J7" s="76">
        <v>10</v>
      </c>
      <c r="K7" s="95">
        <v>11</v>
      </c>
      <c r="L7" s="76">
        <v>12</v>
      </c>
      <c r="M7" s="76">
        <v>13</v>
      </c>
      <c r="N7" s="95">
        <v>14</v>
      </c>
      <c r="O7" s="76">
        <v>15</v>
      </c>
      <c r="P7" s="76">
        <v>16</v>
      </c>
      <c r="Q7" s="95">
        <v>17</v>
      </c>
      <c r="R7" s="76">
        <v>18</v>
      </c>
    </row>
    <row r="8" ht="21" customHeight="1" spans="1:18">
      <c r="A8" s="97"/>
      <c r="B8" s="98"/>
      <c r="C8" s="98"/>
      <c r="D8" s="98"/>
      <c r="E8" s="98"/>
      <c r="F8" s="98"/>
      <c r="G8" s="98"/>
      <c r="H8" s="99"/>
      <c r="I8" s="99"/>
      <c r="J8" s="84"/>
      <c r="K8" s="84"/>
      <c r="L8" s="84"/>
      <c r="M8" s="84"/>
      <c r="N8" s="84"/>
      <c r="O8" s="84"/>
      <c r="P8" s="84"/>
      <c r="Q8" s="84"/>
      <c r="R8" s="84"/>
    </row>
    <row r="9" ht="21" customHeight="1" spans="1:18">
      <c r="A9" s="100" t="s">
        <v>167</v>
      </c>
      <c r="B9" s="101"/>
      <c r="C9" s="101"/>
      <c r="D9" s="101"/>
      <c r="E9" s="101"/>
      <c r="F9" s="101"/>
      <c r="G9" s="101"/>
      <c r="H9" s="102"/>
      <c r="I9" s="112"/>
      <c r="J9" s="84"/>
      <c r="K9" s="84"/>
      <c r="L9" s="84"/>
      <c r="M9" s="84"/>
      <c r="N9" s="84"/>
      <c r="O9" s="84"/>
      <c r="P9" s="84"/>
      <c r="Q9" s="84"/>
      <c r="R9" s="84"/>
    </row>
    <row r="10" customHeight="1" spans="1:1">
      <c r="A10" s="103" t="s">
        <v>373</v>
      </c>
    </row>
  </sheetData>
  <mergeCells count="17">
    <mergeCell ref="A2:R2"/>
    <mergeCell ref="A3:I3"/>
    <mergeCell ref="H4:R4"/>
    <mergeCell ref="M5:R5"/>
    <mergeCell ref="A9:G9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A9" sqref="A9"/>
    </sheetView>
  </sheetViews>
  <sheetFormatPr defaultColWidth="9.14166666666667" defaultRowHeight="14.25" customHeight="1" outlineLevelCol="4"/>
  <cols>
    <col min="1" max="1" width="37.7166666666667" customWidth="1"/>
    <col min="2" max="5" width="20" customWidth="1"/>
  </cols>
  <sheetData>
    <row r="1" ht="17.25" customHeight="1" spans="4:5">
      <c r="D1" s="63"/>
      <c r="E1" s="64" t="s">
        <v>374</v>
      </c>
    </row>
    <row r="2" ht="41.25" customHeight="1" spans="1:5">
      <c r="A2" s="65" t="str">
        <f>"2026"&amp;"年对下转移支付预算表"</f>
        <v>2026年对下转移支付预算表</v>
      </c>
      <c r="B2" s="66"/>
      <c r="C2" s="66"/>
      <c r="D2" s="66"/>
      <c r="E2" s="67"/>
    </row>
    <row r="3" ht="18" customHeight="1" spans="1:5">
      <c r="A3" s="68" t="str">
        <f>"单位名称："&amp;"昆明市盘龙区新迎第三小学"</f>
        <v>单位名称：昆明市盘龙区新迎第三小学</v>
      </c>
      <c r="B3" s="69"/>
      <c r="C3" s="69"/>
      <c r="D3" s="70"/>
      <c r="E3" s="71" t="s">
        <v>1</v>
      </c>
    </row>
    <row r="4" ht="19.5" customHeight="1" spans="1:5">
      <c r="A4" s="72" t="s">
        <v>375</v>
      </c>
      <c r="B4" s="73" t="s">
        <v>184</v>
      </c>
      <c r="C4" s="74"/>
      <c r="D4" s="74"/>
      <c r="E4" s="75" t="s">
        <v>376</v>
      </c>
    </row>
    <row r="5" ht="40.5" customHeight="1" spans="1:5">
      <c r="A5" s="76"/>
      <c r="B5" s="77" t="s">
        <v>55</v>
      </c>
      <c r="C5" s="78" t="s">
        <v>58</v>
      </c>
      <c r="D5" s="79" t="s">
        <v>356</v>
      </c>
      <c r="E5" s="80" t="s">
        <v>377</v>
      </c>
    </row>
    <row r="6" ht="19.5" customHeight="1" spans="1:5">
      <c r="A6" s="81">
        <v>1</v>
      </c>
      <c r="B6" s="81">
        <v>2</v>
      </c>
      <c r="C6" s="81">
        <v>3</v>
      </c>
      <c r="D6" s="82">
        <v>4</v>
      </c>
      <c r="E6" s="80">
        <v>5</v>
      </c>
    </row>
    <row r="7" ht="19.5" customHeight="1" spans="1:5">
      <c r="A7" s="83"/>
      <c r="B7" s="84"/>
      <c r="C7" s="84"/>
      <c r="D7" s="84"/>
      <c r="E7" s="84"/>
    </row>
    <row r="8" ht="19.5" customHeight="1" spans="1:5">
      <c r="A8" s="85"/>
      <c r="B8" s="84"/>
      <c r="C8" s="84"/>
      <c r="D8" s="84"/>
      <c r="E8" s="84"/>
    </row>
    <row r="9" customHeight="1" spans="1:1">
      <c r="A9" s="62" t="s">
        <v>378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D14" sqref="D14"/>
    </sheetView>
  </sheetViews>
  <sheetFormatPr defaultColWidth="9.14166666666667" defaultRowHeight="12" customHeight="1" outlineLevelRow="7"/>
  <cols>
    <col min="1" max="1" width="34.275" style="1" customWidth="1"/>
    <col min="2" max="2" width="29" style="1" customWidth="1"/>
    <col min="3" max="5" width="23.575" style="1" customWidth="1"/>
    <col min="6" max="6" width="11.275" style="1" customWidth="1"/>
    <col min="7" max="7" width="25.1416666666667" style="1" customWidth="1"/>
    <col min="8" max="8" width="15.575" style="1" customWidth="1"/>
    <col min="9" max="9" width="13.425" style="1" customWidth="1"/>
    <col min="10" max="10" width="18.85" style="1" customWidth="1"/>
    <col min="11" max="16384" width="9.14166666666667" style="1"/>
  </cols>
  <sheetData>
    <row r="1" ht="16.5" customHeight="1" spans="10:10">
      <c r="J1" s="3" t="s">
        <v>379</v>
      </c>
    </row>
    <row r="2" ht="41.25" customHeight="1" spans="1:10">
      <c r="A2" s="56" t="str">
        <f>"2026"&amp;"年对下转移支付绩效目标表"</f>
        <v>2026年对下转移支付绩效目标表</v>
      </c>
      <c r="B2" s="4"/>
      <c r="C2" s="4"/>
      <c r="D2" s="4"/>
      <c r="E2" s="4"/>
      <c r="F2" s="57"/>
      <c r="G2" s="4"/>
      <c r="H2" s="57"/>
      <c r="I2" s="57"/>
      <c r="J2" s="4"/>
    </row>
    <row r="3" ht="17.25" customHeight="1" spans="1:1">
      <c r="A3" s="5" t="str">
        <f>"单位名称："&amp;"昆明市盘龙区新迎第三小学"</f>
        <v>单位名称：昆明市盘龙区新迎第三小学</v>
      </c>
    </row>
    <row r="4" ht="44.25" customHeight="1" spans="1:10">
      <c r="A4" s="58" t="s">
        <v>375</v>
      </c>
      <c r="B4" s="58" t="s">
        <v>265</v>
      </c>
      <c r="C4" s="58" t="s">
        <v>266</v>
      </c>
      <c r="D4" s="58" t="s">
        <v>267</v>
      </c>
      <c r="E4" s="58" t="s">
        <v>268</v>
      </c>
      <c r="F4" s="59" t="s">
        <v>269</v>
      </c>
      <c r="G4" s="58" t="s">
        <v>270</v>
      </c>
      <c r="H4" s="59" t="s">
        <v>271</v>
      </c>
      <c r="I4" s="59" t="s">
        <v>272</v>
      </c>
      <c r="J4" s="58" t="s">
        <v>273</v>
      </c>
    </row>
    <row r="5" ht="14.25" customHeight="1" spans="1:10">
      <c r="A5" s="58">
        <v>1</v>
      </c>
      <c r="B5" s="58">
        <v>2</v>
      </c>
      <c r="C5" s="58">
        <v>3</v>
      </c>
      <c r="D5" s="58">
        <v>4</v>
      </c>
      <c r="E5" s="58">
        <v>5</v>
      </c>
      <c r="F5" s="59">
        <v>6</v>
      </c>
      <c r="G5" s="58">
        <v>7</v>
      </c>
      <c r="H5" s="59">
        <v>8</v>
      </c>
      <c r="I5" s="59">
        <v>9</v>
      </c>
      <c r="J5" s="58">
        <v>10</v>
      </c>
    </row>
    <row r="6" ht="42" customHeight="1" spans="1:10">
      <c r="A6" s="27"/>
      <c r="B6" s="60"/>
      <c r="C6" s="60"/>
      <c r="D6" s="60"/>
      <c r="E6" s="47"/>
      <c r="F6" s="61"/>
      <c r="G6" s="47"/>
      <c r="H6" s="61"/>
      <c r="I6" s="61"/>
      <c r="J6" s="47"/>
    </row>
    <row r="7" ht="42" customHeight="1" spans="1:10">
      <c r="A7" s="27"/>
      <c r="B7" s="21"/>
      <c r="C7" s="21"/>
      <c r="D7" s="21"/>
      <c r="E7" s="27"/>
      <c r="F7" s="21"/>
      <c r="G7" s="27"/>
      <c r="H7" s="21"/>
      <c r="I7" s="21"/>
      <c r="J7" s="27"/>
    </row>
    <row r="8" customHeight="1" spans="1:1">
      <c r="A8" s="62" t="s">
        <v>380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D20" sqref="D20"/>
    </sheetView>
  </sheetViews>
  <sheetFormatPr defaultColWidth="10.425" defaultRowHeight="14.25" customHeight="1"/>
  <cols>
    <col min="1" max="3" width="33.7166666666667" style="1" customWidth="1"/>
    <col min="4" max="4" width="45.575" style="1" customWidth="1"/>
    <col min="5" max="5" width="27.575" style="1" customWidth="1"/>
    <col min="6" max="6" width="21.7166666666667" style="1" customWidth="1"/>
    <col min="7" max="9" width="26.275" style="1" customWidth="1"/>
    <col min="10" max="16384" width="10.425" style="1"/>
  </cols>
  <sheetData>
    <row r="1" customHeight="1" spans="1:9">
      <c r="A1" s="35" t="s">
        <v>381</v>
      </c>
      <c r="B1" s="36"/>
      <c r="C1" s="36"/>
      <c r="D1" s="37"/>
      <c r="E1" s="37"/>
      <c r="F1" s="37"/>
      <c r="G1" s="36"/>
      <c r="H1" s="36"/>
      <c r="I1" s="37"/>
    </row>
    <row r="2" ht="41.25" customHeight="1" spans="1:9">
      <c r="A2" s="38" t="str">
        <f>"2026"&amp;"年新增资产配置预算表"</f>
        <v>2026年新增资产配置预算表</v>
      </c>
      <c r="B2" s="39"/>
      <c r="C2" s="39"/>
      <c r="D2" s="40"/>
      <c r="E2" s="40"/>
      <c r="F2" s="40"/>
      <c r="G2" s="39"/>
      <c r="H2" s="39"/>
      <c r="I2" s="40"/>
    </row>
    <row r="3" customHeight="1" spans="1:9">
      <c r="A3" s="41" t="str">
        <f>"单位名称："&amp;"昆明市盘龙区新迎第三小学"</f>
        <v>单位名称：昆明市盘龙区新迎第三小学</v>
      </c>
      <c r="B3" s="42"/>
      <c r="C3" s="42"/>
      <c r="D3" s="43"/>
      <c r="F3" s="40"/>
      <c r="G3" s="39"/>
      <c r="H3" s="39"/>
      <c r="I3" s="55" t="s">
        <v>1</v>
      </c>
    </row>
    <row r="4" ht="28.5" customHeight="1" spans="1:9">
      <c r="A4" s="44" t="s">
        <v>382</v>
      </c>
      <c r="B4" s="33" t="s">
        <v>177</v>
      </c>
      <c r="C4" s="44" t="s">
        <v>383</v>
      </c>
      <c r="D4" s="44" t="s">
        <v>384</v>
      </c>
      <c r="E4" s="44" t="s">
        <v>385</v>
      </c>
      <c r="F4" s="44" t="s">
        <v>386</v>
      </c>
      <c r="G4" s="33" t="s">
        <v>387</v>
      </c>
      <c r="H4" s="33"/>
      <c r="I4" s="44"/>
    </row>
    <row r="5" ht="21" customHeight="1" spans="1:9">
      <c r="A5" s="44"/>
      <c r="B5" s="45"/>
      <c r="C5" s="45"/>
      <c r="D5" s="46"/>
      <c r="E5" s="45"/>
      <c r="F5" s="45"/>
      <c r="G5" s="33" t="s">
        <v>354</v>
      </c>
      <c r="H5" s="33" t="s">
        <v>388</v>
      </c>
      <c r="I5" s="33" t="s">
        <v>389</v>
      </c>
    </row>
    <row r="6" ht="17.25" customHeight="1" spans="1:9">
      <c r="A6" s="47" t="s">
        <v>82</v>
      </c>
      <c r="B6" s="48" t="s">
        <v>83</v>
      </c>
      <c r="C6" s="47" t="s">
        <v>84</v>
      </c>
      <c r="D6" s="47" t="s">
        <v>85</v>
      </c>
      <c r="E6" s="47" t="s">
        <v>86</v>
      </c>
      <c r="F6" s="48" t="s">
        <v>87</v>
      </c>
      <c r="G6" s="48" t="s">
        <v>88</v>
      </c>
      <c r="H6" s="47" t="s">
        <v>89</v>
      </c>
      <c r="I6" s="47">
        <v>9</v>
      </c>
    </row>
    <row r="7" ht="19.5" customHeight="1" spans="1:9">
      <c r="A7" s="27"/>
      <c r="B7" s="21"/>
      <c r="C7" s="21"/>
      <c r="D7" s="27"/>
      <c r="E7" s="21"/>
      <c r="F7" s="48"/>
      <c r="G7" s="49"/>
      <c r="H7" s="50"/>
      <c r="I7" s="50"/>
    </row>
    <row r="8" ht="19.5" customHeight="1" spans="1:9">
      <c r="A8" s="51" t="s">
        <v>55</v>
      </c>
      <c r="B8" s="52"/>
      <c r="C8" s="52"/>
      <c r="D8" s="53"/>
      <c r="E8" s="54"/>
      <c r="F8" s="54"/>
      <c r="G8" s="49"/>
      <c r="H8" s="50"/>
      <c r="I8" s="50"/>
    </row>
    <row r="9" customHeight="1" spans="1:1">
      <c r="A9" s="32" t="s">
        <v>390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" sqref="$A1:$XFD1048576"/>
    </sheetView>
  </sheetViews>
  <sheetFormatPr defaultColWidth="9.14166666666667" defaultRowHeight="14.25" customHeight="1"/>
  <cols>
    <col min="1" max="1" width="19.275" style="1" customWidth="1"/>
    <col min="2" max="2" width="33.85" style="1" customWidth="1"/>
    <col min="3" max="3" width="23.85" style="1" customWidth="1"/>
    <col min="4" max="4" width="11.1416666666667" style="1" customWidth="1"/>
    <col min="5" max="5" width="17.7166666666667" style="1" customWidth="1"/>
    <col min="6" max="6" width="9.85" style="1" customWidth="1"/>
    <col min="7" max="7" width="17.7166666666667" style="1" customWidth="1"/>
    <col min="8" max="11" width="23.1416666666667" style="1" customWidth="1"/>
    <col min="12" max="16384" width="9.14166666666667" style="1"/>
  </cols>
  <sheetData>
    <row r="1" customHeight="1" spans="4:11">
      <c r="D1" s="2"/>
      <c r="E1" s="2"/>
      <c r="F1" s="2"/>
      <c r="G1" s="2"/>
      <c r="K1" s="3" t="s">
        <v>391</v>
      </c>
    </row>
    <row r="2" ht="41.25" customHeight="1" spans="1:11">
      <c r="A2" s="4" t="str">
        <f>"2026"&amp;"年上级转移支付补助项目支出预算表"</f>
        <v>2026年上级转移支付补助项目支出预算表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3.5" customHeight="1" spans="1:11">
      <c r="A3" s="5" t="str">
        <f>"单位名称："&amp;"昆明市盘龙区新迎第三小学"</f>
        <v>单位名称：昆明市盘龙区新迎第三小学</v>
      </c>
      <c r="B3" s="6"/>
      <c r="C3" s="6"/>
      <c r="D3" s="6"/>
      <c r="E3" s="6"/>
      <c r="F3" s="6"/>
      <c r="G3" s="6"/>
      <c r="H3" s="7"/>
      <c r="I3" s="7"/>
      <c r="J3" s="7"/>
      <c r="K3" s="8" t="s">
        <v>1</v>
      </c>
    </row>
    <row r="4" ht="21.75" customHeight="1" spans="1:11">
      <c r="A4" s="9" t="s">
        <v>240</v>
      </c>
      <c r="B4" s="9" t="s">
        <v>179</v>
      </c>
      <c r="C4" s="9" t="s">
        <v>241</v>
      </c>
      <c r="D4" s="10" t="s">
        <v>180</v>
      </c>
      <c r="E4" s="10" t="s">
        <v>181</v>
      </c>
      <c r="F4" s="10" t="s">
        <v>242</v>
      </c>
      <c r="G4" s="10" t="s">
        <v>243</v>
      </c>
      <c r="H4" s="16" t="s">
        <v>55</v>
      </c>
      <c r="I4" s="11" t="s">
        <v>392</v>
      </c>
      <c r="J4" s="12"/>
      <c r="K4" s="13"/>
    </row>
    <row r="5" ht="21.75" customHeight="1" spans="1:11">
      <c r="A5" s="14"/>
      <c r="B5" s="14"/>
      <c r="C5" s="14"/>
      <c r="D5" s="15"/>
      <c r="E5" s="15"/>
      <c r="F5" s="15"/>
      <c r="G5" s="15"/>
      <c r="H5" s="26"/>
      <c r="I5" s="10" t="s">
        <v>58</v>
      </c>
      <c r="J5" s="10" t="s">
        <v>59</v>
      </c>
      <c r="K5" s="10" t="s">
        <v>60</v>
      </c>
    </row>
    <row r="6" ht="40.5" customHeight="1" spans="1:11">
      <c r="A6" s="17"/>
      <c r="B6" s="17"/>
      <c r="C6" s="17"/>
      <c r="D6" s="18"/>
      <c r="E6" s="18"/>
      <c r="F6" s="18"/>
      <c r="G6" s="18"/>
      <c r="H6" s="19"/>
      <c r="I6" s="18" t="s">
        <v>57</v>
      </c>
      <c r="J6" s="18"/>
      <c r="K6" s="18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3">
        <v>10</v>
      </c>
      <c r="K7" s="33">
        <v>11</v>
      </c>
    </row>
    <row r="8" ht="18.75" customHeight="1" spans="1:11">
      <c r="A8" s="27"/>
      <c r="B8" s="21"/>
      <c r="C8" s="27"/>
      <c r="D8" s="27"/>
      <c r="E8" s="27"/>
      <c r="F8" s="27"/>
      <c r="G8" s="27"/>
      <c r="H8" s="28"/>
      <c r="I8" s="34"/>
      <c r="J8" s="34"/>
      <c r="K8" s="28"/>
    </row>
    <row r="9" ht="18.75" customHeight="1" spans="1:11">
      <c r="A9" s="21"/>
      <c r="B9" s="21"/>
      <c r="C9" s="21"/>
      <c r="D9" s="21"/>
      <c r="E9" s="21"/>
      <c r="F9" s="21"/>
      <c r="G9" s="21"/>
      <c r="H9" s="22"/>
      <c r="I9" s="22"/>
      <c r="J9" s="22"/>
      <c r="K9" s="28"/>
    </row>
    <row r="10" ht="18.75" customHeight="1" spans="1:11">
      <c r="A10" s="29" t="s">
        <v>167</v>
      </c>
      <c r="B10" s="30"/>
      <c r="C10" s="30"/>
      <c r="D10" s="30"/>
      <c r="E10" s="30"/>
      <c r="F10" s="30"/>
      <c r="G10" s="31"/>
      <c r="H10" s="22"/>
      <c r="I10" s="22"/>
      <c r="J10" s="22"/>
      <c r="K10" s="28"/>
    </row>
    <row r="11" customHeight="1" spans="1:1">
      <c r="A11" s="32" t="s">
        <v>393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tabSelected="1" workbookViewId="0">
      <selection activeCell="C19" sqref="C19"/>
    </sheetView>
  </sheetViews>
  <sheetFormatPr defaultColWidth="9.14166666666667" defaultRowHeight="14.25" customHeight="1" outlineLevelCol="6"/>
  <cols>
    <col min="1" max="1" width="35.275" style="1" customWidth="1"/>
    <col min="2" max="4" width="28" style="1" customWidth="1"/>
    <col min="5" max="7" width="23.85" style="1" customWidth="1"/>
    <col min="8" max="16384" width="9.14166666666667" style="1"/>
  </cols>
  <sheetData>
    <row r="1" ht="13.5" customHeight="1" spans="4:7">
      <c r="D1" s="2"/>
      <c r="G1" s="3" t="s">
        <v>394</v>
      </c>
    </row>
    <row r="2" ht="41.25" customHeight="1" spans="1:7">
      <c r="A2" s="4" t="str">
        <f>"2026"&amp;"年部门项目中期规划预算表"</f>
        <v>2026年部门项目中期规划预算表</v>
      </c>
      <c r="B2" s="4"/>
      <c r="C2" s="4"/>
      <c r="D2" s="4"/>
      <c r="E2" s="4"/>
      <c r="F2" s="4"/>
      <c r="G2" s="4"/>
    </row>
    <row r="3" ht="13.5" customHeight="1" spans="1:7">
      <c r="A3" s="5" t="str">
        <f>"单位名称："&amp;"昆明市盘龙区新迎第三小学"</f>
        <v>单位名称：昆明市盘龙区新迎第三小学</v>
      </c>
      <c r="B3" s="6"/>
      <c r="C3" s="6"/>
      <c r="D3" s="6"/>
      <c r="E3" s="7"/>
      <c r="F3" s="7"/>
      <c r="G3" s="8" t="s">
        <v>1</v>
      </c>
    </row>
    <row r="4" ht="21.75" customHeight="1" spans="1:7">
      <c r="A4" s="9" t="s">
        <v>241</v>
      </c>
      <c r="B4" s="9" t="s">
        <v>240</v>
      </c>
      <c r="C4" s="9" t="s">
        <v>179</v>
      </c>
      <c r="D4" s="10" t="s">
        <v>395</v>
      </c>
      <c r="E4" s="11" t="s">
        <v>58</v>
      </c>
      <c r="F4" s="12"/>
      <c r="G4" s="13"/>
    </row>
    <row r="5" ht="21.75" customHeight="1" spans="1:7">
      <c r="A5" s="14"/>
      <c r="B5" s="14"/>
      <c r="C5" s="14"/>
      <c r="D5" s="15"/>
      <c r="E5" s="16" t="str">
        <f>"2026"&amp;"年"</f>
        <v>2026年</v>
      </c>
      <c r="F5" s="10" t="str">
        <f>("2026"+1)&amp;"年"</f>
        <v>2027年</v>
      </c>
      <c r="G5" s="10" t="str">
        <f>("2026"+2)&amp;"年"</f>
        <v>2028年</v>
      </c>
    </row>
    <row r="6" ht="40.5" customHeight="1" spans="1:7">
      <c r="A6" s="17"/>
      <c r="B6" s="17"/>
      <c r="C6" s="17"/>
      <c r="D6" s="18"/>
      <c r="E6" s="19"/>
      <c r="F6" s="18" t="s">
        <v>57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18.75" customHeight="1" spans="1:7">
      <c r="A8" s="21" t="s">
        <v>70</v>
      </c>
      <c r="B8" s="21" t="s">
        <v>396</v>
      </c>
      <c r="C8" s="21" t="s">
        <v>257</v>
      </c>
      <c r="D8" s="21" t="s">
        <v>397</v>
      </c>
      <c r="E8" s="22">
        <v>108332</v>
      </c>
      <c r="F8" s="22">
        <v>108332</v>
      </c>
      <c r="G8" s="22">
        <v>108332</v>
      </c>
    </row>
    <row r="9" ht="18.75" customHeight="1" spans="1:7">
      <c r="A9" s="21" t="s">
        <v>70</v>
      </c>
      <c r="B9" s="21" t="s">
        <v>396</v>
      </c>
      <c r="C9" s="21" t="s">
        <v>261</v>
      </c>
      <c r="D9" s="21" t="s">
        <v>397</v>
      </c>
      <c r="E9" s="22">
        <v>144500</v>
      </c>
      <c r="F9" s="22">
        <v>144500</v>
      </c>
      <c r="G9" s="22">
        <v>144500</v>
      </c>
    </row>
    <row r="10" ht="18.75" customHeight="1" spans="1:7">
      <c r="A10" s="23" t="s">
        <v>55</v>
      </c>
      <c r="B10" s="24" t="s">
        <v>398</v>
      </c>
      <c r="C10" s="24"/>
      <c r="D10" s="25"/>
      <c r="E10" s="22">
        <v>252832</v>
      </c>
      <c r="F10" s="22">
        <v>252832</v>
      </c>
      <c r="G10" s="22">
        <v>252832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$A1:$XFD1048576"/>
    </sheetView>
  </sheetViews>
  <sheetFormatPr defaultColWidth="8.575" defaultRowHeight="12.75" customHeight="1"/>
  <cols>
    <col min="1" max="1" width="15.8916666666667" style="1" customWidth="1"/>
    <col min="2" max="2" width="35" style="1" customWidth="1"/>
    <col min="3" max="19" width="22" style="1" customWidth="1"/>
    <col min="20" max="16384" width="8.575" style="1"/>
  </cols>
  <sheetData>
    <row r="1" ht="17.25" customHeight="1" spans="1:1">
      <c r="A1" s="55" t="s">
        <v>52</v>
      </c>
    </row>
    <row r="2" ht="41.25" customHeight="1" spans="1:1">
      <c r="A2" s="38" t="str">
        <f>"2026"&amp;"年部门收入预算表"</f>
        <v>2026年部门收入预算表</v>
      </c>
    </row>
    <row r="3" ht="17.25" customHeight="1" spans="1:19">
      <c r="A3" s="41" t="str">
        <f>"单位名称："&amp;"昆明市盘龙区新迎第三小学"</f>
        <v>单位名称：昆明市盘龙区新迎第三小学</v>
      </c>
      <c r="S3" s="43" t="s">
        <v>1</v>
      </c>
    </row>
    <row r="4" ht="21.75" customHeight="1" spans="1:19">
      <c r="A4" s="227" t="s">
        <v>53</v>
      </c>
      <c r="B4" s="228" t="s">
        <v>54</v>
      </c>
      <c r="C4" s="228" t="s">
        <v>55</v>
      </c>
      <c r="D4" s="229" t="s">
        <v>56</v>
      </c>
      <c r="E4" s="229"/>
      <c r="F4" s="229"/>
      <c r="G4" s="229"/>
      <c r="H4" s="229"/>
      <c r="I4" s="140"/>
      <c r="J4" s="229"/>
      <c r="K4" s="229"/>
      <c r="L4" s="229"/>
      <c r="M4" s="229"/>
      <c r="N4" s="235"/>
      <c r="O4" s="229" t="s">
        <v>45</v>
      </c>
      <c r="P4" s="229"/>
      <c r="Q4" s="229"/>
      <c r="R4" s="229"/>
      <c r="S4" s="235"/>
    </row>
    <row r="5" ht="27" customHeight="1" spans="1:19">
      <c r="A5" s="230"/>
      <c r="B5" s="231"/>
      <c r="C5" s="231"/>
      <c r="D5" s="231" t="s">
        <v>57</v>
      </c>
      <c r="E5" s="231" t="s">
        <v>58</v>
      </c>
      <c r="F5" s="231" t="s">
        <v>59</v>
      </c>
      <c r="G5" s="231" t="s">
        <v>60</v>
      </c>
      <c r="H5" s="231" t="s">
        <v>61</v>
      </c>
      <c r="I5" s="236" t="s">
        <v>62</v>
      </c>
      <c r="J5" s="237"/>
      <c r="K5" s="237"/>
      <c r="L5" s="237"/>
      <c r="M5" s="237"/>
      <c r="N5" s="238"/>
      <c r="O5" s="231" t="s">
        <v>57</v>
      </c>
      <c r="P5" s="231" t="s">
        <v>58</v>
      </c>
      <c r="Q5" s="231" t="s">
        <v>59</v>
      </c>
      <c r="R5" s="231" t="s">
        <v>60</v>
      </c>
      <c r="S5" s="231" t="s">
        <v>63</v>
      </c>
    </row>
    <row r="6" ht="30" customHeight="1" spans="1:19">
      <c r="A6" s="232"/>
      <c r="B6" s="233"/>
      <c r="C6" s="234"/>
      <c r="D6" s="234"/>
      <c r="E6" s="234"/>
      <c r="F6" s="234"/>
      <c r="G6" s="234"/>
      <c r="H6" s="234"/>
      <c r="I6" s="61" t="s">
        <v>57</v>
      </c>
      <c r="J6" s="238" t="s">
        <v>64</v>
      </c>
      <c r="K6" s="238" t="s">
        <v>65</v>
      </c>
      <c r="L6" s="238" t="s">
        <v>66</v>
      </c>
      <c r="M6" s="238" t="s">
        <v>67</v>
      </c>
      <c r="N6" s="238" t="s">
        <v>68</v>
      </c>
      <c r="O6" s="239"/>
      <c r="P6" s="239"/>
      <c r="Q6" s="239"/>
      <c r="R6" s="239"/>
      <c r="S6" s="234"/>
    </row>
    <row r="7" ht="15" customHeight="1" spans="1:19">
      <c r="A7" s="51">
        <v>1</v>
      </c>
      <c r="B7" s="51">
        <v>2</v>
      </c>
      <c r="C7" s="51">
        <v>3</v>
      </c>
      <c r="D7" s="51">
        <v>4</v>
      </c>
      <c r="E7" s="51">
        <v>5</v>
      </c>
      <c r="F7" s="51">
        <v>6</v>
      </c>
      <c r="G7" s="51">
        <v>7</v>
      </c>
      <c r="H7" s="51">
        <v>8</v>
      </c>
      <c r="I7" s="61">
        <v>9</v>
      </c>
      <c r="J7" s="51">
        <v>10</v>
      </c>
      <c r="K7" s="51">
        <v>11</v>
      </c>
      <c r="L7" s="51">
        <v>12</v>
      </c>
      <c r="M7" s="51">
        <v>13</v>
      </c>
      <c r="N7" s="51">
        <v>14</v>
      </c>
      <c r="O7" s="51">
        <v>15</v>
      </c>
      <c r="P7" s="51">
        <v>16</v>
      </c>
      <c r="Q7" s="51">
        <v>17</v>
      </c>
      <c r="R7" s="51">
        <v>18</v>
      </c>
      <c r="S7" s="51">
        <v>19</v>
      </c>
    </row>
    <row r="8" ht="18" customHeight="1" spans="1:19">
      <c r="A8" s="21" t="s">
        <v>69</v>
      </c>
      <c r="B8" s="21" t="s">
        <v>70</v>
      </c>
      <c r="C8" s="139">
        <v>10197148.06</v>
      </c>
      <c r="D8" s="139">
        <f>9910262+129894</f>
        <v>10040156</v>
      </c>
      <c r="E8" s="139">
        <v>9910262</v>
      </c>
      <c r="F8" s="139"/>
      <c r="G8" s="139"/>
      <c r="H8" s="139"/>
      <c r="I8" s="139">
        <v>129894</v>
      </c>
      <c r="J8" s="139"/>
      <c r="K8" s="139"/>
      <c r="L8" s="139"/>
      <c r="M8" s="139"/>
      <c r="N8" s="139">
        <v>129894</v>
      </c>
      <c r="O8" s="139">
        <v>156992.06</v>
      </c>
      <c r="P8" s="139">
        <v>156992.06</v>
      </c>
      <c r="Q8" s="139"/>
      <c r="R8" s="139"/>
      <c r="S8" s="139"/>
    </row>
    <row r="9" ht="18" customHeight="1" spans="1:19">
      <c r="A9" s="44" t="s">
        <v>55</v>
      </c>
      <c r="B9" s="184"/>
      <c r="C9" s="139">
        <v>10197148.06</v>
      </c>
      <c r="D9" s="139">
        <f>9910262+129894</f>
        <v>10040156</v>
      </c>
      <c r="E9" s="139">
        <v>9910262</v>
      </c>
      <c r="F9" s="139"/>
      <c r="G9" s="139"/>
      <c r="H9" s="139"/>
      <c r="I9" s="139">
        <v>129894</v>
      </c>
      <c r="J9" s="139"/>
      <c r="K9" s="139"/>
      <c r="L9" s="139"/>
      <c r="M9" s="139"/>
      <c r="N9" s="139">
        <v>129894</v>
      </c>
      <c r="O9" s="139">
        <v>156992.06</v>
      </c>
      <c r="P9" s="139">
        <v>156992.06</v>
      </c>
      <c r="Q9" s="139"/>
      <c r="R9" s="139"/>
      <c r="S9" s="139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3"/>
  <sheetViews>
    <sheetView showGridLines="0" showZeros="0" workbookViewId="0">
      <selection activeCell="E13" sqref="E13"/>
    </sheetView>
  </sheetViews>
  <sheetFormatPr defaultColWidth="8.575" defaultRowHeight="12.75" customHeight="1"/>
  <cols>
    <col min="1" max="1" width="14.275" customWidth="1"/>
    <col min="2" max="2" width="37.575" customWidth="1"/>
    <col min="3" max="8" width="24.575" customWidth="1"/>
    <col min="9" max="9" width="26.7166666666667" customWidth="1"/>
    <col min="10" max="11" width="24.425" customWidth="1"/>
    <col min="12" max="15" width="24.575" customWidth="1"/>
  </cols>
  <sheetData>
    <row r="1" ht="17.25" customHeight="1" spans="1:1">
      <c r="A1" s="205" t="s">
        <v>71</v>
      </c>
    </row>
    <row r="2" ht="41.25" customHeight="1" spans="1:1">
      <c r="A2" s="206" t="str">
        <f>"2026"&amp;"年部门支出预算表"</f>
        <v>2026年部门支出预算表</v>
      </c>
    </row>
    <row r="3" ht="17.25" customHeight="1" spans="1:15">
      <c r="A3" s="207" t="str">
        <f>"单位名称："&amp;"昆明市盘龙区新迎第三小学"</f>
        <v>单位名称：昆明市盘龙区新迎第三小学</v>
      </c>
      <c r="O3" s="205" t="s">
        <v>1</v>
      </c>
    </row>
    <row r="4" ht="27" customHeight="1" spans="1:15">
      <c r="A4" s="208" t="s">
        <v>72</v>
      </c>
      <c r="B4" s="208" t="s">
        <v>73</v>
      </c>
      <c r="C4" s="208" t="s">
        <v>55</v>
      </c>
      <c r="D4" s="209" t="s">
        <v>58</v>
      </c>
      <c r="E4" s="210"/>
      <c r="F4" s="211"/>
      <c r="G4" s="212" t="s">
        <v>59</v>
      </c>
      <c r="H4" s="212" t="s">
        <v>60</v>
      </c>
      <c r="I4" s="212" t="s">
        <v>74</v>
      </c>
      <c r="J4" s="209" t="s">
        <v>62</v>
      </c>
      <c r="K4" s="210"/>
      <c r="L4" s="210"/>
      <c r="M4" s="210"/>
      <c r="N4" s="223"/>
      <c r="O4" s="224"/>
    </row>
    <row r="5" ht="42" customHeight="1" spans="1:15">
      <c r="A5" s="213"/>
      <c r="B5" s="213"/>
      <c r="C5" s="214"/>
      <c r="D5" s="215" t="s">
        <v>57</v>
      </c>
      <c r="E5" s="215" t="s">
        <v>75</v>
      </c>
      <c r="F5" s="215" t="s">
        <v>76</v>
      </c>
      <c r="G5" s="214"/>
      <c r="H5" s="214"/>
      <c r="I5" s="225"/>
      <c r="J5" s="215" t="s">
        <v>57</v>
      </c>
      <c r="K5" s="226" t="s">
        <v>77</v>
      </c>
      <c r="L5" s="226" t="s">
        <v>78</v>
      </c>
      <c r="M5" s="226" t="s">
        <v>79</v>
      </c>
      <c r="N5" s="226" t="s">
        <v>80</v>
      </c>
      <c r="O5" s="226" t="s">
        <v>81</v>
      </c>
    </row>
    <row r="6" ht="18" customHeight="1" spans="1:15">
      <c r="A6" s="216" t="s">
        <v>82</v>
      </c>
      <c r="B6" s="216" t="s">
        <v>83</v>
      </c>
      <c r="C6" s="216" t="s">
        <v>84</v>
      </c>
      <c r="D6" s="217" t="s">
        <v>85</v>
      </c>
      <c r="E6" s="217" t="s">
        <v>86</v>
      </c>
      <c r="F6" s="217" t="s">
        <v>87</v>
      </c>
      <c r="G6" s="217" t="s">
        <v>88</v>
      </c>
      <c r="H6" s="217" t="s">
        <v>89</v>
      </c>
      <c r="I6" s="217" t="s">
        <v>90</v>
      </c>
      <c r="J6" s="217" t="s">
        <v>91</v>
      </c>
      <c r="K6" s="217" t="s">
        <v>92</v>
      </c>
      <c r="L6" s="217" t="s">
        <v>93</v>
      </c>
      <c r="M6" s="217" t="s">
        <v>94</v>
      </c>
      <c r="N6" s="216" t="s">
        <v>95</v>
      </c>
      <c r="O6" s="217" t="s">
        <v>96</v>
      </c>
    </row>
    <row r="7" ht="21" customHeight="1" spans="1:15">
      <c r="A7" s="218" t="s">
        <v>97</v>
      </c>
      <c r="B7" s="218" t="s">
        <v>98</v>
      </c>
      <c r="C7" s="84">
        <v>7692900.06</v>
      </c>
      <c r="D7" s="84">
        <v>7563006.06</v>
      </c>
      <c r="E7" s="84">
        <v>7153182</v>
      </c>
      <c r="F7" s="84">
        <v>409824.06</v>
      </c>
      <c r="G7" s="84"/>
      <c r="H7" s="84"/>
      <c r="I7" s="84"/>
      <c r="J7" s="84">
        <v>129894</v>
      </c>
      <c r="K7" s="84"/>
      <c r="L7" s="84"/>
      <c r="M7" s="84"/>
      <c r="N7" s="84"/>
      <c r="O7" s="84">
        <v>129894</v>
      </c>
    </row>
    <row r="8" ht="21" customHeight="1" spans="1:15">
      <c r="A8" s="219" t="s">
        <v>99</v>
      </c>
      <c r="B8" s="219" t="s">
        <v>100</v>
      </c>
      <c r="C8" s="84">
        <v>7692900.06</v>
      </c>
      <c r="D8" s="84">
        <v>7563006.06</v>
      </c>
      <c r="E8" s="84">
        <v>7153182</v>
      </c>
      <c r="F8" s="84">
        <v>409824.06</v>
      </c>
      <c r="G8" s="84"/>
      <c r="H8" s="84"/>
      <c r="I8" s="84"/>
      <c r="J8" s="84">
        <v>129894</v>
      </c>
      <c r="K8" s="84"/>
      <c r="L8" s="84"/>
      <c r="M8" s="84"/>
      <c r="N8" s="84"/>
      <c r="O8" s="84">
        <v>129894</v>
      </c>
    </row>
    <row r="9" ht="21" customHeight="1" spans="1:15">
      <c r="A9" s="220" t="s">
        <v>101</v>
      </c>
      <c r="B9" s="220" t="s">
        <v>102</v>
      </c>
      <c r="C9" s="84">
        <v>7310174.06</v>
      </c>
      <c r="D9" s="84">
        <v>7310174.06</v>
      </c>
      <c r="E9" s="84">
        <v>7153182</v>
      </c>
      <c r="F9" s="84">
        <v>156992.06</v>
      </c>
      <c r="G9" s="84"/>
      <c r="H9" s="84"/>
      <c r="I9" s="84"/>
      <c r="J9" s="84"/>
      <c r="K9" s="84"/>
      <c r="L9" s="84"/>
      <c r="M9" s="84"/>
      <c r="N9" s="84"/>
      <c r="O9" s="84"/>
    </row>
    <row r="10" ht="21" customHeight="1" spans="1:15">
      <c r="A10" s="220" t="s">
        <v>103</v>
      </c>
      <c r="B10" s="220" t="s">
        <v>104</v>
      </c>
      <c r="C10" s="84">
        <v>382726</v>
      </c>
      <c r="D10" s="84">
        <v>252832</v>
      </c>
      <c r="E10" s="84"/>
      <c r="F10" s="84">
        <v>252832</v>
      </c>
      <c r="G10" s="84"/>
      <c r="H10" s="84"/>
      <c r="I10" s="84"/>
      <c r="J10" s="84">
        <v>129894</v>
      </c>
      <c r="K10" s="84"/>
      <c r="L10" s="84"/>
      <c r="M10" s="84"/>
      <c r="N10" s="84"/>
      <c r="O10" s="84">
        <v>129894</v>
      </c>
    </row>
    <row r="11" ht="21" customHeight="1" spans="1:15">
      <c r="A11" s="218" t="s">
        <v>105</v>
      </c>
      <c r="B11" s="218" t="s">
        <v>106</v>
      </c>
      <c r="C11" s="84">
        <v>1113680</v>
      </c>
      <c r="D11" s="84">
        <v>1113680</v>
      </c>
      <c r="E11" s="84">
        <v>1113680</v>
      </c>
      <c r="F11" s="84"/>
      <c r="G11" s="84"/>
      <c r="H11" s="84"/>
      <c r="I11" s="84"/>
      <c r="J11" s="84"/>
      <c r="K11" s="84"/>
      <c r="L11" s="84"/>
      <c r="M11" s="84"/>
      <c r="N11" s="84"/>
      <c r="O11" s="84"/>
    </row>
    <row r="12" ht="21" customHeight="1" spans="1:15">
      <c r="A12" s="219" t="s">
        <v>107</v>
      </c>
      <c r="B12" s="219" t="s">
        <v>108</v>
      </c>
      <c r="C12" s="84">
        <v>1113680</v>
      </c>
      <c r="D12" s="84">
        <v>1113680</v>
      </c>
      <c r="E12" s="84">
        <v>1113680</v>
      </c>
      <c r="F12" s="84"/>
      <c r="G12" s="84"/>
      <c r="H12" s="84"/>
      <c r="I12" s="84"/>
      <c r="J12" s="84"/>
      <c r="K12" s="84"/>
      <c r="L12" s="84"/>
      <c r="M12" s="84"/>
      <c r="N12" s="84"/>
      <c r="O12" s="84"/>
    </row>
    <row r="13" ht="21" customHeight="1" spans="1:15">
      <c r="A13" s="220" t="s">
        <v>109</v>
      </c>
      <c r="B13" s="220" t="s">
        <v>110</v>
      </c>
      <c r="C13" s="84">
        <v>367200</v>
      </c>
      <c r="D13" s="84">
        <v>367200</v>
      </c>
      <c r="E13" s="84">
        <v>367200</v>
      </c>
      <c r="F13" s="84"/>
      <c r="G13" s="84"/>
      <c r="H13" s="84"/>
      <c r="I13" s="84"/>
      <c r="J13" s="84"/>
      <c r="K13" s="84"/>
      <c r="L13" s="84"/>
      <c r="M13" s="84"/>
      <c r="N13" s="84"/>
      <c r="O13" s="84"/>
    </row>
    <row r="14" ht="21" customHeight="1" spans="1:15">
      <c r="A14" s="220" t="s">
        <v>111</v>
      </c>
      <c r="B14" s="220" t="s">
        <v>112</v>
      </c>
      <c r="C14" s="84">
        <v>746480</v>
      </c>
      <c r="D14" s="84">
        <v>746480</v>
      </c>
      <c r="E14" s="84">
        <v>746480</v>
      </c>
      <c r="F14" s="84"/>
      <c r="G14" s="84"/>
      <c r="H14" s="84"/>
      <c r="I14" s="84"/>
      <c r="J14" s="84"/>
      <c r="K14" s="84"/>
      <c r="L14" s="84"/>
      <c r="M14" s="84"/>
      <c r="N14" s="84"/>
      <c r="O14" s="84"/>
    </row>
    <row r="15" ht="21" customHeight="1" spans="1:15">
      <c r="A15" s="218" t="s">
        <v>113</v>
      </c>
      <c r="B15" s="218" t="s">
        <v>114</v>
      </c>
      <c r="C15" s="84">
        <v>717044</v>
      </c>
      <c r="D15" s="84">
        <v>717044</v>
      </c>
      <c r="E15" s="84">
        <v>717044</v>
      </c>
      <c r="F15" s="84"/>
      <c r="G15" s="84"/>
      <c r="H15" s="84"/>
      <c r="I15" s="84"/>
      <c r="J15" s="84"/>
      <c r="K15" s="84"/>
      <c r="L15" s="84"/>
      <c r="M15" s="84"/>
      <c r="N15" s="84"/>
      <c r="O15" s="84"/>
    </row>
    <row r="16" ht="21" customHeight="1" spans="1:15">
      <c r="A16" s="219" t="s">
        <v>115</v>
      </c>
      <c r="B16" s="219" t="s">
        <v>116</v>
      </c>
      <c r="C16" s="84">
        <v>717044</v>
      </c>
      <c r="D16" s="84">
        <v>717044</v>
      </c>
      <c r="E16" s="84">
        <v>717044</v>
      </c>
      <c r="F16" s="84"/>
      <c r="G16" s="84"/>
      <c r="H16" s="84"/>
      <c r="I16" s="84"/>
      <c r="J16" s="84"/>
      <c r="K16" s="84"/>
      <c r="L16" s="84"/>
      <c r="M16" s="84"/>
      <c r="N16" s="84"/>
      <c r="O16" s="84"/>
    </row>
    <row r="17" ht="21" customHeight="1" spans="1:15">
      <c r="A17" s="220" t="s">
        <v>117</v>
      </c>
      <c r="B17" s="220" t="s">
        <v>118</v>
      </c>
      <c r="C17" s="84">
        <v>389440</v>
      </c>
      <c r="D17" s="84">
        <v>389440</v>
      </c>
      <c r="E17" s="84">
        <v>389440</v>
      </c>
      <c r="F17" s="84"/>
      <c r="G17" s="84"/>
      <c r="H17" s="84"/>
      <c r="I17" s="84"/>
      <c r="J17" s="84"/>
      <c r="K17" s="84"/>
      <c r="L17" s="84"/>
      <c r="M17" s="84"/>
      <c r="N17" s="84"/>
      <c r="O17" s="84"/>
    </row>
    <row r="18" ht="21" customHeight="1" spans="1:15">
      <c r="A18" s="220" t="s">
        <v>119</v>
      </c>
      <c r="B18" s="220" t="s">
        <v>120</v>
      </c>
      <c r="C18" s="84">
        <v>279400</v>
      </c>
      <c r="D18" s="84">
        <v>279400</v>
      </c>
      <c r="E18" s="84">
        <v>279400</v>
      </c>
      <c r="F18" s="84"/>
      <c r="G18" s="84"/>
      <c r="H18" s="84"/>
      <c r="I18" s="84"/>
      <c r="J18" s="84"/>
      <c r="K18" s="84"/>
      <c r="L18" s="84"/>
      <c r="M18" s="84"/>
      <c r="N18" s="84"/>
      <c r="O18" s="84"/>
    </row>
    <row r="19" ht="21" customHeight="1" spans="1:15">
      <c r="A19" s="220" t="s">
        <v>121</v>
      </c>
      <c r="B19" s="220" t="s">
        <v>122</v>
      </c>
      <c r="C19" s="84">
        <v>48204</v>
      </c>
      <c r="D19" s="84">
        <v>48204</v>
      </c>
      <c r="E19" s="84">
        <v>48204</v>
      </c>
      <c r="F19" s="84"/>
      <c r="G19" s="84"/>
      <c r="H19" s="84"/>
      <c r="I19" s="84"/>
      <c r="J19" s="84"/>
      <c r="K19" s="84"/>
      <c r="L19" s="84"/>
      <c r="M19" s="84"/>
      <c r="N19" s="84"/>
      <c r="O19" s="84"/>
    </row>
    <row r="20" ht="21" customHeight="1" spans="1:15">
      <c r="A20" s="218" t="s">
        <v>123</v>
      </c>
      <c r="B20" s="218" t="s">
        <v>124</v>
      </c>
      <c r="C20" s="84">
        <v>673524</v>
      </c>
      <c r="D20" s="84">
        <v>673524</v>
      </c>
      <c r="E20" s="84">
        <v>673524</v>
      </c>
      <c r="F20" s="84"/>
      <c r="G20" s="84"/>
      <c r="H20" s="84"/>
      <c r="I20" s="84"/>
      <c r="J20" s="84"/>
      <c r="K20" s="84"/>
      <c r="L20" s="84"/>
      <c r="M20" s="84"/>
      <c r="N20" s="84"/>
      <c r="O20" s="84"/>
    </row>
    <row r="21" ht="21" customHeight="1" spans="1:15">
      <c r="A21" s="219" t="s">
        <v>125</v>
      </c>
      <c r="B21" s="219" t="s">
        <v>126</v>
      </c>
      <c r="C21" s="84">
        <v>673524</v>
      </c>
      <c r="D21" s="84">
        <v>673524</v>
      </c>
      <c r="E21" s="84">
        <v>673524</v>
      </c>
      <c r="F21" s="84"/>
      <c r="G21" s="84"/>
      <c r="H21" s="84"/>
      <c r="I21" s="84"/>
      <c r="J21" s="84"/>
      <c r="K21" s="84"/>
      <c r="L21" s="84"/>
      <c r="M21" s="84"/>
      <c r="N21" s="84"/>
      <c r="O21" s="84"/>
    </row>
    <row r="22" ht="21" customHeight="1" spans="1:15">
      <c r="A22" s="220" t="s">
        <v>127</v>
      </c>
      <c r="B22" s="220" t="s">
        <v>128</v>
      </c>
      <c r="C22" s="84">
        <v>673524</v>
      </c>
      <c r="D22" s="84">
        <v>673524</v>
      </c>
      <c r="E22" s="84">
        <v>673524</v>
      </c>
      <c r="F22" s="84"/>
      <c r="G22" s="84"/>
      <c r="H22" s="84"/>
      <c r="I22" s="84"/>
      <c r="J22" s="84"/>
      <c r="K22" s="84"/>
      <c r="L22" s="84"/>
      <c r="M22" s="84"/>
      <c r="N22" s="84"/>
      <c r="O22" s="84"/>
    </row>
    <row r="23" ht="21" customHeight="1" spans="1:15">
      <c r="A23" s="221" t="s">
        <v>55</v>
      </c>
      <c r="B23" s="222"/>
      <c r="C23" s="84">
        <v>10197148.06</v>
      </c>
      <c r="D23" s="84">
        <v>10067254.06</v>
      </c>
      <c r="E23" s="84">
        <v>9657430</v>
      </c>
      <c r="F23" s="84">
        <v>409824.06</v>
      </c>
      <c r="G23" s="84"/>
      <c r="H23" s="84"/>
      <c r="I23" s="84"/>
      <c r="J23" s="84">
        <v>129894</v>
      </c>
      <c r="K23" s="84"/>
      <c r="L23" s="84"/>
      <c r="M23" s="84"/>
      <c r="N23" s="84"/>
      <c r="O23" s="84">
        <v>129894</v>
      </c>
    </row>
  </sheetData>
  <mergeCells count="12">
    <mergeCell ref="A1:O1"/>
    <mergeCell ref="A2:O2"/>
    <mergeCell ref="A3:B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$A1:$XFD1048576"/>
    </sheetView>
  </sheetViews>
  <sheetFormatPr defaultColWidth="8.575" defaultRowHeight="12.75" customHeight="1" outlineLevelCol="3"/>
  <cols>
    <col min="1" max="4" width="35.575" style="1" customWidth="1"/>
    <col min="5" max="16384" width="8.575" style="1"/>
  </cols>
  <sheetData>
    <row r="1" ht="15" customHeight="1" spans="1:4">
      <c r="A1" s="39"/>
      <c r="B1" s="43"/>
      <c r="C1" s="43"/>
      <c r="D1" s="43" t="s">
        <v>129</v>
      </c>
    </row>
    <row r="2" ht="41.25" customHeight="1" spans="1:1">
      <c r="A2" s="38" t="str">
        <f>"2026"&amp;"年部门财政拨款收支预算总表"</f>
        <v>2026年部门财政拨款收支预算总表</v>
      </c>
    </row>
    <row r="3" ht="17.25" customHeight="1" spans="1:4">
      <c r="A3" s="41" t="str">
        <f>"单位名称："&amp;"昆明市盘龙区新迎第三小学"</f>
        <v>单位名称：昆明市盘龙区新迎第三小学</v>
      </c>
      <c r="B3" s="197"/>
      <c r="D3" s="43" t="s">
        <v>1</v>
      </c>
    </row>
    <row r="4" ht="17.25" customHeight="1" spans="1:4">
      <c r="A4" s="198" t="s">
        <v>2</v>
      </c>
      <c r="B4" s="199"/>
      <c r="C4" s="198" t="s">
        <v>3</v>
      </c>
      <c r="D4" s="199"/>
    </row>
    <row r="5" ht="18.75" customHeight="1" spans="1:4">
      <c r="A5" s="198" t="s">
        <v>4</v>
      </c>
      <c r="B5" s="198" t="s">
        <v>5</v>
      </c>
      <c r="C5" s="198" t="s">
        <v>6</v>
      </c>
      <c r="D5" s="198" t="s">
        <v>5</v>
      </c>
    </row>
    <row r="6" ht="16.5" customHeight="1" spans="1:4">
      <c r="A6" s="200" t="s">
        <v>130</v>
      </c>
      <c r="B6" s="139">
        <v>9910262</v>
      </c>
      <c r="C6" s="200" t="s">
        <v>131</v>
      </c>
      <c r="D6" s="139">
        <v>10067254.06</v>
      </c>
    </row>
    <row r="7" ht="16.5" customHeight="1" spans="1:4">
      <c r="A7" s="200" t="s">
        <v>132</v>
      </c>
      <c r="B7" s="139">
        <v>9910262</v>
      </c>
      <c r="C7" s="200" t="s">
        <v>133</v>
      </c>
      <c r="D7" s="139"/>
    </row>
    <row r="8" ht="16.5" customHeight="1" spans="1:4">
      <c r="A8" s="200" t="s">
        <v>134</v>
      </c>
      <c r="B8" s="139"/>
      <c r="C8" s="200" t="s">
        <v>135</v>
      </c>
      <c r="D8" s="139"/>
    </row>
    <row r="9" ht="16.5" customHeight="1" spans="1:4">
      <c r="A9" s="200" t="s">
        <v>136</v>
      </c>
      <c r="B9" s="139"/>
      <c r="C9" s="200" t="s">
        <v>137</v>
      </c>
      <c r="D9" s="139"/>
    </row>
    <row r="10" ht="16.5" customHeight="1" spans="1:4">
      <c r="A10" s="200" t="s">
        <v>138</v>
      </c>
      <c r="B10" s="139">
        <v>156992.06</v>
      </c>
      <c r="C10" s="200" t="s">
        <v>139</v>
      </c>
      <c r="D10" s="139"/>
    </row>
    <row r="11" ht="16.5" customHeight="1" spans="1:4">
      <c r="A11" s="200" t="s">
        <v>132</v>
      </c>
      <c r="B11" s="139">
        <v>156992.06</v>
      </c>
      <c r="C11" s="200" t="s">
        <v>140</v>
      </c>
      <c r="D11" s="139">
        <v>7563006.06</v>
      </c>
    </row>
    <row r="12" ht="16.5" customHeight="1" spans="1:4">
      <c r="A12" s="201" t="s">
        <v>134</v>
      </c>
      <c r="B12" s="139"/>
      <c r="C12" s="60" t="s">
        <v>141</v>
      </c>
      <c r="D12" s="139"/>
    </row>
    <row r="13" ht="16.5" customHeight="1" spans="1:4">
      <c r="A13" s="201" t="s">
        <v>136</v>
      </c>
      <c r="B13" s="139"/>
      <c r="C13" s="60" t="s">
        <v>142</v>
      </c>
      <c r="D13" s="139"/>
    </row>
    <row r="14" ht="16.5" customHeight="1" spans="1:4">
      <c r="A14" s="202"/>
      <c r="B14" s="139"/>
      <c r="C14" s="60" t="s">
        <v>143</v>
      </c>
      <c r="D14" s="139">
        <v>1113680</v>
      </c>
    </row>
    <row r="15" ht="16.5" customHeight="1" spans="1:4">
      <c r="A15" s="202"/>
      <c r="B15" s="139"/>
      <c r="C15" s="60" t="s">
        <v>144</v>
      </c>
      <c r="D15" s="139">
        <v>717044</v>
      </c>
    </row>
    <row r="16" ht="16.5" customHeight="1" spans="1:4">
      <c r="A16" s="202"/>
      <c r="B16" s="139"/>
      <c r="C16" s="60" t="s">
        <v>145</v>
      </c>
      <c r="D16" s="139"/>
    </row>
    <row r="17" ht="16.5" customHeight="1" spans="1:4">
      <c r="A17" s="202"/>
      <c r="B17" s="139"/>
      <c r="C17" s="60" t="s">
        <v>146</v>
      </c>
      <c r="D17" s="139"/>
    </row>
    <row r="18" ht="16.5" customHeight="1" spans="1:4">
      <c r="A18" s="202"/>
      <c r="B18" s="139"/>
      <c r="C18" s="60" t="s">
        <v>147</v>
      </c>
      <c r="D18" s="139"/>
    </row>
    <row r="19" ht="16.5" customHeight="1" spans="1:4">
      <c r="A19" s="202"/>
      <c r="B19" s="139"/>
      <c r="C19" s="60" t="s">
        <v>148</v>
      </c>
      <c r="D19" s="139"/>
    </row>
    <row r="20" ht="16.5" customHeight="1" spans="1:4">
      <c r="A20" s="202"/>
      <c r="B20" s="139"/>
      <c r="C20" s="60" t="s">
        <v>149</v>
      </c>
      <c r="D20" s="139"/>
    </row>
    <row r="21" ht="16.5" customHeight="1" spans="1:4">
      <c r="A21" s="202"/>
      <c r="B21" s="139"/>
      <c r="C21" s="60" t="s">
        <v>150</v>
      </c>
      <c r="D21" s="139"/>
    </row>
    <row r="22" ht="16.5" customHeight="1" spans="1:4">
      <c r="A22" s="202"/>
      <c r="B22" s="139"/>
      <c r="C22" s="60" t="s">
        <v>151</v>
      </c>
      <c r="D22" s="139"/>
    </row>
    <row r="23" ht="16.5" customHeight="1" spans="1:4">
      <c r="A23" s="202"/>
      <c r="B23" s="139"/>
      <c r="C23" s="60" t="s">
        <v>152</v>
      </c>
      <c r="D23" s="139"/>
    </row>
    <row r="24" ht="16.5" customHeight="1" spans="1:4">
      <c r="A24" s="202"/>
      <c r="B24" s="139"/>
      <c r="C24" s="60" t="s">
        <v>153</v>
      </c>
      <c r="D24" s="139"/>
    </row>
    <row r="25" ht="16.5" customHeight="1" spans="1:4">
      <c r="A25" s="202"/>
      <c r="B25" s="139"/>
      <c r="C25" s="60" t="s">
        <v>154</v>
      </c>
      <c r="D25" s="139">
        <v>673524</v>
      </c>
    </row>
    <row r="26" ht="16.5" customHeight="1" spans="1:4">
      <c r="A26" s="202"/>
      <c r="B26" s="139"/>
      <c r="C26" s="60" t="s">
        <v>155</v>
      </c>
      <c r="D26" s="139"/>
    </row>
    <row r="27" ht="16.5" customHeight="1" spans="1:4">
      <c r="A27" s="202"/>
      <c r="B27" s="139"/>
      <c r="C27" s="60" t="s">
        <v>156</v>
      </c>
      <c r="D27" s="139"/>
    </row>
    <row r="28" ht="16.5" customHeight="1" spans="1:4">
      <c r="A28" s="202"/>
      <c r="B28" s="139"/>
      <c r="C28" s="60" t="s">
        <v>157</v>
      </c>
      <c r="D28" s="139"/>
    </row>
    <row r="29" ht="16.5" customHeight="1" spans="1:4">
      <c r="A29" s="202"/>
      <c r="B29" s="139"/>
      <c r="C29" s="60" t="s">
        <v>158</v>
      </c>
      <c r="D29" s="139"/>
    </row>
    <row r="30" ht="16.5" customHeight="1" spans="1:4">
      <c r="A30" s="202"/>
      <c r="B30" s="139"/>
      <c r="C30" s="60" t="s">
        <v>159</v>
      </c>
      <c r="D30" s="139"/>
    </row>
    <row r="31" ht="16.5" customHeight="1" spans="1:4">
      <c r="A31" s="202"/>
      <c r="B31" s="139"/>
      <c r="C31" s="201" t="s">
        <v>160</v>
      </c>
      <c r="D31" s="139"/>
    </row>
    <row r="32" ht="16.5" customHeight="1" spans="1:4">
      <c r="A32" s="202"/>
      <c r="B32" s="139"/>
      <c r="C32" s="201" t="s">
        <v>161</v>
      </c>
      <c r="D32" s="139"/>
    </row>
    <row r="33" ht="16.5" customHeight="1" spans="1:4">
      <c r="A33" s="202"/>
      <c r="B33" s="139"/>
      <c r="C33" s="27" t="s">
        <v>162</v>
      </c>
      <c r="D33" s="139"/>
    </row>
    <row r="34" ht="15" customHeight="1" spans="1:4">
      <c r="A34" s="203" t="s">
        <v>50</v>
      </c>
      <c r="B34" s="204">
        <v>10067254.06</v>
      </c>
      <c r="C34" s="203" t="s">
        <v>51</v>
      </c>
      <c r="D34" s="204">
        <v>10067254.06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3"/>
  <sheetViews>
    <sheetView showZeros="0" workbookViewId="0">
      <selection activeCell="C17" sqref="C17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51"/>
      <c r="F1" s="63"/>
      <c r="G1" s="185" t="s">
        <v>163</v>
      </c>
    </row>
    <row r="2" ht="41.25" customHeight="1" spans="1:7">
      <c r="A2" s="186" t="str">
        <f>"2026"&amp;"年一般公共预算支出预算表（按功能科目分类）"</f>
        <v>2026年一般公共预算支出预算表（按功能科目分类）</v>
      </c>
      <c r="B2" s="186"/>
      <c r="C2" s="186"/>
      <c r="D2" s="186"/>
      <c r="E2" s="186"/>
      <c r="F2" s="186"/>
      <c r="G2" s="186"/>
    </row>
    <row r="3" ht="18" customHeight="1" spans="1:7">
      <c r="A3" s="122" t="str">
        <f>"单位名称："&amp;"昆明市盘龙区新迎第三小学"</f>
        <v>单位名称：昆明市盘龙区新迎第三小学</v>
      </c>
      <c r="F3" s="187"/>
      <c r="G3" s="185" t="s">
        <v>1</v>
      </c>
    </row>
    <row r="4" ht="20.25" customHeight="1" spans="1:7">
      <c r="A4" s="188" t="s">
        <v>164</v>
      </c>
      <c r="B4" s="189"/>
      <c r="C4" s="161" t="s">
        <v>55</v>
      </c>
      <c r="D4" s="159" t="s">
        <v>75</v>
      </c>
      <c r="E4" s="74"/>
      <c r="F4" s="172"/>
      <c r="G4" s="190" t="s">
        <v>76</v>
      </c>
    </row>
    <row r="5" ht="20.25" customHeight="1" spans="1:7">
      <c r="A5" s="191" t="s">
        <v>72</v>
      </c>
      <c r="B5" s="191" t="s">
        <v>73</v>
      </c>
      <c r="C5" s="76"/>
      <c r="D5" s="192" t="s">
        <v>57</v>
      </c>
      <c r="E5" s="192" t="s">
        <v>165</v>
      </c>
      <c r="F5" s="192" t="s">
        <v>166</v>
      </c>
      <c r="G5" s="193"/>
    </row>
    <row r="6" ht="15" customHeight="1" spans="1:7">
      <c r="A6" s="164" t="s">
        <v>82</v>
      </c>
      <c r="B6" s="164" t="s">
        <v>83</v>
      </c>
      <c r="C6" s="164" t="s">
        <v>84</v>
      </c>
      <c r="D6" s="164" t="s">
        <v>85</v>
      </c>
      <c r="E6" s="164" t="s">
        <v>86</v>
      </c>
      <c r="F6" s="164" t="s">
        <v>87</v>
      </c>
      <c r="G6" s="164" t="s">
        <v>88</v>
      </c>
    </row>
    <row r="7" ht="18" customHeight="1" spans="1:7">
      <c r="A7" s="83" t="s">
        <v>97</v>
      </c>
      <c r="B7" s="83" t="s">
        <v>98</v>
      </c>
      <c r="C7" s="84">
        <v>7563006.06</v>
      </c>
      <c r="D7" s="84">
        <v>7153182</v>
      </c>
      <c r="E7" s="84">
        <v>6491102</v>
      </c>
      <c r="F7" s="84">
        <v>662080</v>
      </c>
      <c r="G7" s="84">
        <v>409824.06</v>
      </c>
    </row>
    <row r="8" ht="18" customHeight="1" spans="1:7">
      <c r="A8" s="194" t="s">
        <v>99</v>
      </c>
      <c r="B8" s="194" t="s">
        <v>100</v>
      </c>
      <c r="C8" s="84">
        <v>7563006.06</v>
      </c>
      <c r="D8" s="84">
        <v>7153182</v>
      </c>
      <c r="E8" s="84">
        <v>6491102</v>
      </c>
      <c r="F8" s="84">
        <v>662080</v>
      </c>
      <c r="G8" s="84">
        <v>409824.06</v>
      </c>
    </row>
    <row r="9" ht="18" customHeight="1" spans="1:7">
      <c r="A9" s="195" t="s">
        <v>101</v>
      </c>
      <c r="B9" s="195" t="s">
        <v>102</v>
      </c>
      <c r="C9" s="84">
        <v>7310174.06</v>
      </c>
      <c r="D9" s="84">
        <v>7153182</v>
      </c>
      <c r="E9" s="84">
        <v>6491102</v>
      </c>
      <c r="F9" s="84">
        <v>662080</v>
      </c>
      <c r="G9" s="84">
        <v>156992.06</v>
      </c>
    </row>
    <row r="10" ht="18" customHeight="1" spans="1:7">
      <c r="A10" s="195" t="s">
        <v>103</v>
      </c>
      <c r="B10" s="195" t="s">
        <v>104</v>
      </c>
      <c r="C10" s="84">
        <v>252832</v>
      </c>
      <c r="D10" s="84"/>
      <c r="E10" s="84"/>
      <c r="F10" s="84"/>
      <c r="G10" s="84">
        <v>252832</v>
      </c>
    </row>
    <row r="11" ht="18" customHeight="1" spans="1:7">
      <c r="A11" s="83" t="s">
        <v>105</v>
      </c>
      <c r="B11" s="83" t="s">
        <v>106</v>
      </c>
      <c r="C11" s="84">
        <v>1113680</v>
      </c>
      <c r="D11" s="84">
        <v>1113680</v>
      </c>
      <c r="E11" s="84">
        <v>1113680</v>
      </c>
      <c r="F11" s="84"/>
      <c r="G11" s="84"/>
    </row>
    <row r="12" ht="18" customHeight="1" spans="1:7">
      <c r="A12" s="194" t="s">
        <v>107</v>
      </c>
      <c r="B12" s="194" t="s">
        <v>108</v>
      </c>
      <c r="C12" s="84">
        <v>1113680</v>
      </c>
      <c r="D12" s="84">
        <v>1113680</v>
      </c>
      <c r="E12" s="84">
        <v>1113680</v>
      </c>
      <c r="F12" s="84"/>
      <c r="G12" s="84"/>
    </row>
    <row r="13" ht="18" customHeight="1" spans="1:7">
      <c r="A13" s="195" t="s">
        <v>109</v>
      </c>
      <c r="B13" s="195" t="s">
        <v>110</v>
      </c>
      <c r="C13" s="84">
        <v>367200</v>
      </c>
      <c r="D13" s="84">
        <v>367200</v>
      </c>
      <c r="E13" s="84">
        <v>367200</v>
      </c>
      <c r="F13" s="84"/>
      <c r="G13" s="84"/>
    </row>
    <row r="14" ht="18" customHeight="1" spans="1:7">
      <c r="A14" s="195" t="s">
        <v>111</v>
      </c>
      <c r="B14" s="195" t="s">
        <v>112</v>
      </c>
      <c r="C14" s="84">
        <v>746480</v>
      </c>
      <c r="D14" s="84">
        <v>746480</v>
      </c>
      <c r="E14" s="84">
        <v>746480</v>
      </c>
      <c r="F14" s="84"/>
      <c r="G14" s="84"/>
    </row>
    <row r="15" ht="18" customHeight="1" spans="1:7">
      <c r="A15" s="83" t="s">
        <v>113</v>
      </c>
      <c r="B15" s="83" t="s">
        <v>114</v>
      </c>
      <c r="C15" s="84">
        <v>717044</v>
      </c>
      <c r="D15" s="84">
        <v>717044</v>
      </c>
      <c r="E15" s="84">
        <v>717044</v>
      </c>
      <c r="F15" s="84"/>
      <c r="G15" s="84"/>
    </row>
    <row r="16" ht="18" customHeight="1" spans="1:7">
      <c r="A16" s="194" t="s">
        <v>115</v>
      </c>
      <c r="B16" s="194" t="s">
        <v>116</v>
      </c>
      <c r="C16" s="84">
        <v>717044</v>
      </c>
      <c r="D16" s="84">
        <v>717044</v>
      </c>
      <c r="E16" s="84">
        <v>717044</v>
      </c>
      <c r="F16" s="84"/>
      <c r="G16" s="84"/>
    </row>
    <row r="17" ht="18" customHeight="1" spans="1:7">
      <c r="A17" s="195" t="s">
        <v>117</v>
      </c>
      <c r="B17" s="195" t="s">
        <v>118</v>
      </c>
      <c r="C17" s="84">
        <v>389440</v>
      </c>
      <c r="D17" s="84">
        <v>389440</v>
      </c>
      <c r="E17" s="84">
        <v>389440</v>
      </c>
      <c r="F17" s="84"/>
      <c r="G17" s="84"/>
    </row>
    <row r="18" ht="18" customHeight="1" spans="1:7">
      <c r="A18" s="195" t="s">
        <v>119</v>
      </c>
      <c r="B18" s="195" t="s">
        <v>120</v>
      </c>
      <c r="C18" s="84">
        <v>279400</v>
      </c>
      <c r="D18" s="84">
        <v>279400</v>
      </c>
      <c r="E18" s="84">
        <v>279400</v>
      </c>
      <c r="F18" s="84"/>
      <c r="G18" s="84"/>
    </row>
    <row r="19" ht="18" customHeight="1" spans="1:7">
      <c r="A19" s="195" t="s">
        <v>121</v>
      </c>
      <c r="B19" s="195" t="s">
        <v>122</v>
      </c>
      <c r="C19" s="84">
        <v>48204</v>
      </c>
      <c r="D19" s="84">
        <v>48204</v>
      </c>
      <c r="E19" s="84">
        <v>48204</v>
      </c>
      <c r="F19" s="84"/>
      <c r="G19" s="84"/>
    </row>
    <row r="20" ht="18" customHeight="1" spans="1:7">
      <c r="A20" s="83" t="s">
        <v>123</v>
      </c>
      <c r="B20" s="83" t="s">
        <v>124</v>
      </c>
      <c r="C20" s="84">
        <v>673524</v>
      </c>
      <c r="D20" s="84">
        <v>673524</v>
      </c>
      <c r="E20" s="84">
        <v>673524</v>
      </c>
      <c r="F20" s="84"/>
      <c r="G20" s="84"/>
    </row>
    <row r="21" ht="18" customHeight="1" spans="1:7">
      <c r="A21" s="194" t="s">
        <v>125</v>
      </c>
      <c r="B21" s="194" t="s">
        <v>126</v>
      </c>
      <c r="C21" s="84">
        <v>673524</v>
      </c>
      <c r="D21" s="84">
        <v>673524</v>
      </c>
      <c r="E21" s="84">
        <v>673524</v>
      </c>
      <c r="F21" s="84"/>
      <c r="G21" s="84"/>
    </row>
    <row r="22" ht="18" customHeight="1" spans="1:7">
      <c r="A22" s="195" t="s">
        <v>127</v>
      </c>
      <c r="B22" s="195" t="s">
        <v>128</v>
      </c>
      <c r="C22" s="84">
        <v>673524</v>
      </c>
      <c r="D22" s="84">
        <v>673524</v>
      </c>
      <c r="E22" s="84">
        <v>673524</v>
      </c>
      <c r="F22" s="84"/>
      <c r="G22" s="84"/>
    </row>
    <row r="23" ht="18" customHeight="1" spans="1:7">
      <c r="A23" s="82" t="s">
        <v>167</v>
      </c>
      <c r="B23" s="196" t="s">
        <v>167</v>
      </c>
      <c r="C23" s="84">
        <v>10067254.06</v>
      </c>
      <c r="D23" s="84">
        <v>9657430</v>
      </c>
      <c r="E23" s="84">
        <v>8995350</v>
      </c>
      <c r="F23" s="84">
        <v>662080</v>
      </c>
      <c r="G23" s="84">
        <v>409824.06</v>
      </c>
    </row>
  </sheetData>
  <mergeCells count="6">
    <mergeCell ref="A2:G2"/>
    <mergeCell ref="A4:B4"/>
    <mergeCell ref="D4:F4"/>
    <mergeCell ref="A23:B23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1" sqref="$A1:$XFD1048576"/>
    </sheetView>
  </sheetViews>
  <sheetFormatPr defaultColWidth="10.425" defaultRowHeight="14.25" customHeight="1" outlineLevelRow="7" outlineLevelCol="5"/>
  <cols>
    <col min="1" max="6" width="28.1416666666667" style="1" customWidth="1"/>
    <col min="7" max="16384" width="10.425" style="1"/>
  </cols>
  <sheetData>
    <row r="1" customHeight="1" spans="1:6">
      <c r="A1" s="40"/>
      <c r="B1" s="40"/>
      <c r="C1" s="40"/>
      <c r="D1" s="40"/>
      <c r="E1" s="39"/>
      <c r="F1" s="180" t="s">
        <v>168</v>
      </c>
    </row>
    <row r="2" ht="41.25" customHeight="1" spans="1:6">
      <c r="A2" s="181" t="str">
        <f>"2026"&amp;"年一般公共预算“三公”经费支出预算表"</f>
        <v>2026年一般公共预算“三公”经费支出预算表</v>
      </c>
      <c r="B2" s="40"/>
      <c r="C2" s="40"/>
      <c r="D2" s="40"/>
      <c r="E2" s="39"/>
      <c r="F2" s="40"/>
    </row>
    <row r="3" customHeight="1" spans="1:6">
      <c r="A3" s="182" t="str">
        <f>"单位名称："&amp;"昆明市盘龙区新迎第三小学"</f>
        <v>单位名称：昆明市盘龙区新迎第三小学</v>
      </c>
      <c r="B3" s="183"/>
      <c r="D3" s="40"/>
      <c r="E3" s="39"/>
      <c r="F3" s="55" t="s">
        <v>1</v>
      </c>
    </row>
    <row r="4" ht="27" customHeight="1" spans="1:6">
      <c r="A4" s="44" t="s">
        <v>169</v>
      </c>
      <c r="B4" s="44" t="s">
        <v>170</v>
      </c>
      <c r="C4" s="44" t="s">
        <v>171</v>
      </c>
      <c r="D4" s="44"/>
      <c r="E4" s="33"/>
      <c r="F4" s="44" t="s">
        <v>172</v>
      </c>
    </row>
    <row r="5" ht="28.5" customHeight="1" spans="1:6">
      <c r="A5" s="184"/>
      <c r="B5" s="46"/>
      <c r="C5" s="33" t="s">
        <v>57</v>
      </c>
      <c r="D5" s="33" t="s">
        <v>173</v>
      </c>
      <c r="E5" s="33" t="s">
        <v>174</v>
      </c>
      <c r="F5" s="45"/>
    </row>
    <row r="6" ht="17.25" customHeight="1" spans="1:6">
      <c r="A6" s="48" t="s">
        <v>82</v>
      </c>
      <c r="B6" s="48" t="s">
        <v>83</v>
      </c>
      <c r="C6" s="48" t="s">
        <v>84</v>
      </c>
      <c r="D6" s="48" t="s">
        <v>85</v>
      </c>
      <c r="E6" s="48" t="s">
        <v>86</v>
      </c>
      <c r="F6" s="48" t="s">
        <v>87</v>
      </c>
    </row>
    <row r="7" ht="17.25" customHeight="1" spans="1:6">
      <c r="A7" s="139"/>
      <c r="B7" s="139"/>
      <c r="C7" s="139"/>
      <c r="D7" s="139"/>
      <c r="E7" s="139"/>
      <c r="F7" s="139"/>
    </row>
    <row r="8" customHeight="1" spans="1:2">
      <c r="A8" s="182" t="s">
        <v>175</v>
      </c>
      <c r="B8" s="183"/>
    </row>
  </sheetData>
  <mergeCells count="7">
    <mergeCell ref="A2:F2"/>
    <mergeCell ref="A3:B3"/>
    <mergeCell ref="C4:E4"/>
    <mergeCell ref="A8:B8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6"/>
  <sheetViews>
    <sheetView showZeros="0" workbookViewId="0">
      <selection activeCell="C14" sqref="C14"/>
    </sheetView>
  </sheetViews>
  <sheetFormatPr defaultColWidth="9.14166666666667" defaultRowHeight="14.25" customHeight="1"/>
  <cols>
    <col min="1" max="1" width="24.1083333333333" customWidth="1"/>
    <col min="2" max="3" width="32.85" customWidth="1"/>
    <col min="4" max="4" width="20.7166666666667" customWidth="1"/>
    <col min="5" max="5" width="33.775" customWidth="1"/>
    <col min="6" max="6" width="10.1416666666667" customWidth="1"/>
    <col min="7" max="7" width="26.775" customWidth="1"/>
    <col min="8" max="8" width="19.1083333333333" customWidth="1"/>
    <col min="9" max="9" width="23" customWidth="1"/>
    <col min="10" max="23" width="18.7166666666667" customWidth="1"/>
  </cols>
  <sheetData>
    <row r="1" ht="13.5" customHeight="1" spans="3:23">
      <c r="C1" s="151"/>
      <c r="D1" s="152"/>
      <c r="F1" s="153"/>
      <c r="G1" s="153"/>
      <c r="H1" s="153"/>
      <c r="I1" s="153"/>
      <c r="J1" s="87"/>
      <c r="K1" s="87"/>
      <c r="L1" s="87"/>
      <c r="M1" s="87"/>
      <c r="N1" s="87"/>
      <c r="O1" s="87"/>
      <c r="S1" s="87"/>
      <c r="W1" s="64" t="s">
        <v>176</v>
      </c>
    </row>
    <row r="2" ht="45.75" customHeight="1" spans="1:23">
      <c r="A2" s="154" t="str">
        <f>"2026"&amp;"年部门基本支出预算表"</f>
        <v>2026年部门基本支出预算表</v>
      </c>
      <c r="B2" s="67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</row>
    <row r="3" ht="18.75" customHeight="1" spans="1:23">
      <c r="A3" s="155" t="str">
        <f>"单位名称："&amp;"昆明市盘龙区新迎第三小学"</f>
        <v>单位名称：昆明市盘龙区新迎第三小学</v>
      </c>
      <c r="B3" s="156"/>
      <c r="C3" s="155"/>
      <c r="D3" s="155"/>
      <c r="E3" s="155"/>
      <c r="F3" s="155"/>
      <c r="G3" s="155"/>
      <c r="H3" s="156"/>
      <c r="I3" s="156"/>
      <c r="J3" s="89"/>
      <c r="K3" s="89"/>
      <c r="L3" s="89"/>
      <c r="M3" s="89"/>
      <c r="N3" s="89"/>
      <c r="O3" s="89"/>
      <c r="P3" s="118"/>
      <c r="Q3" s="118"/>
      <c r="R3" s="118"/>
      <c r="S3" s="89"/>
      <c r="W3" s="64" t="s">
        <v>1</v>
      </c>
    </row>
    <row r="4" ht="18" customHeight="1" spans="1:23">
      <c r="A4" s="157" t="s">
        <v>177</v>
      </c>
      <c r="B4" s="157" t="s">
        <v>178</v>
      </c>
      <c r="C4" s="158" t="s">
        <v>179</v>
      </c>
      <c r="D4" s="158" t="s">
        <v>180</v>
      </c>
      <c r="E4" s="158" t="s">
        <v>181</v>
      </c>
      <c r="F4" s="158" t="s">
        <v>182</v>
      </c>
      <c r="G4" s="158" t="s">
        <v>183</v>
      </c>
      <c r="H4" s="159" t="s">
        <v>184</v>
      </c>
      <c r="I4" s="107" t="s">
        <v>184</v>
      </c>
      <c r="J4" s="107"/>
      <c r="K4" s="107"/>
      <c r="L4" s="107"/>
      <c r="M4" s="107"/>
      <c r="N4" s="74"/>
      <c r="O4" s="74"/>
      <c r="P4" s="74"/>
      <c r="Q4" s="106" t="s">
        <v>61</v>
      </c>
      <c r="R4" s="107" t="s">
        <v>62</v>
      </c>
      <c r="S4" s="107"/>
      <c r="T4" s="107"/>
      <c r="U4" s="107"/>
      <c r="V4" s="107"/>
      <c r="W4" s="114"/>
    </row>
    <row r="5" ht="18" customHeight="1" spans="1:23">
      <c r="A5" s="93"/>
      <c r="B5" s="93"/>
      <c r="C5" s="160"/>
      <c r="D5" s="160"/>
      <c r="E5" s="160"/>
      <c r="F5" s="160"/>
      <c r="G5" s="160"/>
      <c r="H5" s="161" t="s">
        <v>185</v>
      </c>
      <c r="I5" s="159" t="s">
        <v>58</v>
      </c>
      <c r="J5" s="107"/>
      <c r="K5" s="107"/>
      <c r="L5" s="107"/>
      <c r="M5" s="114"/>
      <c r="N5" s="73" t="s">
        <v>186</v>
      </c>
      <c r="O5" s="74"/>
      <c r="P5" s="172"/>
      <c r="Q5" s="158" t="s">
        <v>61</v>
      </c>
      <c r="R5" s="159" t="s">
        <v>62</v>
      </c>
      <c r="S5" s="106" t="s">
        <v>64</v>
      </c>
      <c r="T5" s="107" t="s">
        <v>62</v>
      </c>
      <c r="U5" s="106" t="s">
        <v>66</v>
      </c>
      <c r="V5" s="106" t="s">
        <v>67</v>
      </c>
      <c r="W5" s="177" t="s">
        <v>68</v>
      </c>
    </row>
    <row r="6" ht="19.5" customHeight="1" spans="1:23">
      <c r="A6" s="162"/>
      <c r="B6" s="162"/>
      <c r="C6" s="77"/>
      <c r="D6" s="77"/>
      <c r="E6" s="77"/>
      <c r="F6" s="77"/>
      <c r="G6" s="77"/>
      <c r="H6" s="77"/>
      <c r="I6" s="173" t="s">
        <v>187</v>
      </c>
      <c r="J6" s="158" t="s">
        <v>188</v>
      </c>
      <c r="K6" s="158" t="s">
        <v>189</v>
      </c>
      <c r="L6" s="158" t="s">
        <v>190</v>
      </c>
      <c r="M6" s="158" t="s">
        <v>191</v>
      </c>
      <c r="N6" s="158" t="s">
        <v>58</v>
      </c>
      <c r="O6" s="158" t="s">
        <v>59</v>
      </c>
      <c r="P6" s="158" t="s">
        <v>60</v>
      </c>
      <c r="Q6" s="77"/>
      <c r="R6" s="158" t="s">
        <v>57</v>
      </c>
      <c r="S6" s="158" t="s">
        <v>64</v>
      </c>
      <c r="T6" s="158" t="s">
        <v>192</v>
      </c>
      <c r="U6" s="158" t="s">
        <v>66</v>
      </c>
      <c r="V6" s="158" t="s">
        <v>67</v>
      </c>
      <c r="W6" s="158" t="s">
        <v>68</v>
      </c>
    </row>
    <row r="7" ht="37.5" customHeight="1" spans="1:23">
      <c r="A7" s="95"/>
      <c r="B7" s="95"/>
      <c r="C7" s="163"/>
      <c r="D7" s="163"/>
      <c r="E7" s="163"/>
      <c r="F7" s="163"/>
      <c r="G7" s="163"/>
      <c r="H7" s="163"/>
      <c r="I7" s="174" t="s">
        <v>57</v>
      </c>
      <c r="J7" s="175" t="s">
        <v>193</v>
      </c>
      <c r="K7" s="175" t="s">
        <v>189</v>
      </c>
      <c r="L7" s="175" t="s">
        <v>190</v>
      </c>
      <c r="M7" s="175" t="s">
        <v>191</v>
      </c>
      <c r="N7" s="175" t="s">
        <v>189</v>
      </c>
      <c r="O7" s="175" t="s">
        <v>190</v>
      </c>
      <c r="P7" s="175" t="s">
        <v>191</v>
      </c>
      <c r="Q7" s="175" t="s">
        <v>61</v>
      </c>
      <c r="R7" s="175" t="s">
        <v>57</v>
      </c>
      <c r="S7" s="175" t="s">
        <v>64</v>
      </c>
      <c r="T7" s="175" t="s">
        <v>192</v>
      </c>
      <c r="U7" s="175" t="s">
        <v>66</v>
      </c>
      <c r="V7" s="175" t="s">
        <v>67</v>
      </c>
      <c r="W7" s="175" t="s">
        <v>68</v>
      </c>
    </row>
    <row r="8" customHeight="1" spans="1:23">
      <c r="A8" s="164">
        <v>1</v>
      </c>
      <c r="B8" s="164">
        <v>2</v>
      </c>
      <c r="C8" s="164">
        <v>3</v>
      </c>
      <c r="D8" s="164">
        <v>4</v>
      </c>
      <c r="E8" s="164">
        <v>5</v>
      </c>
      <c r="F8" s="164">
        <v>6</v>
      </c>
      <c r="G8" s="164">
        <v>7</v>
      </c>
      <c r="H8" s="164">
        <v>8</v>
      </c>
      <c r="I8" s="164">
        <v>9</v>
      </c>
      <c r="J8" s="164">
        <v>10</v>
      </c>
      <c r="K8" s="164">
        <v>11</v>
      </c>
      <c r="L8" s="164">
        <v>12</v>
      </c>
      <c r="M8" s="164">
        <v>13</v>
      </c>
      <c r="N8" s="164">
        <v>14</v>
      </c>
      <c r="O8" s="164">
        <v>15</v>
      </c>
      <c r="P8" s="164">
        <v>16</v>
      </c>
      <c r="Q8" s="164">
        <v>17</v>
      </c>
      <c r="R8" s="164">
        <v>18</v>
      </c>
      <c r="S8" s="164">
        <v>19</v>
      </c>
      <c r="T8" s="164">
        <v>20</v>
      </c>
      <c r="U8" s="164">
        <v>21</v>
      </c>
      <c r="V8" s="164">
        <v>22</v>
      </c>
      <c r="W8" s="164">
        <v>23</v>
      </c>
    </row>
    <row r="9" ht="20.25" customHeight="1" spans="1:23">
      <c r="A9" s="165" t="s">
        <v>70</v>
      </c>
      <c r="B9" s="165" t="s">
        <v>194</v>
      </c>
      <c r="C9" s="165" t="s">
        <v>195</v>
      </c>
      <c r="D9" s="165" t="s">
        <v>101</v>
      </c>
      <c r="E9" s="165" t="s">
        <v>102</v>
      </c>
      <c r="F9" s="165" t="s">
        <v>196</v>
      </c>
      <c r="G9" s="165" t="s">
        <v>197</v>
      </c>
      <c r="H9" s="84">
        <v>2068752</v>
      </c>
      <c r="I9" s="84">
        <v>2068752</v>
      </c>
      <c r="J9" s="84"/>
      <c r="K9" s="84"/>
      <c r="L9" s="84">
        <v>2068752</v>
      </c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</row>
    <row r="10" ht="20.25" customHeight="1" spans="1:23">
      <c r="A10" s="165" t="s">
        <v>70</v>
      </c>
      <c r="B10" s="165" t="s">
        <v>194</v>
      </c>
      <c r="C10" s="165" t="s">
        <v>195</v>
      </c>
      <c r="D10" s="165" t="s">
        <v>101</v>
      </c>
      <c r="E10" s="165" t="s">
        <v>102</v>
      </c>
      <c r="F10" s="165" t="s">
        <v>198</v>
      </c>
      <c r="G10" s="165" t="s">
        <v>199</v>
      </c>
      <c r="H10" s="84">
        <v>2712</v>
      </c>
      <c r="I10" s="84">
        <v>2712</v>
      </c>
      <c r="J10" s="176"/>
      <c r="K10" s="176"/>
      <c r="L10" s="84">
        <v>2712</v>
      </c>
      <c r="M10" s="176"/>
      <c r="N10" s="84"/>
      <c r="O10" s="84"/>
      <c r="P10" s="84"/>
      <c r="Q10" s="84"/>
      <c r="R10" s="84"/>
      <c r="S10" s="84"/>
      <c r="T10" s="84"/>
      <c r="U10" s="84"/>
      <c r="V10" s="84"/>
      <c r="W10" s="84"/>
    </row>
    <row r="11" ht="20.25" customHeight="1" spans="1:23">
      <c r="A11" s="165" t="s">
        <v>70</v>
      </c>
      <c r="B11" s="165" t="s">
        <v>194</v>
      </c>
      <c r="C11" s="165" t="s">
        <v>195</v>
      </c>
      <c r="D11" s="165" t="s">
        <v>101</v>
      </c>
      <c r="E11" s="165" t="s">
        <v>102</v>
      </c>
      <c r="F11" s="165" t="s">
        <v>200</v>
      </c>
      <c r="G11" s="165" t="s">
        <v>201</v>
      </c>
      <c r="H11" s="84">
        <v>172396</v>
      </c>
      <c r="I11" s="84">
        <v>172396</v>
      </c>
      <c r="J11" s="176"/>
      <c r="K11" s="176"/>
      <c r="L11" s="84">
        <v>172396</v>
      </c>
      <c r="M11" s="176"/>
      <c r="N11" s="84"/>
      <c r="O11" s="84"/>
      <c r="P11" s="84"/>
      <c r="Q11" s="84"/>
      <c r="R11" s="84"/>
      <c r="S11" s="84"/>
      <c r="T11" s="84"/>
      <c r="U11" s="84"/>
      <c r="V11" s="84"/>
      <c r="W11" s="84"/>
    </row>
    <row r="12" ht="20.25" customHeight="1" spans="1:23">
      <c r="A12" s="165" t="s">
        <v>70</v>
      </c>
      <c r="B12" s="165" t="s">
        <v>194</v>
      </c>
      <c r="C12" s="165" t="s">
        <v>195</v>
      </c>
      <c r="D12" s="165" t="s">
        <v>101</v>
      </c>
      <c r="E12" s="165" t="s">
        <v>102</v>
      </c>
      <c r="F12" s="165" t="s">
        <v>202</v>
      </c>
      <c r="G12" s="165" t="s">
        <v>203</v>
      </c>
      <c r="H12" s="84">
        <v>749400</v>
      </c>
      <c r="I12" s="84">
        <v>749400</v>
      </c>
      <c r="J12" s="176"/>
      <c r="K12" s="176"/>
      <c r="L12" s="84">
        <v>749400</v>
      </c>
      <c r="M12" s="176"/>
      <c r="N12" s="84"/>
      <c r="O12" s="84"/>
      <c r="P12" s="84"/>
      <c r="Q12" s="84"/>
      <c r="R12" s="84"/>
      <c r="S12" s="84"/>
      <c r="T12" s="84"/>
      <c r="U12" s="84"/>
      <c r="V12" s="84"/>
      <c r="W12" s="84"/>
    </row>
    <row r="13" ht="20.25" customHeight="1" spans="1:23">
      <c r="A13" s="165" t="s">
        <v>70</v>
      </c>
      <c r="B13" s="165" t="s">
        <v>194</v>
      </c>
      <c r="C13" s="165" t="s">
        <v>195</v>
      </c>
      <c r="D13" s="165" t="s">
        <v>101</v>
      </c>
      <c r="E13" s="165" t="s">
        <v>102</v>
      </c>
      <c r="F13" s="165" t="s">
        <v>202</v>
      </c>
      <c r="G13" s="165" t="s">
        <v>203</v>
      </c>
      <c r="H13" s="84">
        <v>1190904</v>
      </c>
      <c r="I13" s="84">
        <v>1190904</v>
      </c>
      <c r="J13" s="176"/>
      <c r="K13" s="176"/>
      <c r="L13" s="84">
        <v>1190904</v>
      </c>
      <c r="M13" s="176"/>
      <c r="N13" s="84"/>
      <c r="O13" s="84"/>
      <c r="P13" s="84"/>
      <c r="Q13" s="84"/>
      <c r="R13" s="84"/>
      <c r="S13" s="84"/>
      <c r="T13" s="84"/>
      <c r="U13" s="84"/>
      <c r="V13" s="84"/>
      <c r="W13" s="84"/>
    </row>
    <row r="14" ht="20.25" customHeight="1" spans="1:23">
      <c r="A14" s="165" t="s">
        <v>70</v>
      </c>
      <c r="B14" s="165" t="s">
        <v>204</v>
      </c>
      <c r="C14" s="165" t="s">
        <v>205</v>
      </c>
      <c r="D14" s="165" t="s">
        <v>111</v>
      </c>
      <c r="E14" s="165" t="s">
        <v>112</v>
      </c>
      <c r="F14" s="165" t="s">
        <v>206</v>
      </c>
      <c r="G14" s="165" t="s">
        <v>207</v>
      </c>
      <c r="H14" s="84">
        <v>746480</v>
      </c>
      <c r="I14" s="84">
        <v>746480</v>
      </c>
      <c r="J14" s="176"/>
      <c r="K14" s="176"/>
      <c r="L14" s="84">
        <v>746480</v>
      </c>
      <c r="M14" s="176"/>
      <c r="N14" s="84"/>
      <c r="O14" s="84"/>
      <c r="P14" s="84"/>
      <c r="Q14" s="84"/>
      <c r="R14" s="84"/>
      <c r="S14" s="84"/>
      <c r="T14" s="84"/>
      <c r="U14" s="84"/>
      <c r="V14" s="84"/>
      <c r="W14" s="84"/>
    </row>
    <row r="15" ht="20.25" customHeight="1" spans="1:23">
      <c r="A15" s="165" t="s">
        <v>70</v>
      </c>
      <c r="B15" s="165" t="s">
        <v>204</v>
      </c>
      <c r="C15" s="165" t="s">
        <v>205</v>
      </c>
      <c r="D15" s="165" t="s">
        <v>117</v>
      </c>
      <c r="E15" s="165" t="s">
        <v>118</v>
      </c>
      <c r="F15" s="165" t="s">
        <v>208</v>
      </c>
      <c r="G15" s="165" t="s">
        <v>209</v>
      </c>
      <c r="H15" s="84">
        <v>389440</v>
      </c>
      <c r="I15" s="84">
        <v>389440</v>
      </c>
      <c r="J15" s="176"/>
      <c r="K15" s="176"/>
      <c r="L15" s="84">
        <v>389440</v>
      </c>
      <c r="M15" s="176"/>
      <c r="N15" s="84"/>
      <c r="O15" s="84"/>
      <c r="P15" s="84"/>
      <c r="Q15" s="84"/>
      <c r="R15" s="84"/>
      <c r="S15" s="84"/>
      <c r="T15" s="84"/>
      <c r="U15" s="84"/>
      <c r="V15" s="84"/>
      <c r="W15" s="84"/>
    </row>
    <row r="16" ht="20.25" customHeight="1" spans="1:23">
      <c r="A16" s="165" t="s">
        <v>70</v>
      </c>
      <c r="B16" s="165" t="s">
        <v>204</v>
      </c>
      <c r="C16" s="165" t="s">
        <v>205</v>
      </c>
      <c r="D16" s="165" t="s">
        <v>119</v>
      </c>
      <c r="E16" s="165" t="s">
        <v>120</v>
      </c>
      <c r="F16" s="165" t="s">
        <v>210</v>
      </c>
      <c r="G16" s="165" t="s">
        <v>211</v>
      </c>
      <c r="H16" s="84">
        <v>216760</v>
      </c>
      <c r="I16" s="84">
        <v>216760</v>
      </c>
      <c r="J16" s="176"/>
      <c r="K16" s="176"/>
      <c r="L16" s="84">
        <v>216760</v>
      </c>
      <c r="M16" s="176"/>
      <c r="N16" s="84"/>
      <c r="O16" s="84"/>
      <c r="P16" s="84"/>
      <c r="Q16" s="84"/>
      <c r="R16" s="84"/>
      <c r="S16" s="84"/>
      <c r="T16" s="84"/>
      <c r="U16" s="84"/>
      <c r="V16" s="84"/>
      <c r="W16" s="84"/>
    </row>
    <row r="17" ht="20.25" customHeight="1" spans="1:23">
      <c r="A17" s="165" t="s">
        <v>70</v>
      </c>
      <c r="B17" s="165" t="s">
        <v>204</v>
      </c>
      <c r="C17" s="165" t="s">
        <v>205</v>
      </c>
      <c r="D17" s="165" t="s">
        <v>119</v>
      </c>
      <c r="E17" s="165" t="s">
        <v>120</v>
      </c>
      <c r="F17" s="165" t="s">
        <v>210</v>
      </c>
      <c r="G17" s="165" t="s">
        <v>211</v>
      </c>
      <c r="H17" s="84">
        <v>62640</v>
      </c>
      <c r="I17" s="84">
        <v>62640</v>
      </c>
      <c r="J17" s="176"/>
      <c r="K17" s="176"/>
      <c r="L17" s="84">
        <v>62640</v>
      </c>
      <c r="M17" s="176"/>
      <c r="N17" s="84"/>
      <c r="O17" s="84"/>
      <c r="P17" s="84"/>
      <c r="Q17" s="84"/>
      <c r="R17" s="84"/>
      <c r="S17" s="84"/>
      <c r="T17" s="84"/>
      <c r="U17" s="84"/>
      <c r="V17" s="84"/>
      <c r="W17" s="84"/>
    </row>
    <row r="18" ht="20.25" customHeight="1" spans="1:23">
      <c r="A18" s="165" t="s">
        <v>70</v>
      </c>
      <c r="B18" s="165" t="s">
        <v>204</v>
      </c>
      <c r="C18" s="165" t="s">
        <v>205</v>
      </c>
      <c r="D18" s="165" t="s">
        <v>101</v>
      </c>
      <c r="E18" s="165" t="s">
        <v>102</v>
      </c>
      <c r="F18" s="165" t="s">
        <v>212</v>
      </c>
      <c r="G18" s="165" t="s">
        <v>213</v>
      </c>
      <c r="H18" s="84">
        <v>30360</v>
      </c>
      <c r="I18" s="84">
        <v>30360</v>
      </c>
      <c r="J18" s="176"/>
      <c r="K18" s="176"/>
      <c r="L18" s="84">
        <v>30360</v>
      </c>
      <c r="M18" s="176"/>
      <c r="N18" s="84"/>
      <c r="O18" s="84"/>
      <c r="P18" s="84"/>
      <c r="Q18" s="84"/>
      <c r="R18" s="84"/>
      <c r="S18" s="84"/>
      <c r="T18" s="84"/>
      <c r="U18" s="84"/>
      <c r="V18" s="84"/>
      <c r="W18" s="84"/>
    </row>
    <row r="19" ht="20.25" customHeight="1" spans="1:23">
      <c r="A19" s="165" t="s">
        <v>70</v>
      </c>
      <c r="B19" s="165" t="s">
        <v>204</v>
      </c>
      <c r="C19" s="165" t="s">
        <v>205</v>
      </c>
      <c r="D19" s="165" t="s">
        <v>121</v>
      </c>
      <c r="E19" s="165" t="s">
        <v>122</v>
      </c>
      <c r="F19" s="165" t="s">
        <v>212</v>
      </c>
      <c r="G19" s="165" t="s">
        <v>213</v>
      </c>
      <c r="H19" s="84">
        <v>8964</v>
      </c>
      <c r="I19" s="84">
        <v>8964</v>
      </c>
      <c r="J19" s="176"/>
      <c r="K19" s="176"/>
      <c r="L19" s="84">
        <v>8964</v>
      </c>
      <c r="M19" s="176"/>
      <c r="N19" s="84"/>
      <c r="O19" s="84"/>
      <c r="P19" s="84"/>
      <c r="Q19" s="84"/>
      <c r="R19" s="84"/>
      <c r="S19" s="84"/>
      <c r="T19" s="84"/>
      <c r="U19" s="84"/>
      <c r="V19" s="84"/>
      <c r="W19" s="84"/>
    </row>
    <row r="20" ht="20.25" customHeight="1" spans="1:23">
      <c r="A20" s="165" t="s">
        <v>70</v>
      </c>
      <c r="B20" s="165" t="s">
        <v>204</v>
      </c>
      <c r="C20" s="165" t="s">
        <v>205</v>
      </c>
      <c r="D20" s="165" t="s">
        <v>121</v>
      </c>
      <c r="E20" s="165" t="s">
        <v>122</v>
      </c>
      <c r="F20" s="165" t="s">
        <v>212</v>
      </c>
      <c r="G20" s="165" t="s">
        <v>213</v>
      </c>
      <c r="H20" s="84">
        <v>19320</v>
      </c>
      <c r="I20" s="84">
        <v>19320</v>
      </c>
      <c r="J20" s="176"/>
      <c r="K20" s="176"/>
      <c r="L20" s="84">
        <v>19320</v>
      </c>
      <c r="M20" s="176"/>
      <c r="N20" s="84"/>
      <c r="O20" s="84"/>
      <c r="P20" s="84"/>
      <c r="Q20" s="84"/>
      <c r="R20" s="84"/>
      <c r="S20" s="84"/>
      <c r="T20" s="84"/>
      <c r="U20" s="84"/>
      <c r="V20" s="84"/>
      <c r="W20" s="84"/>
    </row>
    <row r="21" ht="20.25" customHeight="1" spans="1:23">
      <c r="A21" s="165" t="s">
        <v>70</v>
      </c>
      <c r="B21" s="165" t="s">
        <v>204</v>
      </c>
      <c r="C21" s="165" t="s">
        <v>205</v>
      </c>
      <c r="D21" s="165" t="s">
        <v>121</v>
      </c>
      <c r="E21" s="165" t="s">
        <v>122</v>
      </c>
      <c r="F21" s="165" t="s">
        <v>212</v>
      </c>
      <c r="G21" s="165" t="s">
        <v>213</v>
      </c>
      <c r="H21" s="84">
        <v>19920</v>
      </c>
      <c r="I21" s="84">
        <v>19920</v>
      </c>
      <c r="J21" s="176"/>
      <c r="K21" s="176"/>
      <c r="L21" s="84">
        <v>19920</v>
      </c>
      <c r="M21" s="176"/>
      <c r="N21" s="84"/>
      <c r="O21" s="84"/>
      <c r="P21" s="84"/>
      <c r="Q21" s="84"/>
      <c r="R21" s="84"/>
      <c r="S21" s="84"/>
      <c r="T21" s="84"/>
      <c r="U21" s="84"/>
      <c r="V21" s="84"/>
      <c r="W21" s="84"/>
    </row>
    <row r="22" ht="20.25" customHeight="1" spans="1:23">
      <c r="A22" s="165" t="s">
        <v>70</v>
      </c>
      <c r="B22" s="165" t="s">
        <v>214</v>
      </c>
      <c r="C22" s="165" t="s">
        <v>128</v>
      </c>
      <c r="D22" s="165" t="s">
        <v>127</v>
      </c>
      <c r="E22" s="165" t="s">
        <v>128</v>
      </c>
      <c r="F22" s="165" t="s">
        <v>215</v>
      </c>
      <c r="G22" s="165" t="s">
        <v>128</v>
      </c>
      <c r="H22" s="84">
        <v>673524</v>
      </c>
      <c r="I22" s="84">
        <v>673524</v>
      </c>
      <c r="J22" s="176"/>
      <c r="K22" s="176"/>
      <c r="L22" s="84">
        <v>673524</v>
      </c>
      <c r="M22" s="176"/>
      <c r="N22" s="84"/>
      <c r="O22" s="84"/>
      <c r="P22" s="84"/>
      <c r="Q22" s="84"/>
      <c r="R22" s="84"/>
      <c r="S22" s="84"/>
      <c r="T22" s="84"/>
      <c r="U22" s="84"/>
      <c r="V22" s="84"/>
      <c r="W22" s="84"/>
    </row>
    <row r="23" ht="20.25" customHeight="1" spans="1:23">
      <c r="A23" s="165" t="s">
        <v>70</v>
      </c>
      <c r="B23" s="165" t="s">
        <v>216</v>
      </c>
      <c r="C23" s="165" t="s">
        <v>217</v>
      </c>
      <c r="D23" s="165" t="s">
        <v>101</v>
      </c>
      <c r="E23" s="165" t="s">
        <v>102</v>
      </c>
      <c r="F23" s="165" t="s">
        <v>218</v>
      </c>
      <c r="G23" s="165" t="s">
        <v>217</v>
      </c>
      <c r="H23" s="84">
        <v>37840</v>
      </c>
      <c r="I23" s="84">
        <v>37840</v>
      </c>
      <c r="J23" s="176"/>
      <c r="K23" s="176"/>
      <c r="L23" s="84">
        <v>37840</v>
      </c>
      <c r="M23" s="176"/>
      <c r="N23" s="84"/>
      <c r="O23" s="84"/>
      <c r="P23" s="84"/>
      <c r="Q23" s="84"/>
      <c r="R23" s="84"/>
      <c r="S23" s="84"/>
      <c r="T23" s="84"/>
      <c r="U23" s="84"/>
      <c r="V23" s="84"/>
      <c r="W23" s="84"/>
    </row>
    <row r="24" ht="20.25" customHeight="1" spans="1:23">
      <c r="A24" s="165" t="s">
        <v>70</v>
      </c>
      <c r="B24" s="165" t="s">
        <v>219</v>
      </c>
      <c r="C24" s="165" t="s">
        <v>220</v>
      </c>
      <c r="D24" s="165" t="s">
        <v>101</v>
      </c>
      <c r="E24" s="165" t="s">
        <v>102</v>
      </c>
      <c r="F24" s="165" t="s">
        <v>221</v>
      </c>
      <c r="G24" s="165" t="s">
        <v>222</v>
      </c>
      <c r="H24" s="84">
        <v>450240</v>
      </c>
      <c r="I24" s="84">
        <v>450240</v>
      </c>
      <c r="J24" s="176"/>
      <c r="K24" s="176"/>
      <c r="L24" s="84">
        <v>450240</v>
      </c>
      <c r="M24" s="176"/>
      <c r="N24" s="84"/>
      <c r="O24" s="84"/>
      <c r="P24" s="84"/>
      <c r="Q24" s="84"/>
      <c r="R24" s="84"/>
      <c r="S24" s="84"/>
      <c r="T24" s="84"/>
      <c r="U24" s="84"/>
      <c r="V24" s="84"/>
      <c r="W24" s="84"/>
    </row>
    <row r="25" ht="20.25" customHeight="1" spans="1:23">
      <c r="A25" s="165" t="s">
        <v>70</v>
      </c>
      <c r="B25" s="165" t="s">
        <v>219</v>
      </c>
      <c r="C25" s="165" t="s">
        <v>220</v>
      </c>
      <c r="D25" s="165" t="s">
        <v>101</v>
      </c>
      <c r="E25" s="165" t="s">
        <v>102</v>
      </c>
      <c r="F25" s="165" t="s">
        <v>223</v>
      </c>
      <c r="G25" s="165" t="s">
        <v>224</v>
      </c>
      <c r="H25" s="84">
        <v>10800</v>
      </c>
      <c r="I25" s="84">
        <v>10800</v>
      </c>
      <c r="J25" s="176"/>
      <c r="K25" s="176"/>
      <c r="L25" s="84">
        <v>10800</v>
      </c>
      <c r="M25" s="176"/>
      <c r="N25" s="84"/>
      <c r="O25" s="84"/>
      <c r="P25" s="84"/>
      <c r="Q25" s="84"/>
      <c r="R25" s="84"/>
      <c r="S25" s="84"/>
      <c r="T25" s="84"/>
      <c r="U25" s="84"/>
      <c r="V25" s="84"/>
      <c r="W25" s="84"/>
    </row>
    <row r="26" ht="20.25" customHeight="1" spans="1:23">
      <c r="A26" s="165" t="s">
        <v>70</v>
      </c>
      <c r="B26" s="165" t="s">
        <v>219</v>
      </c>
      <c r="C26" s="165" t="s">
        <v>220</v>
      </c>
      <c r="D26" s="165" t="s">
        <v>101</v>
      </c>
      <c r="E26" s="165" t="s">
        <v>102</v>
      </c>
      <c r="F26" s="165" t="s">
        <v>223</v>
      </c>
      <c r="G26" s="165" t="s">
        <v>224</v>
      </c>
      <c r="H26" s="84">
        <v>96000</v>
      </c>
      <c r="I26" s="84">
        <v>96000</v>
      </c>
      <c r="J26" s="176"/>
      <c r="K26" s="176"/>
      <c r="L26" s="84">
        <v>96000</v>
      </c>
      <c r="M26" s="176"/>
      <c r="N26" s="84"/>
      <c r="O26" s="84"/>
      <c r="P26" s="84"/>
      <c r="Q26" s="84"/>
      <c r="R26" s="84"/>
      <c r="S26" s="84"/>
      <c r="T26" s="84"/>
      <c r="U26" s="84"/>
      <c r="V26" s="84"/>
      <c r="W26" s="84"/>
    </row>
    <row r="27" ht="20.25" customHeight="1" spans="1:23">
      <c r="A27" s="165" t="s">
        <v>70</v>
      </c>
      <c r="B27" s="165" t="s">
        <v>219</v>
      </c>
      <c r="C27" s="165" t="s">
        <v>220</v>
      </c>
      <c r="D27" s="165" t="s">
        <v>101</v>
      </c>
      <c r="E27" s="165" t="s">
        <v>102</v>
      </c>
      <c r="F27" s="165" t="s">
        <v>223</v>
      </c>
      <c r="G27" s="165" t="s">
        <v>224</v>
      </c>
      <c r="H27" s="84">
        <v>24000</v>
      </c>
      <c r="I27" s="84">
        <v>24000</v>
      </c>
      <c r="J27" s="176"/>
      <c r="K27" s="176"/>
      <c r="L27" s="84">
        <v>24000</v>
      </c>
      <c r="M27" s="176"/>
      <c r="N27" s="84"/>
      <c r="O27" s="84"/>
      <c r="P27" s="84"/>
      <c r="Q27" s="84"/>
      <c r="R27" s="84"/>
      <c r="S27" s="84"/>
      <c r="T27" s="84"/>
      <c r="U27" s="84"/>
      <c r="V27" s="84"/>
      <c r="W27" s="84"/>
    </row>
    <row r="28" ht="20.25" customHeight="1" spans="1:23">
      <c r="A28" s="165" t="s">
        <v>70</v>
      </c>
      <c r="B28" s="165" t="s">
        <v>225</v>
      </c>
      <c r="C28" s="165" t="s">
        <v>226</v>
      </c>
      <c r="D28" s="165" t="s">
        <v>109</v>
      </c>
      <c r="E28" s="165" t="s">
        <v>110</v>
      </c>
      <c r="F28" s="165" t="s">
        <v>227</v>
      </c>
      <c r="G28" s="165" t="s">
        <v>228</v>
      </c>
      <c r="H28" s="84">
        <v>367200</v>
      </c>
      <c r="I28" s="84">
        <v>367200</v>
      </c>
      <c r="J28" s="176"/>
      <c r="K28" s="176"/>
      <c r="L28" s="84">
        <v>367200</v>
      </c>
      <c r="M28" s="176"/>
      <c r="N28" s="84"/>
      <c r="O28" s="84"/>
      <c r="P28" s="84"/>
      <c r="Q28" s="84"/>
      <c r="R28" s="84"/>
      <c r="S28" s="84"/>
      <c r="T28" s="84"/>
      <c r="U28" s="84"/>
      <c r="V28" s="84"/>
      <c r="W28" s="84"/>
    </row>
    <row r="29" ht="20.25" customHeight="1" spans="1:23">
      <c r="A29" s="165" t="s">
        <v>70</v>
      </c>
      <c r="B29" s="165" t="s">
        <v>229</v>
      </c>
      <c r="C29" s="165" t="s">
        <v>230</v>
      </c>
      <c r="D29" s="165" t="s">
        <v>101</v>
      </c>
      <c r="E29" s="165" t="s">
        <v>102</v>
      </c>
      <c r="F29" s="165" t="s">
        <v>200</v>
      </c>
      <c r="G29" s="165" t="s">
        <v>201</v>
      </c>
      <c r="H29" s="84">
        <v>405112</v>
      </c>
      <c r="I29" s="84">
        <v>405112</v>
      </c>
      <c r="J29" s="176"/>
      <c r="K29" s="176"/>
      <c r="L29" s="84">
        <v>405112</v>
      </c>
      <c r="M29" s="176"/>
      <c r="N29" s="84"/>
      <c r="O29" s="84"/>
      <c r="P29" s="84"/>
      <c r="Q29" s="84"/>
      <c r="R29" s="84"/>
      <c r="S29" s="84"/>
      <c r="T29" s="84"/>
      <c r="U29" s="84"/>
      <c r="V29" s="84"/>
      <c r="W29" s="84"/>
    </row>
    <row r="30" ht="20.25" customHeight="1" spans="1:23">
      <c r="A30" s="165" t="s">
        <v>70</v>
      </c>
      <c r="B30" s="165" t="s">
        <v>229</v>
      </c>
      <c r="C30" s="165" t="s">
        <v>230</v>
      </c>
      <c r="D30" s="165" t="s">
        <v>101</v>
      </c>
      <c r="E30" s="165" t="s">
        <v>102</v>
      </c>
      <c r="F30" s="165" t="s">
        <v>200</v>
      </c>
      <c r="G30" s="165" t="s">
        <v>201</v>
      </c>
      <c r="H30" s="84">
        <v>576000</v>
      </c>
      <c r="I30" s="84">
        <v>576000</v>
      </c>
      <c r="J30" s="176"/>
      <c r="K30" s="176"/>
      <c r="L30" s="84">
        <v>576000</v>
      </c>
      <c r="M30" s="176"/>
      <c r="N30" s="84"/>
      <c r="O30" s="84"/>
      <c r="P30" s="84"/>
      <c r="Q30" s="84"/>
      <c r="R30" s="84"/>
      <c r="S30" s="84"/>
      <c r="T30" s="84"/>
      <c r="U30" s="84"/>
      <c r="V30" s="84"/>
      <c r="W30" s="84"/>
    </row>
    <row r="31" ht="20.25" customHeight="1" spans="1:23">
      <c r="A31" s="165" t="s">
        <v>70</v>
      </c>
      <c r="B31" s="165" t="s">
        <v>229</v>
      </c>
      <c r="C31" s="165" t="s">
        <v>230</v>
      </c>
      <c r="D31" s="165" t="s">
        <v>101</v>
      </c>
      <c r="E31" s="165" t="s">
        <v>102</v>
      </c>
      <c r="F31" s="165" t="s">
        <v>202</v>
      </c>
      <c r="G31" s="165" t="s">
        <v>203</v>
      </c>
      <c r="H31" s="84">
        <v>720000</v>
      </c>
      <c r="I31" s="84">
        <v>720000</v>
      </c>
      <c r="J31" s="176"/>
      <c r="K31" s="176"/>
      <c r="L31" s="84">
        <v>720000</v>
      </c>
      <c r="M31" s="176"/>
      <c r="N31" s="84"/>
      <c r="O31" s="84"/>
      <c r="P31" s="84"/>
      <c r="Q31" s="84"/>
      <c r="R31" s="84"/>
      <c r="S31" s="84"/>
      <c r="T31" s="84"/>
      <c r="U31" s="84"/>
      <c r="V31" s="84"/>
      <c r="W31" s="84"/>
    </row>
    <row r="32" ht="20.25" customHeight="1" spans="1:23">
      <c r="A32" s="166" t="s">
        <v>70</v>
      </c>
      <c r="B32" s="166" t="s">
        <v>231</v>
      </c>
      <c r="C32" s="166" t="s">
        <v>232</v>
      </c>
      <c r="D32" s="166" t="s">
        <v>101</v>
      </c>
      <c r="E32" s="166" t="s">
        <v>102</v>
      </c>
      <c r="F32" s="166" t="s">
        <v>212</v>
      </c>
      <c r="G32" s="167" t="s">
        <v>213</v>
      </c>
      <c r="H32" s="84">
        <v>75466</v>
      </c>
      <c r="I32" s="84">
        <v>75466</v>
      </c>
      <c r="J32" s="176"/>
      <c r="K32" s="176"/>
      <c r="L32" s="84">
        <v>75466</v>
      </c>
      <c r="M32" s="176"/>
      <c r="N32" s="84"/>
      <c r="O32" s="84"/>
      <c r="P32" s="84"/>
      <c r="Q32" s="84"/>
      <c r="R32" s="84"/>
      <c r="S32" s="84"/>
      <c r="T32" s="84"/>
      <c r="U32" s="84"/>
      <c r="V32" s="84"/>
      <c r="W32" s="84"/>
    </row>
    <row r="33" ht="20.25" customHeight="1" spans="1:23">
      <c r="A33" s="168" t="s">
        <v>70</v>
      </c>
      <c r="B33" s="168" t="s">
        <v>233</v>
      </c>
      <c r="C33" s="168" t="s">
        <v>234</v>
      </c>
      <c r="D33" s="168" t="s">
        <v>101</v>
      </c>
      <c r="E33" s="168" t="s">
        <v>102</v>
      </c>
      <c r="F33" s="168" t="s">
        <v>223</v>
      </c>
      <c r="G33" s="169" t="s">
        <v>224</v>
      </c>
      <c r="H33" s="84">
        <v>43200</v>
      </c>
      <c r="I33" s="84">
        <v>43200</v>
      </c>
      <c r="J33" s="176"/>
      <c r="K33" s="176"/>
      <c r="L33" s="84">
        <v>43200</v>
      </c>
      <c r="M33" s="176"/>
      <c r="N33" s="84"/>
      <c r="O33" s="84"/>
      <c r="P33" s="84"/>
      <c r="Q33" s="84"/>
      <c r="R33" s="84"/>
      <c r="S33" s="84"/>
      <c r="T33" s="84"/>
      <c r="U33" s="84"/>
      <c r="V33" s="84"/>
      <c r="W33" s="84"/>
    </row>
    <row r="34" ht="20.25" customHeight="1" spans="1:23">
      <c r="A34" s="168" t="s">
        <v>70</v>
      </c>
      <c r="B34" s="168" t="s">
        <v>235</v>
      </c>
      <c r="C34" s="168" t="s">
        <v>236</v>
      </c>
      <c r="D34" s="168" t="s">
        <v>101</v>
      </c>
      <c r="E34" s="168" t="s">
        <v>102</v>
      </c>
      <c r="F34" s="168" t="s">
        <v>237</v>
      </c>
      <c r="G34" s="169" t="s">
        <v>238</v>
      </c>
      <c r="H34" s="84">
        <v>150000</v>
      </c>
      <c r="I34" s="84">
        <v>150000</v>
      </c>
      <c r="J34" s="176"/>
      <c r="K34" s="176"/>
      <c r="L34" s="84">
        <v>150000</v>
      </c>
      <c r="M34" s="176"/>
      <c r="N34" s="84"/>
      <c r="O34" s="84"/>
      <c r="P34" s="84"/>
      <c r="Q34" s="84"/>
      <c r="R34" s="84"/>
      <c r="S34" s="84"/>
      <c r="T34" s="84"/>
      <c r="U34" s="84"/>
      <c r="V34" s="84"/>
      <c r="W34" s="84"/>
    </row>
    <row r="35" ht="20.25" customHeight="1" spans="1:23">
      <c r="A35" s="168" t="s">
        <v>70</v>
      </c>
      <c r="B35" s="168" t="s">
        <v>235</v>
      </c>
      <c r="C35" s="168" t="s">
        <v>236</v>
      </c>
      <c r="D35" s="168" t="s">
        <v>101</v>
      </c>
      <c r="E35" s="168" t="s">
        <v>102</v>
      </c>
      <c r="F35" s="168" t="s">
        <v>237</v>
      </c>
      <c r="G35" s="169" t="s">
        <v>238</v>
      </c>
      <c r="H35" s="84">
        <v>350000</v>
      </c>
      <c r="I35" s="84">
        <v>350000</v>
      </c>
      <c r="J35" s="176"/>
      <c r="K35" s="176"/>
      <c r="L35" s="84">
        <v>350000</v>
      </c>
      <c r="M35" s="176"/>
      <c r="N35" s="84"/>
      <c r="O35" s="84"/>
      <c r="P35" s="84"/>
      <c r="Q35" s="84"/>
      <c r="R35" s="84"/>
      <c r="S35" s="84"/>
      <c r="T35" s="84"/>
      <c r="U35" s="84"/>
      <c r="V35" s="84"/>
      <c r="W35" s="84"/>
    </row>
    <row r="36" ht="17.25" customHeight="1" spans="1:23">
      <c r="A36" s="170" t="s">
        <v>167</v>
      </c>
      <c r="B36" s="170"/>
      <c r="C36" s="170"/>
      <c r="D36" s="170"/>
      <c r="E36" s="170"/>
      <c r="F36" s="170"/>
      <c r="G36" s="171"/>
      <c r="H36" s="84">
        <v>9657430</v>
      </c>
      <c r="I36" s="84">
        <v>9657430</v>
      </c>
      <c r="J36" s="84"/>
      <c r="K36" s="84"/>
      <c r="L36" s="84">
        <v>9657430</v>
      </c>
      <c r="M36" s="84"/>
      <c r="N36" s="84"/>
      <c r="O36" s="84"/>
      <c r="P36" s="84"/>
      <c r="Q36" s="84"/>
      <c r="R36" s="84"/>
      <c r="S36" s="84"/>
      <c r="T36" s="84"/>
      <c r="U36" s="84"/>
      <c r="V36" s="178"/>
      <c r="W36" s="179"/>
    </row>
  </sheetData>
  <mergeCells count="30">
    <mergeCell ref="A2:W2"/>
    <mergeCell ref="A3:G3"/>
    <mergeCell ref="H4:W4"/>
    <mergeCell ref="I5:M5"/>
    <mergeCell ref="N5:P5"/>
    <mergeCell ref="R5:W5"/>
    <mergeCell ref="A36:G3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9"/>
  <sheetViews>
    <sheetView showZeros="0" workbookViewId="0">
      <selection activeCell="D14" sqref="D14"/>
    </sheetView>
  </sheetViews>
  <sheetFormatPr defaultColWidth="9.14166666666667" defaultRowHeight="14.25" customHeight="1"/>
  <cols>
    <col min="1" max="1" width="10.275" style="1" customWidth="1"/>
    <col min="2" max="2" width="13.425" style="1" customWidth="1"/>
    <col min="3" max="3" width="32.85" style="1" customWidth="1"/>
    <col min="4" max="4" width="23.85" style="1" customWidth="1"/>
    <col min="5" max="5" width="11.1416666666667" style="1" customWidth="1"/>
    <col min="6" max="6" width="17.7166666666667" style="1" customWidth="1"/>
    <col min="7" max="7" width="9.85" style="1" customWidth="1"/>
    <col min="8" max="8" width="17.7166666666667" style="1" customWidth="1"/>
    <col min="9" max="13" width="20" style="1" customWidth="1"/>
    <col min="14" max="14" width="12.275" style="1" customWidth="1"/>
    <col min="15" max="15" width="12.7166666666667" style="1" customWidth="1"/>
    <col min="16" max="16" width="11.1416666666667" style="1" customWidth="1"/>
    <col min="17" max="21" width="19.85" style="1" customWidth="1"/>
    <col min="22" max="22" width="20" style="1" customWidth="1"/>
    <col min="23" max="23" width="19.85" style="1" customWidth="1"/>
    <col min="24" max="16384" width="9.14166666666667" style="1"/>
  </cols>
  <sheetData>
    <row r="1" ht="13.5" customHeight="1" spans="2:23">
      <c r="B1" s="145"/>
      <c r="E1" s="2"/>
      <c r="F1" s="2"/>
      <c r="G1" s="2"/>
      <c r="H1" s="2"/>
      <c r="U1" s="145"/>
      <c r="W1" s="150" t="s">
        <v>239</v>
      </c>
    </row>
    <row r="2" ht="46.5" customHeight="1" spans="1:23">
      <c r="A2" s="4" t="str">
        <f>"2026"&amp;"年部门项目支出预算表"</f>
        <v>2026年部门项目支出预算表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13.5" customHeight="1" spans="1:23">
      <c r="A3" s="5" t="str">
        <f>"单位名称："&amp;"昆明市盘龙区新迎第三小学"</f>
        <v>单位名称：昆明市盘龙区新迎第三小学</v>
      </c>
      <c r="B3" s="6"/>
      <c r="C3" s="6"/>
      <c r="D3" s="6"/>
      <c r="E3" s="6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U3" s="145"/>
      <c r="W3" s="129" t="s">
        <v>1</v>
      </c>
    </row>
    <row r="4" ht="21.75" customHeight="1" spans="1:23">
      <c r="A4" s="9" t="s">
        <v>240</v>
      </c>
      <c r="B4" s="10" t="s">
        <v>178</v>
      </c>
      <c r="C4" s="9" t="s">
        <v>179</v>
      </c>
      <c r="D4" s="9" t="s">
        <v>241</v>
      </c>
      <c r="E4" s="10" t="s">
        <v>180</v>
      </c>
      <c r="F4" s="10" t="s">
        <v>181</v>
      </c>
      <c r="G4" s="10" t="s">
        <v>242</v>
      </c>
      <c r="H4" s="10" t="s">
        <v>243</v>
      </c>
      <c r="I4" s="16" t="s">
        <v>55</v>
      </c>
      <c r="J4" s="11" t="s">
        <v>244</v>
      </c>
      <c r="K4" s="12"/>
      <c r="L4" s="12"/>
      <c r="M4" s="13"/>
      <c r="N4" s="11" t="s">
        <v>186</v>
      </c>
      <c r="O4" s="12"/>
      <c r="P4" s="13"/>
      <c r="Q4" s="10" t="s">
        <v>61</v>
      </c>
      <c r="R4" s="11" t="s">
        <v>62</v>
      </c>
      <c r="S4" s="12"/>
      <c r="T4" s="12"/>
      <c r="U4" s="12"/>
      <c r="V4" s="12"/>
      <c r="W4" s="13"/>
    </row>
    <row r="5" ht="21.75" customHeight="1" spans="1:23">
      <c r="A5" s="14"/>
      <c r="B5" s="26"/>
      <c r="C5" s="14"/>
      <c r="D5" s="14"/>
      <c r="E5" s="15"/>
      <c r="F5" s="15"/>
      <c r="G5" s="15"/>
      <c r="H5" s="15"/>
      <c r="I5" s="26"/>
      <c r="J5" s="146" t="s">
        <v>58</v>
      </c>
      <c r="K5" s="147"/>
      <c r="L5" s="10" t="s">
        <v>59</v>
      </c>
      <c r="M5" s="10" t="s">
        <v>60</v>
      </c>
      <c r="N5" s="10" t="s">
        <v>58</v>
      </c>
      <c r="O5" s="10" t="s">
        <v>59</v>
      </c>
      <c r="P5" s="10" t="s">
        <v>60</v>
      </c>
      <c r="Q5" s="15"/>
      <c r="R5" s="10" t="s">
        <v>57</v>
      </c>
      <c r="S5" s="10" t="s">
        <v>64</v>
      </c>
      <c r="T5" s="10" t="s">
        <v>192</v>
      </c>
      <c r="U5" s="10" t="s">
        <v>66</v>
      </c>
      <c r="V5" s="10" t="s">
        <v>67</v>
      </c>
      <c r="W5" s="10" t="s">
        <v>68</v>
      </c>
    </row>
    <row r="6" ht="21" customHeight="1" spans="1:23">
      <c r="A6" s="26"/>
      <c r="B6" s="26"/>
      <c r="C6" s="26"/>
      <c r="D6" s="26"/>
      <c r="E6" s="26"/>
      <c r="F6" s="26"/>
      <c r="G6" s="26"/>
      <c r="H6" s="26"/>
      <c r="I6" s="26"/>
      <c r="J6" s="148" t="s">
        <v>57</v>
      </c>
      <c r="K6" s="149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</row>
    <row r="7" ht="39.75" customHeight="1" spans="1:23">
      <c r="A7" s="17"/>
      <c r="B7" s="19"/>
      <c r="C7" s="17"/>
      <c r="D7" s="17"/>
      <c r="E7" s="18"/>
      <c r="F7" s="18"/>
      <c r="G7" s="18"/>
      <c r="H7" s="18"/>
      <c r="I7" s="19"/>
      <c r="J7" s="58" t="s">
        <v>57</v>
      </c>
      <c r="K7" s="58" t="s">
        <v>245</v>
      </c>
      <c r="L7" s="18"/>
      <c r="M7" s="18"/>
      <c r="N7" s="18"/>
      <c r="O7" s="18"/>
      <c r="P7" s="18"/>
      <c r="Q7" s="18"/>
      <c r="R7" s="18"/>
      <c r="S7" s="18"/>
      <c r="T7" s="18"/>
      <c r="U7" s="19"/>
      <c r="V7" s="18"/>
      <c r="W7" s="18"/>
    </row>
    <row r="8" ht="15" customHeight="1" spans="1:23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33">
        <v>12</v>
      </c>
      <c r="M8" s="33">
        <v>13</v>
      </c>
      <c r="N8" s="33">
        <v>14</v>
      </c>
      <c r="O8" s="33">
        <v>15</v>
      </c>
      <c r="P8" s="33">
        <v>16</v>
      </c>
      <c r="Q8" s="33">
        <v>17</v>
      </c>
      <c r="R8" s="33">
        <v>18</v>
      </c>
      <c r="S8" s="33">
        <v>19</v>
      </c>
      <c r="T8" s="33">
        <v>20</v>
      </c>
      <c r="U8" s="20">
        <v>21</v>
      </c>
      <c r="V8" s="33">
        <v>22</v>
      </c>
      <c r="W8" s="20">
        <v>23</v>
      </c>
    </row>
    <row r="9" ht="21.75" customHeight="1" spans="1:23">
      <c r="A9" s="60" t="s">
        <v>246</v>
      </c>
      <c r="B9" s="60" t="s">
        <v>247</v>
      </c>
      <c r="C9" s="60" t="s">
        <v>248</v>
      </c>
      <c r="D9" s="60" t="s">
        <v>70</v>
      </c>
      <c r="E9" s="60" t="s">
        <v>101</v>
      </c>
      <c r="F9" s="60" t="s">
        <v>102</v>
      </c>
      <c r="G9" s="60" t="s">
        <v>221</v>
      </c>
      <c r="H9" s="60" t="s">
        <v>222</v>
      </c>
      <c r="I9" s="139">
        <v>3500</v>
      </c>
      <c r="J9" s="139"/>
      <c r="K9" s="139"/>
      <c r="L9" s="139"/>
      <c r="M9" s="139"/>
      <c r="N9" s="139">
        <v>3500</v>
      </c>
      <c r="O9" s="139"/>
      <c r="P9" s="139"/>
      <c r="Q9" s="139"/>
      <c r="R9" s="139"/>
      <c r="S9" s="139"/>
      <c r="T9" s="139"/>
      <c r="U9" s="139"/>
      <c r="V9" s="139"/>
      <c r="W9" s="139"/>
    </row>
    <row r="10" ht="21.75" customHeight="1" spans="1:23">
      <c r="A10" s="60" t="s">
        <v>246</v>
      </c>
      <c r="B10" s="60" t="s">
        <v>249</v>
      </c>
      <c r="C10" s="60" t="s">
        <v>250</v>
      </c>
      <c r="D10" s="60" t="s">
        <v>70</v>
      </c>
      <c r="E10" s="60" t="s">
        <v>101</v>
      </c>
      <c r="F10" s="60" t="s">
        <v>102</v>
      </c>
      <c r="G10" s="60" t="s">
        <v>221</v>
      </c>
      <c r="H10" s="60" t="s">
        <v>222</v>
      </c>
      <c r="I10" s="139">
        <v>1000</v>
      </c>
      <c r="J10" s="139"/>
      <c r="K10" s="139"/>
      <c r="L10" s="139"/>
      <c r="M10" s="139"/>
      <c r="N10" s="139">
        <v>1000</v>
      </c>
      <c r="O10" s="139"/>
      <c r="P10" s="139"/>
      <c r="Q10" s="139"/>
      <c r="R10" s="139"/>
      <c r="S10" s="139"/>
      <c r="T10" s="139"/>
      <c r="U10" s="139"/>
      <c r="V10" s="139"/>
      <c r="W10" s="139"/>
    </row>
    <row r="11" ht="21.75" customHeight="1" spans="1:23">
      <c r="A11" s="60" t="s">
        <v>246</v>
      </c>
      <c r="B11" s="60" t="s">
        <v>249</v>
      </c>
      <c r="C11" s="60" t="s">
        <v>250</v>
      </c>
      <c r="D11" s="60" t="s">
        <v>70</v>
      </c>
      <c r="E11" s="60" t="s">
        <v>101</v>
      </c>
      <c r="F11" s="60" t="s">
        <v>102</v>
      </c>
      <c r="G11" s="60" t="s">
        <v>221</v>
      </c>
      <c r="H11" s="60" t="s">
        <v>222</v>
      </c>
      <c r="I11" s="139">
        <v>32092.03</v>
      </c>
      <c r="J11" s="139"/>
      <c r="K11" s="139"/>
      <c r="L11" s="139"/>
      <c r="M11" s="139"/>
      <c r="N11" s="139">
        <v>32092.03</v>
      </c>
      <c r="O11" s="139"/>
      <c r="P11" s="139"/>
      <c r="Q11" s="139"/>
      <c r="R11" s="139"/>
      <c r="S11" s="139"/>
      <c r="T11" s="139"/>
      <c r="U11" s="139"/>
      <c r="V11" s="139"/>
      <c r="W11" s="139"/>
    </row>
    <row r="12" ht="21.75" customHeight="1" spans="1:23">
      <c r="A12" s="60" t="s">
        <v>246</v>
      </c>
      <c r="B12" s="60" t="s">
        <v>249</v>
      </c>
      <c r="C12" s="60" t="s">
        <v>250</v>
      </c>
      <c r="D12" s="60" t="s">
        <v>70</v>
      </c>
      <c r="E12" s="60" t="s">
        <v>101</v>
      </c>
      <c r="F12" s="60" t="s">
        <v>102</v>
      </c>
      <c r="G12" s="60" t="s">
        <v>221</v>
      </c>
      <c r="H12" s="60" t="s">
        <v>222</v>
      </c>
      <c r="I12" s="139">
        <v>0.8</v>
      </c>
      <c r="J12" s="139"/>
      <c r="K12" s="139"/>
      <c r="L12" s="139"/>
      <c r="M12" s="139"/>
      <c r="N12" s="139">
        <v>0.8</v>
      </c>
      <c r="O12" s="139"/>
      <c r="P12" s="139"/>
      <c r="Q12" s="139"/>
      <c r="R12" s="139"/>
      <c r="S12" s="139"/>
      <c r="T12" s="139"/>
      <c r="U12" s="139"/>
      <c r="V12" s="139"/>
      <c r="W12" s="139"/>
    </row>
    <row r="13" ht="21.75" customHeight="1" spans="1:23">
      <c r="A13" s="60" t="s">
        <v>246</v>
      </c>
      <c r="B13" s="60" t="s">
        <v>249</v>
      </c>
      <c r="C13" s="60" t="s">
        <v>250</v>
      </c>
      <c r="D13" s="60" t="s">
        <v>70</v>
      </c>
      <c r="E13" s="60" t="s">
        <v>101</v>
      </c>
      <c r="F13" s="60" t="s">
        <v>102</v>
      </c>
      <c r="G13" s="60" t="s">
        <v>221</v>
      </c>
      <c r="H13" s="60" t="s">
        <v>222</v>
      </c>
      <c r="I13" s="139">
        <v>93484.23</v>
      </c>
      <c r="J13" s="139"/>
      <c r="K13" s="139"/>
      <c r="L13" s="139"/>
      <c r="M13" s="139"/>
      <c r="N13" s="139">
        <v>93484.23</v>
      </c>
      <c r="O13" s="139"/>
      <c r="P13" s="139"/>
      <c r="Q13" s="139"/>
      <c r="R13" s="139"/>
      <c r="S13" s="139"/>
      <c r="T13" s="139"/>
      <c r="U13" s="139"/>
      <c r="V13" s="139"/>
      <c r="W13" s="139"/>
    </row>
    <row r="14" ht="21.75" customHeight="1" spans="1:23">
      <c r="A14" s="60" t="s">
        <v>246</v>
      </c>
      <c r="B14" s="60" t="s">
        <v>249</v>
      </c>
      <c r="C14" s="60" t="s">
        <v>250</v>
      </c>
      <c r="D14" s="60" t="s">
        <v>70</v>
      </c>
      <c r="E14" s="60" t="s">
        <v>101</v>
      </c>
      <c r="F14" s="60" t="s">
        <v>102</v>
      </c>
      <c r="G14" s="60" t="s">
        <v>251</v>
      </c>
      <c r="H14" s="60" t="s">
        <v>252</v>
      </c>
      <c r="I14" s="139">
        <v>700</v>
      </c>
      <c r="J14" s="139"/>
      <c r="K14" s="139"/>
      <c r="L14" s="139"/>
      <c r="M14" s="139"/>
      <c r="N14" s="139">
        <v>700</v>
      </c>
      <c r="O14" s="139"/>
      <c r="P14" s="139"/>
      <c r="Q14" s="139"/>
      <c r="R14" s="139"/>
      <c r="S14" s="139"/>
      <c r="T14" s="139"/>
      <c r="U14" s="139"/>
      <c r="V14" s="139"/>
      <c r="W14" s="139"/>
    </row>
    <row r="15" ht="21.75" customHeight="1" spans="1:23">
      <c r="A15" s="60" t="s">
        <v>253</v>
      </c>
      <c r="B15" s="60" t="s">
        <v>254</v>
      </c>
      <c r="C15" s="60" t="s">
        <v>255</v>
      </c>
      <c r="D15" s="60" t="s">
        <v>70</v>
      </c>
      <c r="E15" s="60" t="s">
        <v>101</v>
      </c>
      <c r="F15" s="60" t="s">
        <v>102</v>
      </c>
      <c r="G15" s="60" t="s">
        <v>221</v>
      </c>
      <c r="H15" s="60" t="s">
        <v>222</v>
      </c>
      <c r="I15" s="139">
        <v>26215</v>
      </c>
      <c r="J15" s="139"/>
      <c r="K15" s="139"/>
      <c r="L15" s="139"/>
      <c r="M15" s="139"/>
      <c r="N15" s="139">
        <v>26215</v>
      </c>
      <c r="O15" s="139"/>
      <c r="P15" s="139"/>
      <c r="Q15" s="139"/>
      <c r="R15" s="139"/>
      <c r="S15" s="139"/>
      <c r="T15" s="139"/>
      <c r="U15" s="139"/>
      <c r="V15" s="139"/>
      <c r="W15" s="139"/>
    </row>
    <row r="16" ht="21.75" customHeight="1" spans="1:23">
      <c r="A16" s="60" t="s">
        <v>253</v>
      </c>
      <c r="B16" s="60" t="s">
        <v>256</v>
      </c>
      <c r="C16" s="60" t="s">
        <v>257</v>
      </c>
      <c r="D16" s="60" t="s">
        <v>70</v>
      </c>
      <c r="E16" s="60" t="s">
        <v>103</v>
      </c>
      <c r="F16" s="60" t="s">
        <v>104</v>
      </c>
      <c r="G16" s="60" t="s">
        <v>221</v>
      </c>
      <c r="H16" s="60" t="s">
        <v>222</v>
      </c>
      <c r="I16" s="139">
        <v>108332</v>
      </c>
      <c r="J16" s="139">
        <v>108332</v>
      </c>
      <c r="K16" s="139">
        <v>108332</v>
      </c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</row>
    <row r="17" ht="21.75" customHeight="1" spans="1:23">
      <c r="A17" s="60" t="s">
        <v>253</v>
      </c>
      <c r="B17" s="60" t="s">
        <v>258</v>
      </c>
      <c r="C17" s="60" t="s">
        <v>259</v>
      </c>
      <c r="D17" s="60" t="s">
        <v>70</v>
      </c>
      <c r="E17" s="60" t="s">
        <v>103</v>
      </c>
      <c r="F17" s="60" t="s">
        <v>104</v>
      </c>
      <c r="G17" s="60" t="s">
        <v>221</v>
      </c>
      <c r="H17" s="60" t="s">
        <v>222</v>
      </c>
      <c r="I17" s="139">
        <v>129894</v>
      </c>
      <c r="J17" s="139"/>
      <c r="K17" s="139"/>
      <c r="L17" s="139"/>
      <c r="M17" s="139"/>
      <c r="N17" s="139"/>
      <c r="O17" s="139"/>
      <c r="P17" s="139"/>
      <c r="Q17" s="139"/>
      <c r="R17" s="139">
        <v>129894</v>
      </c>
      <c r="S17" s="139"/>
      <c r="T17" s="139"/>
      <c r="U17" s="139"/>
      <c r="V17" s="139"/>
      <c r="W17" s="139">
        <v>129894</v>
      </c>
    </row>
    <row r="18" ht="21.75" customHeight="1" spans="1:23">
      <c r="A18" s="60" t="s">
        <v>253</v>
      </c>
      <c r="B18" s="60" t="s">
        <v>260</v>
      </c>
      <c r="C18" s="60" t="s">
        <v>261</v>
      </c>
      <c r="D18" s="60" t="s">
        <v>70</v>
      </c>
      <c r="E18" s="60" t="s">
        <v>103</v>
      </c>
      <c r="F18" s="60" t="s">
        <v>104</v>
      </c>
      <c r="G18" s="60" t="s">
        <v>262</v>
      </c>
      <c r="H18" s="60" t="s">
        <v>263</v>
      </c>
      <c r="I18" s="139">
        <v>144500</v>
      </c>
      <c r="J18" s="139">
        <v>144500</v>
      </c>
      <c r="K18" s="139">
        <v>144500</v>
      </c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</row>
    <row r="19" ht="18.75" customHeight="1" spans="1:23">
      <c r="A19" s="29" t="s">
        <v>167</v>
      </c>
      <c r="B19" s="30"/>
      <c r="C19" s="30"/>
      <c r="D19" s="30"/>
      <c r="E19" s="30"/>
      <c r="F19" s="30"/>
      <c r="G19" s="30"/>
      <c r="H19" s="31"/>
      <c r="I19" s="139">
        <v>539718.06</v>
      </c>
      <c r="J19" s="139">
        <v>252832</v>
      </c>
      <c r="K19" s="139">
        <v>252832</v>
      </c>
      <c r="L19" s="139"/>
      <c r="M19" s="139"/>
      <c r="N19" s="139">
        <v>156992.06</v>
      </c>
      <c r="O19" s="139"/>
      <c r="P19" s="139"/>
      <c r="Q19" s="139"/>
      <c r="R19" s="139">
        <v>129894</v>
      </c>
      <c r="S19" s="139"/>
      <c r="T19" s="139"/>
      <c r="U19" s="139"/>
      <c r="V19" s="139"/>
      <c r="W19" s="139">
        <v>129894</v>
      </c>
    </row>
  </sheetData>
  <mergeCells count="28">
    <mergeCell ref="A2:W2"/>
    <mergeCell ref="A3:H3"/>
    <mergeCell ref="J4:M4"/>
    <mergeCell ref="N4:P4"/>
    <mergeCell ref="R4:W4"/>
    <mergeCell ref="A19:H19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5"/>
  <sheetViews>
    <sheetView showZeros="0" workbookViewId="0">
      <selection activeCell="B7" sqref="B7:B14"/>
    </sheetView>
  </sheetViews>
  <sheetFormatPr defaultColWidth="9.14166666666667" defaultRowHeight="12" customHeight="1"/>
  <cols>
    <col min="1" max="1" width="34.275" style="1" customWidth="1"/>
    <col min="2" max="2" width="29" style="1" customWidth="1"/>
    <col min="3" max="5" width="23.575" style="1" customWidth="1"/>
    <col min="6" max="6" width="11.275" style="1" customWidth="1"/>
    <col min="7" max="7" width="25.1416666666667" style="1" customWidth="1"/>
    <col min="8" max="8" width="15.575" style="1" customWidth="1"/>
    <col min="9" max="9" width="13.425" style="1" customWidth="1"/>
    <col min="10" max="10" width="18.85" style="1" customWidth="1"/>
    <col min="11" max="16384" width="9.14166666666667" style="1"/>
  </cols>
  <sheetData>
    <row r="1" ht="18" customHeight="1" spans="10:10">
      <c r="J1" s="3" t="s">
        <v>264</v>
      </c>
    </row>
    <row r="2" ht="39.75" customHeight="1" spans="1:10">
      <c r="A2" s="56" t="str">
        <f>"2026"&amp;"年部门项目支出绩效目标表"</f>
        <v>2026年部门项目支出绩效目标表</v>
      </c>
      <c r="B2" s="4"/>
      <c r="C2" s="4"/>
      <c r="D2" s="4"/>
      <c r="E2" s="4"/>
      <c r="F2" s="57"/>
      <c r="G2" s="4"/>
      <c r="H2" s="57"/>
      <c r="I2" s="57"/>
      <c r="J2" s="4"/>
    </row>
    <row r="3" ht="17.25" customHeight="1" spans="1:1">
      <c r="A3" s="5" t="str">
        <f>"单位名称："&amp;"昆明市盘龙区新迎第三小学"</f>
        <v>单位名称：昆明市盘龙区新迎第三小学</v>
      </c>
    </row>
    <row r="4" ht="44.25" customHeight="1" spans="1:10">
      <c r="A4" s="58" t="s">
        <v>179</v>
      </c>
      <c r="B4" s="58" t="s">
        <v>265</v>
      </c>
      <c r="C4" s="58" t="s">
        <v>266</v>
      </c>
      <c r="D4" s="58" t="s">
        <v>267</v>
      </c>
      <c r="E4" s="58" t="s">
        <v>268</v>
      </c>
      <c r="F4" s="59" t="s">
        <v>269</v>
      </c>
      <c r="G4" s="58" t="s">
        <v>270</v>
      </c>
      <c r="H4" s="59" t="s">
        <v>271</v>
      </c>
      <c r="I4" s="59" t="s">
        <v>272</v>
      </c>
      <c r="J4" s="58" t="s">
        <v>273</v>
      </c>
    </row>
    <row r="5" ht="18.75" customHeight="1" spans="1:10">
      <c r="A5" s="143">
        <v>1</v>
      </c>
      <c r="B5" s="143">
        <v>2</v>
      </c>
      <c r="C5" s="143">
        <v>3</v>
      </c>
      <c r="D5" s="143">
        <v>4</v>
      </c>
      <c r="E5" s="143">
        <v>5</v>
      </c>
      <c r="F5" s="33">
        <v>6</v>
      </c>
      <c r="G5" s="143">
        <v>7</v>
      </c>
      <c r="H5" s="33">
        <v>8</v>
      </c>
      <c r="I5" s="33">
        <v>9</v>
      </c>
      <c r="J5" s="143">
        <v>10</v>
      </c>
    </row>
    <row r="6" ht="42" customHeight="1" spans="1:10">
      <c r="A6" s="27" t="s">
        <v>70</v>
      </c>
      <c r="B6" s="60"/>
      <c r="C6" s="60"/>
      <c r="D6" s="60"/>
      <c r="E6" s="47"/>
      <c r="F6" s="61"/>
      <c r="G6" s="47"/>
      <c r="H6" s="61"/>
      <c r="I6" s="61"/>
      <c r="J6" s="47"/>
    </row>
    <row r="7" ht="42" customHeight="1" spans="1:10">
      <c r="A7" s="144" t="s">
        <v>259</v>
      </c>
      <c r="B7" s="21" t="s">
        <v>274</v>
      </c>
      <c r="C7" s="21" t="s">
        <v>275</v>
      </c>
      <c r="D7" s="21" t="s">
        <v>276</v>
      </c>
      <c r="E7" s="27" t="s">
        <v>277</v>
      </c>
      <c r="F7" s="21" t="s">
        <v>278</v>
      </c>
      <c r="G7" s="27" t="s">
        <v>279</v>
      </c>
      <c r="H7" s="21" t="s">
        <v>280</v>
      </c>
      <c r="I7" s="21" t="s">
        <v>281</v>
      </c>
      <c r="J7" s="27" t="s">
        <v>282</v>
      </c>
    </row>
    <row r="8" ht="42" customHeight="1" spans="1:10">
      <c r="A8" s="144" t="s">
        <v>259</v>
      </c>
      <c r="B8" s="21" t="s">
        <v>283</v>
      </c>
      <c r="C8" s="21" t="s">
        <v>275</v>
      </c>
      <c r="D8" s="21" t="s">
        <v>284</v>
      </c>
      <c r="E8" s="27" t="s">
        <v>285</v>
      </c>
      <c r="F8" s="21" t="s">
        <v>278</v>
      </c>
      <c r="G8" s="27" t="s">
        <v>279</v>
      </c>
      <c r="H8" s="21" t="s">
        <v>280</v>
      </c>
      <c r="I8" s="21" t="s">
        <v>281</v>
      </c>
      <c r="J8" s="27" t="s">
        <v>286</v>
      </c>
    </row>
    <row r="9" ht="42" customHeight="1" spans="1:10">
      <c r="A9" s="144" t="s">
        <v>259</v>
      </c>
      <c r="B9" s="21" t="s">
        <v>283</v>
      </c>
      <c r="C9" s="21" t="s">
        <v>275</v>
      </c>
      <c r="D9" s="21" t="s">
        <v>284</v>
      </c>
      <c r="E9" s="27" t="s">
        <v>287</v>
      </c>
      <c r="F9" s="21" t="s">
        <v>288</v>
      </c>
      <c r="G9" s="27" t="s">
        <v>289</v>
      </c>
      <c r="H9" s="21" t="s">
        <v>280</v>
      </c>
      <c r="I9" s="21" t="s">
        <v>281</v>
      </c>
      <c r="J9" s="27" t="s">
        <v>290</v>
      </c>
    </row>
    <row r="10" ht="42" customHeight="1" spans="1:10">
      <c r="A10" s="144" t="s">
        <v>259</v>
      </c>
      <c r="B10" s="21" t="s">
        <v>283</v>
      </c>
      <c r="C10" s="21" t="s">
        <v>275</v>
      </c>
      <c r="D10" s="21" t="s">
        <v>291</v>
      </c>
      <c r="E10" s="27" t="s">
        <v>292</v>
      </c>
      <c r="F10" s="21" t="s">
        <v>293</v>
      </c>
      <c r="G10" s="27" t="s">
        <v>294</v>
      </c>
      <c r="H10" s="21" t="s">
        <v>295</v>
      </c>
      <c r="I10" s="21" t="s">
        <v>281</v>
      </c>
      <c r="J10" s="27" t="s">
        <v>296</v>
      </c>
    </row>
    <row r="11" ht="42" customHeight="1" spans="1:10">
      <c r="A11" s="144" t="s">
        <v>259</v>
      </c>
      <c r="B11" s="21" t="s">
        <v>283</v>
      </c>
      <c r="C11" s="21" t="s">
        <v>297</v>
      </c>
      <c r="D11" s="21" t="s">
        <v>298</v>
      </c>
      <c r="E11" s="27" t="s">
        <v>299</v>
      </c>
      <c r="F11" s="21" t="s">
        <v>288</v>
      </c>
      <c r="G11" s="27" t="s">
        <v>300</v>
      </c>
      <c r="H11" s="21" t="s">
        <v>280</v>
      </c>
      <c r="I11" s="21" t="s">
        <v>281</v>
      </c>
      <c r="J11" s="27" t="s">
        <v>301</v>
      </c>
    </row>
    <row r="12" ht="42" customHeight="1" spans="1:10">
      <c r="A12" s="144" t="s">
        <v>259</v>
      </c>
      <c r="B12" s="21" t="s">
        <v>283</v>
      </c>
      <c r="C12" s="21" t="s">
        <v>297</v>
      </c>
      <c r="D12" s="21" t="s">
        <v>298</v>
      </c>
      <c r="E12" s="27" t="s">
        <v>302</v>
      </c>
      <c r="F12" s="21" t="s">
        <v>303</v>
      </c>
      <c r="G12" s="27" t="s">
        <v>82</v>
      </c>
      <c r="H12" s="21" t="s">
        <v>280</v>
      </c>
      <c r="I12" s="21" t="s">
        <v>281</v>
      </c>
      <c r="J12" s="27" t="s">
        <v>304</v>
      </c>
    </row>
    <row r="13" ht="42" customHeight="1" spans="1:10">
      <c r="A13" s="144" t="s">
        <v>259</v>
      </c>
      <c r="B13" s="21" t="s">
        <v>283</v>
      </c>
      <c r="C13" s="21" t="s">
        <v>305</v>
      </c>
      <c r="D13" s="21" t="s">
        <v>306</v>
      </c>
      <c r="E13" s="27" t="s">
        <v>307</v>
      </c>
      <c r="F13" s="21" t="s">
        <v>288</v>
      </c>
      <c r="G13" s="27" t="s">
        <v>308</v>
      </c>
      <c r="H13" s="21" t="s">
        <v>280</v>
      </c>
      <c r="I13" s="21" t="s">
        <v>281</v>
      </c>
      <c r="J13" s="27" t="s">
        <v>309</v>
      </c>
    </row>
    <row r="14" ht="42" customHeight="1" spans="1:10">
      <c r="A14" s="144" t="s">
        <v>259</v>
      </c>
      <c r="B14" s="21" t="s">
        <v>283</v>
      </c>
      <c r="C14" s="21" t="s">
        <v>310</v>
      </c>
      <c r="D14" s="21" t="s">
        <v>311</v>
      </c>
      <c r="E14" s="27" t="s">
        <v>312</v>
      </c>
      <c r="F14" s="21" t="s">
        <v>288</v>
      </c>
      <c r="G14" s="27" t="s">
        <v>96</v>
      </c>
      <c r="H14" s="21" t="s">
        <v>280</v>
      </c>
      <c r="I14" s="21" t="s">
        <v>281</v>
      </c>
      <c r="J14" s="27" t="s">
        <v>313</v>
      </c>
    </row>
    <row r="15" ht="42" customHeight="1" spans="1:10">
      <c r="A15" s="144" t="s">
        <v>257</v>
      </c>
      <c r="B15" s="21" t="s">
        <v>314</v>
      </c>
      <c r="C15" s="21" t="s">
        <v>275</v>
      </c>
      <c r="D15" s="21" t="s">
        <v>284</v>
      </c>
      <c r="E15" s="27" t="s">
        <v>315</v>
      </c>
      <c r="F15" s="21" t="s">
        <v>278</v>
      </c>
      <c r="G15" s="27" t="s">
        <v>279</v>
      </c>
      <c r="H15" s="21" t="s">
        <v>280</v>
      </c>
      <c r="I15" s="21" t="s">
        <v>281</v>
      </c>
      <c r="J15" s="27" t="s">
        <v>316</v>
      </c>
    </row>
    <row r="16" ht="42" customHeight="1" spans="1:10">
      <c r="A16" s="144" t="s">
        <v>257</v>
      </c>
      <c r="B16" s="21" t="s">
        <v>317</v>
      </c>
      <c r="C16" s="21" t="s">
        <v>275</v>
      </c>
      <c r="D16" s="21" t="s">
        <v>291</v>
      </c>
      <c r="E16" s="27" t="s">
        <v>318</v>
      </c>
      <c r="F16" s="21" t="s">
        <v>278</v>
      </c>
      <c r="G16" s="27" t="s">
        <v>279</v>
      </c>
      <c r="H16" s="21" t="s">
        <v>280</v>
      </c>
      <c r="I16" s="21" t="s">
        <v>281</v>
      </c>
      <c r="J16" s="27" t="s">
        <v>319</v>
      </c>
    </row>
    <row r="17" ht="42" customHeight="1" spans="1:10">
      <c r="A17" s="144" t="s">
        <v>257</v>
      </c>
      <c r="B17" s="21" t="s">
        <v>317</v>
      </c>
      <c r="C17" s="21" t="s">
        <v>297</v>
      </c>
      <c r="D17" s="21" t="s">
        <v>298</v>
      </c>
      <c r="E17" s="27" t="s">
        <v>320</v>
      </c>
      <c r="F17" s="21" t="s">
        <v>288</v>
      </c>
      <c r="G17" s="27" t="s">
        <v>321</v>
      </c>
      <c r="H17" s="21" t="s">
        <v>280</v>
      </c>
      <c r="I17" s="21" t="s">
        <v>281</v>
      </c>
      <c r="J17" s="27" t="s">
        <v>322</v>
      </c>
    </row>
    <row r="18" ht="42" customHeight="1" spans="1:10">
      <c r="A18" s="144" t="s">
        <v>257</v>
      </c>
      <c r="B18" s="21" t="s">
        <v>317</v>
      </c>
      <c r="C18" s="21" t="s">
        <v>297</v>
      </c>
      <c r="D18" s="21" t="s">
        <v>298</v>
      </c>
      <c r="E18" s="27" t="s">
        <v>323</v>
      </c>
      <c r="F18" s="21" t="s">
        <v>303</v>
      </c>
      <c r="G18" s="27" t="s">
        <v>86</v>
      </c>
      <c r="H18" s="21" t="s">
        <v>280</v>
      </c>
      <c r="I18" s="21" t="s">
        <v>281</v>
      </c>
      <c r="J18" s="27" t="s">
        <v>324</v>
      </c>
    </row>
    <row r="19" ht="42" customHeight="1" spans="1:10">
      <c r="A19" s="144" t="s">
        <v>257</v>
      </c>
      <c r="B19" s="21" t="s">
        <v>317</v>
      </c>
      <c r="C19" s="21" t="s">
        <v>297</v>
      </c>
      <c r="D19" s="21" t="s">
        <v>325</v>
      </c>
      <c r="E19" s="27" t="s">
        <v>326</v>
      </c>
      <c r="F19" s="21" t="s">
        <v>278</v>
      </c>
      <c r="G19" s="27" t="s">
        <v>93</v>
      </c>
      <c r="H19" s="21" t="s">
        <v>295</v>
      </c>
      <c r="I19" s="21" t="s">
        <v>327</v>
      </c>
      <c r="J19" s="27" t="s">
        <v>328</v>
      </c>
    </row>
    <row r="20" ht="42" customHeight="1" spans="1:10">
      <c r="A20" s="144" t="s">
        <v>257</v>
      </c>
      <c r="B20" s="21" t="s">
        <v>317</v>
      </c>
      <c r="C20" s="21" t="s">
        <v>305</v>
      </c>
      <c r="D20" s="21" t="s">
        <v>306</v>
      </c>
      <c r="E20" s="27" t="s">
        <v>329</v>
      </c>
      <c r="F20" s="21" t="s">
        <v>288</v>
      </c>
      <c r="G20" s="27" t="s">
        <v>289</v>
      </c>
      <c r="H20" s="21" t="s">
        <v>280</v>
      </c>
      <c r="I20" s="21" t="s">
        <v>281</v>
      </c>
      <c r="J20" s="27" t="s">
        <v>330</v>
      </c>
    </row>
    <row r="21" ht="42" customHeight="1" spans="1:10">
      <c r="A21" s="144" t="s">
        <v>261</v>
      </c>
      <c r="B21" s="21" t="s">
        <v>331</v>
      </c>
      <c r="C21" s="21" t="s">
        <v>275</v>
      </c>
      <c r="D21" s="21" t="s">
        <v>284</v>
      </c>
      <c r="E21" s="27" t="s">
        <v>332</v>
      </c>
      <c r="F21" s="21" t="s">
        <v>288</v>
      </c>
      <c r="G21" s="27" t="s">
        <v>289</v>
      </c>
      <c r="H21" s="21" t="s">
        <v>280</v>
      </c>
      <c r="I21" s="21" t="s">
        <v>327</v>
      </c>
      <c r="J21" s="27" t="s">
        <v>333</v>
      </c>
    </row>
    <row r="22" ht="42" customHeight="1" spans="1:10">
      <c r="A22" s="144" t="s">
        <v>261</v>
      </c>
      <c r="B22" s="21" t="s">
        <v>334</v>
      </c>
      <c r="C22" s="21" t="s">
        <v>275</v>
      </c>
      <c r="D22" s="21" t="s">
        <v>291</v>
      </c>
      <c r="E22" s="27" t="s">
        <v>335</v>
      </c>
      <c r="F22" s="21" t="s">
        <v>303</v>
      </c>
      <c r="G22" s="27" t="s">
        <v>336</v>
      </c>
      <c r="H22" s="21" t="s">
        <v>337</v>
      </c>
      <c r="I22" s="21" t="s">
        <v>281</v>
      </c>
      <c r="J22" s="27" t="s">
        <v>338</v>
      </c>
    </row>
    <row r="23" ht="42" customHeight="1" spans="1:10">
      <c r="A23" s="144" t="s">
        <v>261</v>
      </c>
      <c r="B23" s="21" t="s">
        <v>334</v>
      </c>
      <c r="C23" s="21" t="s">
        <v>297</v>
      </c>
      <c r="D23" s="21" t="s">
        <v>298</v>
      </c>
      <c r="E23" s="27" t="s">
        <v>339</v>
      </c>
      <c r="F23" s="21" t="s">
        <v>303</v>
      </c>
      <c r="G23" s="27" t="s">
        <v>91</v>
      </c>
      <c r="H23" s="21" t="s">
        <v>280</v>
      </c>
      <c r="I23" s="21" t="s">
        <v>327</v>
      </c>
      <c r="J23" s="27" t="s">
        <v>340</v>
      </c>
    </row>
    <row r="24" ht="42" customHeight="1" spans="1:10">
      <c r="A24" s="144" t="s">
        <v>261</v>
      </c>
      <c r="B24" s="21" t="s">
        <v>334</v>
      </c>
      <c r="C24" s="21" t="s">
        <v>297</v>
      </c>
      <c r="D24" s="21" t="s">
        <v>298</v>
      </c>
      <c r="E24" s="27" t="s">
        <v>341</v>
      </c>
      <c r="F24" s="21" t="s">
        <v>288</v>
      </c>
      <c r="G24" s="27" t="s">
        <v>342</v>
      </c>
      <c r="H24" s="21" t="s">
        <v>280</v>
      </c>
      <c r="I24" s="21" t="s">
        <v>281</v>
      </c>
      <c r="J24" s="27" t="s">
        <v>343</v>
      </c>
    </row>
    <row r="25" ht="42" customHeight="1" spans="1:10">
      <c r="A25" s="144" t="s">
        <v>261</v>
      </c>
      <c r="B25" s="21" t="s">
        <v>334</v>
      </c>
      <c r="C25" s="21" t="s">
        <v>305</v>
      </c>
      <c r="D25" s="21" t="s">
        <v>306</v>
      </c>
      <c r="E25" s="27" t="s">
        <v>307</v>
      </c>
      <c r="F25" s="21" t="s">
        <v>278</v>
      </c>
      <c r="G25" s="27" t="s">
        <v>289</v>
      </c>
      <c r="H25" s="21" t="s">
        <v>280</v>
      </c>
      <c r="I25" s="21" t="s">
        <v>281</v>
      </c>
      <c r="J25" s="27" t="s">
        <v>307</v>
      </c>
    </row>
  </sheetData>
  <mergeCells count="8">
    <mergeCell ref="A2:J2"/>
    <mergeCell ref="A3:H3"/>
    <mergeCell ref="A7:A14"/>
    <mergeCell ref="A15:A20"/>
    <mergeCell ref="A21:A25"/>
    <mergeCell ref="B7:B14"/>
    <mergeCell ref="B15:B20"/>
    <mergeCell ref="B21:B25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2026-03-16T08:15:00Z</dcterms:created>
  <dcterms:modified xsi:type="dcterms:W3CDTF">2026-03-24T08:04:01Z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831C543F7D444F67A2DEB5D69545A9AF_13</vt:lpwstr>
  </property>
  <property fmtid="{D5CDD505-2E9C-101B-9397-08002B2CF9AE}" pid="4" name="KSOProductBuildVer">
    <vt:lpwstr>2052-12.8.2.18205</vt:lpwstr>
  </property>
  <property fmtid="{D5CDD505-2E9C-101B-9397-08002B2CF9AE}" pid="5" name="CalculationRule">
    <vt:i4>0</vt:i4>
  </property>
</Properties>
</file>