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转移支付补助项目支出预算表11" sheetId="16" r:id="rId16"/>
    <sheet name="部门项目中期规划预算表12" sheetId="17" r:id="rId17"/>
  </sheets>
  <definedNames>
    <definedName name="_xlnm._FilterDatabase" localSheetId="6" hidden="1">部门基本支出预算表04!$A$7:$X$62</definedName>
    <definedName name="_xlnm._FilterDatabase" localSheetId="7" hidden="1">'部门项目支出预算表05-1'!$A$7:$W$89</definedName>
    <definedName name="_xlnm.Print_Titles" localSheetId="0">'部门财务收支预算总表01-1'!$A:$A,'部门财务收支预算总表01-1'!$1:$1</definedName>
    <definedName name="_xlnm.Print_Titles" localSheetId="1">'部门收入预算表01-2'!$A:$A,'部门收入预算表01-2'!$1:$1</definedName>
    <definedName name="_xlnm.Print_Titles" localSheetId="2">'部门支出预算表01-3'!$A:$A,'部门支出预算表01-3'!$1:$1</definedName>
    <definedName name="_xlnm.Print_Titles" localSheetId="3">'部门财政拨款收支预算总表02-1'!$A:$A,'部门财政拨款收支预算总表02-1'!$1:$1</definedName>
    <definedName name="_xlnm.Print_Titles" localSheetId="4">'一般公共预算支出预算表02-2'!$A:$A,'一般公共预算支出预算表02-2'!$1:$5</definedName>
    <definedName name="_xlnm.Print_Titles" localSheetId="5">一般公共预算“三公”经费支出预算表03!$A:$A,一般公共预算“三公”经费支出预算表03!$1:$1</definedName>
    <definedName name="_xlnm.Print_Titles" localSheetId="6">部门基本支出预算表04!$A:$A,部门基本支出预算表04!$1:$1</definedName>
    <definedName name="_xlnm.Print_Titles" localSheetId="7">'部门项目支出预算表05-1'!$A:$A,'部门项目支出预算表05-1'!$1:$1</definedName>
    <definedName name="_xlnm.Print_Titles" localSheetId="8">'部门项目支出绩效目标表05-2'!$A:$A,'部门项目支出绩效目标表05-2'!$1:$1</definedName>
    <definedName name="_xlnm.Print_Titles" localSheetId="9">部门政府性基金预算支出预算表06!$A:$A,部门政府性基金预算支出预算表06!$1:$6</definedName>
    <definedName name="_xlnm.Print_Titles" localSheetId="10">部门政府采购预算表07!$A:$A,部门政府采购预算表07!$1:$1</definedName>
    <definedName name="_xlnm.Print_Titles" localSheetId="11">部门政府购买服务预算表08!$A:$A,部门政府购买服务预算表08!$1:$1</definedName>
    <definedName name="_xlnm.Print_Titles" localSheetId="12">'对下转移支付预算表09-1'!$A:$A,'对下转移支付预算表09-1'!$1:$1</definedName>
    <definedName name="_xlnm.Print_Titles" localSheetId="13">'对下转移支付绩效目标表09-2'!$A:$A,'对下转移支付绩效目标表09-2'!$1:$1</definedName>
    <definedName name="_xlnm.Print_Titles" localSheetId="14">新增资产配置表10!$A:$A,新增资产配置表10!$1:$1</definedName>
    <definedName name="_xlnm.Print_Titles" localSheetId="15">上级转移支付补助项目支出预算表11!$A:$A,上级转移支付补助项目支出预算表11!$1:$1</definedName>
    <definedName name="_xlnm.Print_Titles" localSheetId="16">部门项目中期规划预算表12!$A:$A,部门项目中期规划预算表12!$1:$1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<sst xmlns="http://schemas.openxmlformats.org/spreadsheetml/2006/main" count="3122" uniqueCount="897">
  <si>
    <t>预算01-1表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</si>
  <si>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</si>
  <si>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</si>
  <si>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</si>
  <si>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</si>
  <si>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</si>
  <si>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</si>
  <si>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</si>
  <si>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</si>
  <si>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</si>
  <si>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</si>
  <si>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</si>
  <si>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</si>
  <si>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</si>
  <si>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</si>
  <si>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</si>
  <si>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</si>
  <si>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</si>
  <si>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</si>
  <si>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</si>
  <si>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</si>
  <si>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</si>
  <si>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</si>
  <si>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</si>
  <si>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</si>
  <si>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</si>
  <si>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</si>
  <si>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</si>
  <si>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</si>
  <si>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</si>
  <si>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</si>
  <si>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</si>
  <si>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</si>
  <si>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</si>
  <si>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</si>
  <si>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</si>
  <si>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</si>
  <si>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</si>
  <si>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</si>
  <si>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</si>
  <si>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</si>
  <si>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</si>
  <si>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</si>
  <si>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</si>
  <si>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</si>
  <si>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</si>
  <si>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</si>
  <si>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</si>
  <si>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</si>
  <si>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</si>
  <si>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</si>
  <si>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</si>
  <si>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</si>
  <si>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</si>
  <si>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</si>
  <si>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</si>
  <si>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</si>
  <si>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</si>
  <si>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</si>
  <si>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</si>
  <si>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</si>
  <si>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</si>
  <si>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</si>
  <si>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</si>
  <si>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</si>
  <si>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</si>
  <si>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</si>
  <si>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</si>
  <si>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</si>
  <si>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105001</t>
  </si>
  <si>
    <t>昆明市盘龙区教育体育局</t>
  </si>
  <si>
    <t>预算01-3表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</si>
  <si>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</si>
  <si>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</si>
  <si>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</si>
  <si>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</si>
  <si>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</si>
  <si>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</si>
  <si>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</si>
  <si>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</si>
  <si>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</si>
  <si>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</si>
  <si>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</si>
  <si>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</si>
  <si>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</si>
  <si>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</si>
  <si>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</si>
  <si>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</si>
  <si>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</si>
  <si>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</si>
  <si>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</si>
  <si>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</si>
  <si>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</si>
  <si>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</si>
  <si>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</si>
  <si>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</si>
  <si>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</si>
  <si>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205</t>
  </si>
  <si>
    <t>教育支出</t>
  </si>
  <si>
    <t>20501</t>
  </si>
  <si>
    <t>教育管理事务</t>
  </si>
  <si>
    <t>2050101</t>
  </si>
  <si>
    <t>行政运行</t>
  </si>
  <si>
    <t>2050199</t>
  </si>
  <si>
    <t>其他教育管理事务支出</t>
  </si>
  <si>
    <t>20502</t>
  </si>
  <si>
    <t>普通教育</t>
  </si>
  <si>
    <t>2050201</t>
  </si>
  <si>
    <t>学前教育</t>
  </si>
  <si>
    <t>2050202</t>
  </si>
  <si>
    <t>小学教育</t>
  </si>
  <si>
    <t>2050203</t>
  </si>
  <si>
    <t>初中教育</t>
  </si>
  <si>
    <t>2050204</t>
  </si>
  <si>
    <t>高中教育</t>
  </si>
  <si>
    <t>2050299</t>
  </si>
  <si>
    <t>其他普通教育支出</t>
  </si>
  <si>
    <t>20507</t>
  </si>
  <si>
    <t>特殊教育</t>
  </si>
  <si>
    <t>2050701</t>
  </si>
  <si>
    <t>特殊学校教育</t>
  </si>
  <si>
    <t>20509</t>
  </si>
  <si>
    <t>教育费附加安排的支出</t>
  </si>
  <si>
    <t>2050999</t>
  </si>
  <si>
    <t>其他教育费附加安排的支出</t>
  </si>
  <si>
    <t>208</t>
  </si>
  <si>
    <t>社会保障和就业支出</t>
  </si>
  <si>
    <t>20805</t>
  </si>
  <si>
    <t>行政事业单位养老支出</t>
  </si>
  <si>
    <t>2080501</t>
  </si>
  <si>
    <t>行政单位离退休</t>
  </si>
  <si>
    <t>2080502</t>
  </si>
  <si>
    <t>事业单位离退休</t>
  </si>
  <si>
    <t>2080505</t>
  </si>
  <si>
    <t>机关事业单位基本养老保险缴费支出</t>
  </si>
  <si>
    <t>2080599</t>
  </si>
  <si>
    <t>其他行政事业单位养老支出</t>
  </si>
  <si>
    <t>20807</t>
  </si>
  <si>
    <t>就业补助</t>
  </si>
  <si>
    <t>2080799</t>
  </si>
  <si>
    <t>其他就业补助支出</t>
  </si>
  <si>
    <t>20808</t>
  </si>
  <si>
    <t>抚恤</t>
  </si>
  <si>
    <t>2080801</t>
  </si>
  <si>
    <t>死亡抚恤</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</si>
  <si>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</si>
  <si>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</si>
  <si>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</si>
  <si>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</si>
  <si>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</si>
  <si>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</si>
  <si>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</si>
  <si>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</si>
  <si>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</si>
  <si>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</si>
  <si>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</si>
  <si>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</si>
  <si>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213</t>
  </si>
  <si>
    <t>农林水支出</t>
  </si>
  <si>
    <t>21308</t>
  </si>
  <si>
    <t>普惠金融发展支出</t>
  </si>
  <si>
    <t>2130804</t>
  </si>
  <si>
    <t>创业担保贷款贴息及奖补</t>
  </si>
  <si>
    <t>221</t>
  </si>
  <si>
    <t>住房保障支出</t>
  </si>
  <si>
    <t>22102</t>
  </si>
  <si>
    <t>住房改革支出</t>
  </si>
  <si>
    <t>2210201</t>
  </si>
  <si>
    <t>住房公积金</t>
  </si>
  <si>
    <t>229</t>
  </si>
  <si>
    <t>22960</t>
  </si>
  <si>
    <t>彩票公益金安排的支出</t>
  </si>
  <si>
    <t>2296003</t>
  </si>
  <si>
    <t>用于体育事业的彩票公益金支出</t>
  </si>
  <si>
    <t>22998</t>
  </si>
  <si>
    <t>超长期特别国债安排的其他支出</t>
  </si>
  <si>
    <t>2299899</t>
  </si>
  <si>
    <t>预算02-1表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</si>
  <si>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</si>
  <si>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</si>
  <si>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</si>
  <si>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</si>
  <si>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</si>
  <si>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</si>
  <si>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</si>
  <si>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</si>
  <si>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</si>
  <si>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</si>
  <si>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</si>
  <si>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</si>
  <si>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</si>
  <si>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</si>
  <si>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</si>
  <si>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</si>
  <si>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</si>
  <si>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</si>
  <si>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</si>
  <si>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</si>
  <si>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</si>
  <si>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</si>
  <si>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</si>
  <si>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</si>
  <si>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</si>
  <si>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</si>
  <si>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</si>
  <si>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</si>
  <si>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</si>
  <si>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</si>
  <si>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</si>
  <si>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</si>
  <si>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</si>
  <si>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</si>
  <si>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部门预算支出功能分类科目</t>
  </si>
  <si>
    <t>人员经费</t>
  </si>
  <si>
    <t>公用经费</t>
  </si>
  <si>
    <t>合  计</t>
  </si>
  <si>
    <t>预算03表</t>
  </si>
  <si>
    <t>“三公”经费合计</t>
  </si>
  <si>
    <t>因公出国（境）费</t>
  </si>
  <si>
    <t>公务用车购置及运行费</t>
  </si>
  <si>
    <t>公务接待费</t>
  </si>
  <si>
    <t>公务用车购置费</t>
  </si>
  <si>
    <t>公务用车运行费</t>
  </si>
  <si>
    <t>预算04表</t>
  </si>
  <si>
    <t>主管部门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</si>
  <si>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</si>
  <si>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</si>
  <si>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</si>
  <si>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</si>
  <si>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</si>
  <si>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</si>
  <si>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</si>
  <si>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</si>
  <si>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</si>
  <si>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</si>
  <si>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</si>
  <si>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</si>
  <si>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</si>
  <si>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</si>
  <si>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</si>
  <si>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</si>
  <si>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已预拨</t>
  </si>
  <si>
    <t>530103210000000003193</t>
  </si>
  <si>
    <t>行政人员支出工资</t>
  </si>
  <si>
    <t>30101</t>
  </si>
  <si>
    <t>基本工资</t>
  </si>
  <si>
    <t>30102</t>
  </si>
  <si>
    <t>津贴补贴</t>
  </si>
  <si>
    <t>30103</t>
  </si>
  <si>
    <t>奖金</t>
  </si>
  <si>
    <t>530103210000000003194</t>
  </si>
  <si>
    <t>事业人员支出工资</t>
  </si>
  <si>
    <t>30107</t>
  </si>
  <si>
    <t>绩效工资</t>
  </si>
  <si>
    <t>530103210000000003195</t>
  </si>
  <si>
    <t>社会保障缴费</t>
  </si>
  <si>
    <t>30108</t>
  </si>
  <si>
    <t>机关事业单位基本养老保险缴费</t>
  </si>
  <si>
    <t>30110</t>
  </si>
  <si>
    <t>职工基本医疗保险缴费</t>
  </si>
  <si>
    <t>30111</t>
  </si>
  <si>
    <t>公务员医疗补助缴费</t>
  </si>
  <si>
    <t>30112</t>
  </si>
  <si>
    <t>其他社会保障缴费</t>
  </si>
  <si>
    <t>530103210000000003196</t>
  </si>
  <si>
    <t>30113</t>
  </si>
  <si>
    <t>530103210000000003198</t>
  </si>
  <si>
    <t>30217</t>
  </si>
  <si>
    <t>530103210000000003199</t>
  </si>
  <si>
    <t>公共交通经费</t>
  </si>
  <si>
    <t>30239</t>
  </si>
  <si>
    <t>其他交通费用</t>
  </si>
  <si>
    <t>530103210000000003200</t>
  </si>
  <si>
    <t>行政人员公务交通补贴</t>
  </si>
  <si>
    <t>530103210000000003202</t>
  </si>
  <si>
    <t>工会经费</t>
  </si>
  <si>
    <t>30228</t>
  </si>
  <si>
    <t>530103210000000003203</t>
  </si>
  <si>
    <t>一般公用经费</t>
  </si>
  <si>
    <t>30201</t>
  </si>
  <si>
    <t>办公费</t>
  </si>
  <si>
    <t>30205</t>
  </si>
  <si>
    <t>水费</t>
  </si>
  <si>
    <t>30207</t>
  </si>
  <si>
    <t>邮电费</t>
  </si>
  <si>
    <t>30211</t>
  </si>
  <si>
    <t>差旅费</t>
  </si>
  <si>
    <t>30213</t>
  </si>
  <si>
    <t>维修（护）费</t>
  </si>
  <si>
    <t>30216</t>
  </si>
  <si>
    <t>培训费</t>
  </si>
  <si>
    <t>30299</t>
  </si>
  <si>
    <t>其他商品和服务支出</t>
  </si>
  <si>
    <t>530103231100001335025</t>
  </si>
  <si>
    <t>离退休人员支出</t>
  </si>
  <si>
    <t>30305</t>
  </si>
  <si>
    <t>生活补助</t>
  </si>
  <si>
    <t>530103231100001393308</t>
  </si>
  <si>
    <t>残疾人保障金</t>
  </si>
  <si>
    <t>530103231100001580807</t>
  </si>
  <si>
    <t>行政人员绩效奖励</t>
  </si>
  <si>
    <t>530103231100001580831</t>
  </si>
  <si>
    <t>离退休工会活动经费</t>
  </si>
  <si>
    <t>530103231100001580848</t>
  </si>
  <si>
    <t>事业人员绩效奖励</t>
  </si>
  <si>
    <t>530103241100002354284</t>
  </si>
  <si>
    <t>其他人员支出</t>
  </si>
  <si>
    <t>30199</t>
  </si>
  <si>
    <t>其他工资福利支出</t>
  </si>
  <si>
    <t>预算05-1表</t>
  </si>
  <si>
    <t>项目分类</t>
  </si>
  <si>
    <t>项目单位</t>
  </si>
  <si>
    <t>经济科目编码</t>
  </si>
  <si>
    <t>经济科目名称</t>
  </si>
  <si>
    <t>本年拨款</t>
  </si>
  <si>
    <t>其中：本次下达</t>
  </si>
  <si>
    <t>专项业务类</t>
  </si>
  <si>
    <t>530103251100004342759</t>
  </si>
  <si>
    <t>创业担保贷款上级奖补资金</t>
  </si>
  <si>
    <t>民生类</t>
  </si>
  <si>
    <t>530103251100003859375</t>
  </si>
  <si>
    <t>义务教育免费提供教科书专项资金</t>
  </si>
  <si>
    <t>530103251100003873327</t>
  </si>
  <si>
    <t>100人以下农村小学校点生均公用经费中央专项资金</t>
  </si>
  <si>
    <t>530103251100003873329</t>
  </si>
  <si>
    <t>100人以下农村小学校点生均公用经费省级专项资金</t>
  </si>
  <si>
    <t>530103251100003873330</t>
  </si>
  <si>
    <t>100人以下农村小学校点生均公用经费市级专项资金</t>
  </si>
  <si>
    <t>530103251100003873463</t>
  </si>
  <si>
    <t>城乡义务教育阶段学校小学中央公用经费</t>
  </si>
  <si>
    <t>530103251100003873475</t>
  </si>
  <si>
    <t>城乡义务教育阶段学校小学市级公用经费</t>
  </si>
  <si>
    <t>530103251100004250867</t>
  </si>
  <si>
    <t>2025年特殊教育补助公用经费中央专项资金</t>
  </si>
  <si>
    <t>530103251100004251217</t>
  </si>
  <si>
    <t>2025年特殊教育补助公用经费省级专项资金</t>
  </si>
  <si>
    <t>530103251100004251272</t>
  </si>
  <si>
    <t>2025年特殊教育补助公用经费市级专项资金</t>
  </si>
  <si>
    <t>530103251100004251664</t>
  </si>
  <si>
    <t>2025年城乡义务教育阶段学校补助公用经费（小学）省级专项资金</t>
  </si>
  <si>
    <t>530103251100004252577</t>
  </si>
  <si>
    <t>2025年城乡义务教育阶段学校补助公用经费（小学）市级专项资金</t>
  </si>
  <si>
    <t>530103251100004252688</t>
  </si>
  <si>
    <t>2025年城乡义务教育阶段学校补助公用经费（初中）省级专项资金</t>
  </si>
  <si>
    <t>530103251100004252780</t>
  </si>
  <si>
    <t>2025年城乡义务教育阶段学校补助公用经费（初中）市级专项资金</t>
  </si>
  <si>
    <t>530103251100004253729</t>
  </si>
  <si>
    <t>校舍安全保障中央专项经费</t>
  </si>
  <si>
    <t>30906</t>
  </si>
  <si>
    <t>大型修缮</t>
  </si>
  <si>
    <t>530103251100004698078</t>
  </si>
  <si>
    <t>2025年特殊教育补助公用经费市级提标专项资金</t>
  </si>
  <si>
    <t>530103261100005074243</t>
  </si>
  <si>
    <t>城乡义务教育阶段学校补助公用经费（小学）区级专项资金</t>
  </si>
  <si>
    <t>530103261100005074372</t>
  </si>
  <si>
    <t>城乡义务教育阶段学校补助公用经费（初中）区级专项资金</t>
  </si>
  <si>
    <t>530103261100005074456</t>
  </si>
  <si>
    <t>特殊教育补助公用经费区级专项资金</t>
  </si>
  <si>
    <t>530103261100005147217</t>
  </si>
  <si>
    <t>抚恤费专项资金</t>
  </si>
  <si>
    <t>30304</t>
  </si>
  <si>
    <t>抚恤金</t>
  </si>
  <si>
    <t>530103261100005152142</t>
  </si>
  <si>
    <t>遗属生活困难补助专项资金</t>
  </si>
  <si>
    <t>530103261100005164829</t>
  </si>
  <si>
    <t>学前教育免保育教育费区级专项资金</t>
  </si>
  <si>
    <t>事业发展类</t>
  </si>
  <si>
    <t>530103210000000002697</t>
  </si>
  <si>
    <t>初中学业水平考试考务经费</t>
  </si>
  <si>
    <t>530103210000000002732</t>
  </si>
  <si>
    <t>民办教育工作专项经费</t>
  </si>
  <si>
    <t>530103210000000002741</t>
  </si>
  <si>
    <t>农村寄宿制学校家校往返交通补助经费</t>
  </si>
  <si>
    <t>530103210000000002747</t>
  </si>
  <si>
    <t>“六．一”庆祝大会、教师节表彰大会及走访经费</t>
  </si>
  <si>
    <t>530103210000000002754</t>
  </si>
  <si>
    <t>教育督导专项经费</t>
  </si>
  <si>
    <t>530103210000000002756</t>
  </si>
  <si>
    <t>招办考试考务专项经费</t>
  </si>
  <si>
    <t>530103210000000002760</t>
  </si>
  <si>
    <t>业务补助经费</t>
  </si>
  <si>
    <t>530103210000000002786</t>
  </si>
  <si>
    <t>全区公办学校（园）应急报警系统租用经费</t>
  </si>
  <si>
    <t>530103210000000002811</t>
  </si>
  <si>
    <t>教育教学设备配备经费</t>
  </si>
  <si>
    <t>530103210000000002819</t>
  </si>
  <si>
    <t>区级大型文艺活动经费</t>
  </si>
  <si>
    <t>530103210000000002868</t>
  </si>
  <si>
    <t>校园安全工作专项经费</t>
  </si>
  <si>
    <t>530103210000000004090</t>
  </si>
  <si>
    <t>学校（园）财务审计经费</t>
  </si>
  <si>
    <t>530103210000000004092</t>
  </si>
  <si>
    <t>中小学教师继续教育经费</t>
  </si>
  <si>
    <t>530103210000000004093</t>
  </si>
  <si>
    <t>职业教育发展资金经费</t>
  </si>
  <si>
    <t>530103210000000004117</t>
  </si>
  <si>
    <t>党建工作经费</t>
  </si>
  <si>
    <t>530103210000000004120</t>
  </si>
  <si>
    <t>宣传工作经费</t>
  </si>
  <si>
    <t>530103210000000004122</t>
  </si>
  <si>
    <t>师训经费</t>
  </si>
  <si>
    <t>530103210000000004123</t>
  </si>
  <si>
    <t>共青团、少先队活动经费</t>
  </si>
  <si>
    <t>530103210000000004125</t>
  </si>
  <si>
    <t>校园修缮工程经费</t>
  </si>
  <si>
    <t>530103210000000004128</t>
  </si>
  <si>
    <t>青少年思想道德教育专项经费</t>
  </si>
  <si>
    <t>530103210000000004132</t>
  </si>
  <si>
    <t>安保人员经费</t>
  </si>
  <si>
    <t>30209</t>
  </si>
  <si>
    <t>物业管理费</t>
  </si>
  <si>
    <t>530103210000000004154</t>
  </si>
  <si>
    <t>银龄讲师待遇经费</t>
  </si>
  <si>
    <t>530103210000000004156</t>
  </si>
  <si>
    <t>政府购买民办学校义务教育公费学位经费</t>
  </si>
  <si>
    <t>530103211100001028934</t>
  </si>
  <si>
    <t>民办教育发展专项经费</t>
  </si>
  <si>
    <t>530103231100001563553</t>
  </si>
  <si>
    <t>离退休党组织建设经费</t>
  </si>
  <si>
    <t>530103231100001867407</t>
  </si>
  <si>
    <t>中央集中彩票公益金支持体育事业专项资金</t>
  </si>
  <si>
    <t>530103241100002491094</t>
  </si>
  <si>
    <t>中小学企业退休教师差额待遇（省级）经费</t>
  </si>
  <si>
    <t>530103251100003851638</t>
  </si>
  <si>
    <t>中小学企业退休教师差额待遇（区级）经费</t>
  </si>
  <si>
    <t>530103251100003852522</t>
  </si>
  <si>
    <t>水源区义务教育阶段学生生活补助专项经费</t>
  </si>
  <si>
    <t>530103251100003855585</t>
  </si>
  <si>
    <t>盘龙区老年人体育活动经费</t>
  </si>
  <si>
    <t>530103251100003872802</t>
  </si>
  <si>
    <t>东北师范大学教育合作经费</t>
  </si>
  <si>
    <t>530103251100003875871</t>
  </si>
  <si>
    <t>师大实验中学盘龙学校合作办学管理服务专项经费</t>
  </si>
  <si>
    <t>530103251100004033600</t>
  </si>
  <si>
    <t>体彩公益金经费</t>
  </si>
  <si>
    <t>530103251100004299951</t>
  </si>
  <si>
    <t>长地埂片区配套学校建设项目资金</t>
  </si>
  <si>
    <t>530103251100004429080</t>
  </si>
  <si>
    <t>2024年昆明市平安校园补助资金</t>
  </si>
  <si>
    <t>530103251100004429155</t>
  </si>
  <si>
    <t>国民体质监测专项经费</t>
  </si>
  <si>
    <t>530103251100004445720</t>
  </si>
  <si>
    <t>2025年支持学前教育发展（新建幼儿园奖补）中央资金</t>
  </si>
  <si>
    <t>530103251100004447104</t>
  </si>
  <si>
    <t>2025年义务教育薄弱环节改善与能力提升省级补助资金</t>
  </si>
  <si>
    <t>530103251100004448850</t>
  </si>
  <si>
    <t>2025年支持学前教育发展（普惠性民办幼儿园奖补）（一般性）中央资金</t>
  </si>
  <si>
    <t>530103251100004477293</t>
  </si>
  <si>
    <t>水源保护区学生(云师大实验盘龙校区）专项补助资金</t>
  </si>
  <si>
    <t>530103251100004592292</t>
  </si>
  <si>
    <t>学前教育免保育教育费中央补助资金</t>
  </si>
  <si>
    <t>530103251100004644671</t>
  </si>
  <si>
    <t>学前教育免保育教育费市级补助资金</t>
  </si>
  <si>
    <t>530103251100004648154</t>
  </si>
  <si>
    <t>2025年义务教育薄弱环节改善与能力提升市级资金</t>
  </si>
  <si>
    <t>530103251100004670348</t>
  </si>
  <si>
    <t>高等教育自学考试经费</t>
  </si>
  <si>
    <t>530103251100004670362</t>
  </si>
  <si>
    <t>昆明市教育体育系统事业单位工作人员招聘经费</t>
  </si>
  <si>
    <t>530103251100004682085</t>
  </si>
  <si>
    <t>2025年支持烟区经济社会发展资金</t>
  </si>
  <si>
    <t>30905</t>
  </si>
  <si>
    <t>基础设施建设</t>
  </si>
  <si>
    <t>530103251100004682347</t>
  </si>
  <si>
    <t>2024年昆明市学科带头人和骨干教师工作经费</t>
  </si>
  <si>
    <t>530103251100004737144</t>
  </si>
  <si>
    <t>学前教育免保育教育费省级补助资金</t>
  </si>
  <si>
    <t>530103251100004772358</t>
  </si>
  <si>
    <t>体彩公益金资金</t>
  </si>
  <si>
    <t>530103261100005154938</t>
  </si>
  <si>
    <t>非同级财政拨款（其他）专项资金</t>
  </si>
  <si>
    <t>预算05-2表</t>
  </si>
  <si>
    <t>充分利用退休教师优秀资源，为银龄讲师提供学习、工作和生活条件，通过引进，加强教师队伍建设，提升教育教学质量。</t>
  </si>
  <si>
    <t>产出指标</t>
  </si>
  <si>
    <t>时效指标</t>
  </si>
  <si>
    <t>银龄讲师待遇经费项目完成时间</t>
  </si>
  <si>
    <t>&lt;=</t>
  </si>
  <si>
    <t>月</t>
  </si>
  <si>
    <t>定量指标</t>
  </si>
  <si>
    <t>1.保障盘龙区教育事业工作的顺利开展，一年的工作圆满完成。2.加大教育发展布点布局规划和建设力度。</t>
  </si>
  <si>
    <t>银龄讲师待遇经费资金支出时间</t>
  </si>
  <si>
    <t>12月中旬前</t>
  </si>
  <si>
    <t>是/否</t>
  </si>
  <si>
    <t>定性指标</t>
  </si>
  <si>
    <t>引进人员通过局办公会同意后，单位与银龄讲师签订协议及时下拨资金到学校，及时发放至个人。</t>
  </si>
  <si>
    <t>资金发放及时率</t>
  </si>
  <si>
    <t>&gt;=</t>
  </si>
  <si>
    <t>98</t>
  </si>
  <si>
    <t>%</t>
  </si>
  <si>
    <t>考核相关资金支出是否及时足额发放到位</t>
  </si>
  <si>
    <t>效益指标</t>
  </si>
  <si>
    <t>社会效益</t>
  </si>
  <si>
    <t>提升教育教学质量</t>
  </si>
  <si>
    <t>=</t>
  </si>
  <si>
    <t>提高办学水平</t>
  </si>
  <si>
    <t>促进盘龙人民整体素质的提高</t>
  </si>
  <si>
    <t>满意度指标</t>
  </si>
  <si>
    <t>服务对象满意度</t>
  </si>
  <si>
    <t>全区学校及师生满意度</t>
  </si>
  <si>
    <t>95</t>
  </si>
  <si>
    <t>问卷调查：全区学校及师生满意度</t>
  </si>
  <si>
    <t>在一定时间内及时向全部符合条件的退休教师发放退休待遇补差资金，确保无遗漏。</t>
  </si>
  <si>
    <t>质量指标</t>
  </si>
  <si>
    <t>差额待遇放准确率</t>
  </si>
  <si>
    <t>100</t>
  </si>
  <si>
    <t>反映差额待遇放准确率情况</t>
  </si>
  <si>
    <t>企业退休工资发放及时性</t>
  </si>
  <si>
    <t>2026年12月31日</t>
  </si>
  <si>
    <t>日</t>
  </si>
  <si>
    <t>反映企业退休工资发放及时性情况</t>
  </si>
  <si>
    <t>补助对象政策知晓率</t>
  </si>
  <si>
    <t>反映补助对象政策知晓率情况</t>
  </si>
  <si>
    <t>企业退休教职工满意度</t>
  </si>
  <si>
    <t>反映企业退休教职工满意度情况</t>
  </si>
  <si>
    <t xml:space="preserve">通过更新教育教学设备，聚焦薄弱环节和实际需求，完成2026年度教育教学设备采购、安装与应用。
</t>
  </si>
  <si>
    <t>设备验收合格率</t>
  </si>
  <si>
    <t>反映设备验收合格率情况</t>
  </si>
  <si>
    <t>保障学校精准率</t>
  </si>
  <si>
    <t>90</t>
  </si>
  <si>
    <t>反映保障学校精准率情况</t>
  </si>
  <si>
    <t>新设备使用率</t>
  </si>
  <si>
    <t>反映新设备使用率情况</t>
  </si>
  <si>
    <t>可持续影响</t>
  </si>
  <si>
    <t>新配置设备后续运维保障落实率</t>
  </si>
  <si>
    <t>反映新配置设备后续运维保障落实率情况</t>
  </si>
  <si>
    <t>受益对象家长满意度</t>
  </si>
  <si>
    <t>反映受益对象家长满意度情况</t>
  </si>
  <si>
    <t>组织开展全区性青少年思想道德主题教育活动，切实提升资金使用效益与育人实效。</t>
  </si>
  <si>
    <t>德育骨干教师培训合格率</t>
  </si>
  <si>
    <t>反映德育骨干教师培训合格率情况</t>
  </si>
  <si>
    <t>德育骨干教师培训覆盖率</t>
  </si>
  <si>
    <t>反映德育骨干教师培训覆盖率情况</t>
  </si>
  <si>
    <t>受益对象教职工满意度、受益对象家长满意度、受益对象学生满意度</t>
  </si>
  <si>
    <t>反映受益对象教职工满意度情况</t>
  </si>
  <si>
    <t>根据城乡义务教育学校生均公用经费拨款标准执行，对寄宿制学校按照寄宿学生数每生每年再增加300元的公用经费补助，确保所有城乡义务教育学校公用经费补助资金能够有效保障学校年初正常运转。</t>
  </si>
  <si>
    <t>补助人数覆盖率</t>
  </si>
  <si>
    <t>反映补助人数覆盖率的情况</t>
  </si>
  <si>
    <t>基础设施修缮质量合格率</t>
  </si>
  <si>
    <t>反映基础设施修缮质量合格率的情况</t>
  </si>
  <si>
    <t>设备维护 / 修缮项目按期完成率</t>
  </si>
  <si>
    <t xml:space="preserve">反映设备维护/修缮项目按期完成率的情况
</t>
  </si>
  <si>
    <t>完成时限</t>
  </si>
  <si>
    <t>年度内</t>
  </si>
  <si>
    <t>年</t>
  </si>
  <si>
    <t>反映完成时限的情况</t>
  </si>
  <si>
    <t>教学业务经费按需供应及时率</t>
  </si>
  <si>
    <t>反映教学业务经费按需供应及时率的情况</t>
  </si>
  <si>
    <t>入学率</t>
  </si>
  <si>
    <t>反映入学率的情况</t>
  </si>
  <si>
    <t>学校正常教学秩序保障率</t>
  </si>
  <si>
    <t>反映学校正常教学秩序保障率的情况</t>
  </si>
  <si>
    <t>逐年提高</t>
  </si>
  <si>
    <t>反映提高办学水平的情况</t>
  </si>
  <si>
    <t>师生满意度</t>
  </si>
  <si>
    <t>学生社会家长对项目实施情况的满意度程度</t>
  </si>
  <si>
    <t>成本指标</t>
  </si>
  <si>
    <t>经济成本指标</t>
  </si>
  <si>
    <t>生均年度公用经费保障标准</t>
  </si>
  <si>
    <t>940</t>
  </si>
  <si>
    <t>元</t>
  </si>
  <si>
    <t>反映生均年度公用经费保障标准的情况</t>
  </si>
  <si>
    <t>农村薄弱学校 / 寄宿制学校生均经费倾斜比例</t>
  </si>
  <si>
    <t>反映农村薄弱学校 / 寄宿制学校生均经费倾斜比例的情况</t>
  </si>
  <si>
    <t>以2025学年教育事业统计报表中特殊教育学校学生人数、义务教育学校随班就读残疾学生人数、义务教育学校附设特教班学生人数和送教上门学生人数为依据，确保特殊教育学校公用经费补助资金能够有效保障学校正常运转，不因资金短缺而影响学校正常的教育教学秩序，残疾学生入学率逐步提高。</t>
  </si>
  <si>
    <t>数量指标</t>
  </si>
  <si>
    <t>资金到位率</t>
  </si>
  <si>
    <t>反映资金到位率的情况</t>
  </si>
  <si>
    <t>特教教师培训按期完成率</t>
  </si>
  <si>
    <t>反映特教教师培训按期完成率的情况</t>
  </si>
  <si>
    <t>随班就读学生支持服务到位率</t>
  </si>
  <si>
    <t>反映随班就读学生支持服务到位率的情况</t>
  </si>
  <si>
    <t>每年核定补助对象并足额发放省级补差资金，在一定时间内及时向全部符合条件的退休教师发放退休待遇补差资金，确保无遗漏。</t>
  </si>
  <si>
    <t>相关政策宣传或答疑</t>
  </si>
  <si>
    <t>次</t>
  </si>
  <si>
    <t>反映相关政策宣传或答疑情况</t>
  </si>
  <si>
    <t>经费保障教师人数</t>
  </si>
  <si>
    <t>人</t>
  </si>
  <si>
    <t>反映经费保障教师人数情况</t>
  </si>
  <si>
    <t>完成时间</t>
  </si>
  <si>
    <t>反映完成经费支付的时限情况</t>
  </si>
  <si>
    <t>效果显著</t>
  </si>
  <si>
    <t>显著</t>
  </si>
  <si>
    <t>享受待遇退休教师满意度</t>
  </si>
  <si>
    <t>反映享受待遇退休教师满意度情况</t>
  </si>
  <si>
    <t>营造风清气正的教育生态，切实增强基层党组织、党员及师生对党建工作的满意度，为区域教育事业高质量发展提供坚强组织保障。</t>
  </si>
  <si>
    <t>资金使用合规率</t>
  </si>
  <si>
    <t>反映资金使用合规率的情况</t>
  </si>
  <si>
    <t>基层党组织示范点达标率</t>
  </si>
  <si>
    <t>党建工作顺利开展</t>
  </si>
  <si>
    <t>反映全面完成中小学党建纳入区级党建工作目标考核的细化指标任务的情况</t>
  </si>
  <si>
    <t>提升党建工作影响力</t>
  </si>
  <si>
    <t>反映提高党员教师理论水平和综合素质，提升党建工作影响力的情况</t>
  </si>
  <si>
    <t>党建工作机制完善度</t>
  </si>
  <si>
    <t>实现党建示范引领，提供对外交流观摩</t>
  </si>
  <si>
    <t>面对从严治党新形势新要求，面对昆明列为全国城市党建示范市创建要求，面对社会对教育的期盼，在落实“基层党建巩固年”各项任务中，我们牢固树立抓好中小学校党建是办学治校基本功的理念，高度重视并把教育事业放在优先位置来发展，努力推进中小学校党建质量和水平提升，实现党建示范引领。</t>
  </si>
  <si>
    <t>师生及家长满意度</t>
  </si>
  <si>
    <t>反映师生及家长满意度的情况</t>
  </si>
  <si>
    <t>开展共青团、少先队培训，完善绩效运行监控与评价结果反馈整改机制，夯实共青团、少先队组织建设基础，规范活动开展流程，增强共青团、少先队组织的吸引力和凝聚力。</t>
  </si>
  <si>
    <t>活动经费使用质量达标率</t>
  </si>
  <si>
    <t>反映活动经费使用质量达标率的情况</t>
  </si>
  <si>
    <t>主题活动开展达标率</t>
  </si>
  <si>
    <t>反映满足学校日常办公需求的情况</t>
  </si>
  <si>
    <t>共青团、少先队活动经费完成时间</t>
  </si>
  <si>
    <t>反映共青团、少先队活动经费完成时间的情况</t>
  </si>
  <si>
    <t>共青团、少先队队伍凝聚力提升度</t>
  </si>
  <si>
    <t>反映提高共青团、少先队队伍建设的情况</t>
  </si>
  <si>
    <t>共青团、少先队队伍工作长效机制完善度，指标值为反映保障共青团、少先队队伍工作持续推进</t>
  </si>
  <si>
    <t>提高普及教育</t>
  </si>
  <si>
    <t>反映实现更高水平的普及教育、提供更加丰富的优质教育的情况</t>
  </si>
  <si>
    <t>学生、家长满意度</t>
  </si>
  <si>
    <t>全年实现资金使用合规高效、培训项目落地见效、教师能力显著提升，助力构建高素质专业化教师队伍，为区域中小学教育高质量发展提供坚实人才支撑，提升教师、学校及社会对继续教育工作的认可度。</t>
  </si>
  <si>
    <t>中小学继续教育经费项目完成时间</t>
  </si>
  <si>
    <t>12月</t>
  </si>
  <si>
    <t>反映中小学继续教育经费项目完成时间的情况</t>
  </si>
  <si>
    <t>教师能力提升认可度</t>
  </si>
  <si>
    <t>反映教师能力提升认可度的情况</t>
  </si>
  <si>
    <t>优质教师资源覆盖度</t>
  </si>
  <si>
    <t>作用明显</t>
  </si>
  <si>
    <t>明显</t>
  </si>
  <si>
    <t>反映优质教师资源覆盖度的情况</t>
  </si>
  <si>
    <t>继续教育长效机制建立率</t>
  </si>
  <si>
    <t>反映继续教育长效机制建立率的情况</t>
  </si>
  <si>
    <t>教师，学生、家长满意度</t>
  </si>
  <si>
    <t>师训经费管理办法及财务管理暂行办法、预算绩效管理办法，教师，学生、家长满意</t>
  </si>
  <si>
    <t>督导教育教学活动开展情况，完善考核合格情况</t>
  </si>
  <si>
    <t>督学经费资金发放准确率</t>
  </si>
  <si>
    <t>资金发放准确率，反映资金使用情况，是否专款专用</t>
  </si>
  <si>
    <t>督导考核达标率</t>
  </si>
  <si>
    <t>教育教学活动开展情况，督导考核合格情况</t>
  </si>
  <si>
    <t>城乡教育督导均衡化资源差异率</t>
  </si>
  <si>
    <t>在职工作人员、在职教师，学生、家长满意度</t>
  </si>
  <si>
    <t>工作人员、教师、学生及家长满意度</t>
  </si>
  <si>
    <t>奖励学科带头人、骨干教师人数</t>
  </si>
  <si>
    <t>800</t>
  </si>
  <si>
    <t>反映奖励学科带头人、骨干教师人数情况</t>
  </si>
  <si>
    <t>师训经费发放准确率</t>
  </si>
  <si>
    <t>反映师训经费发放准确率情况</t>
  </si>
  <si>
    <t>师训经费完成时间</t>
  </si>
  <si>
    <t>12月中旬以前</t>
  </si>
  <si>
    <t>1.保障盘龙区教育事业工作的顺利开展，一年的工作圆满完成。2.加大教育发展布点布局规划和建设力度。3.2026年12月前完成所有工作.</t>
  </si>
  <si>
    <t>受益教师满意度、受益对象家长满意度、受益对象学生满意度</t>
  </si>
  <si>
    <t>建立经费使用管理及跨部门协同机制，明确支出标准与流程，确保资金合规高效使用</t>
  </si>
  <si>
    <t>享受专项资金支持的中小学数量及覆盖率</t>
  </si>
  <si>
    <t>反映享受专项资金支持的中小学数量及覆盖率的情况</t>
  </si>
  <si>
    <t>各项经费使用质量达标率</t>
  </si>
  <si>
    <t>反映各项经费使用质量达标率的情况</t>
  </si>
  <si>
    <t>资金使用台账及公示完整性</t>
  </si>
  <si>
    <t>反映资金使用台账及公示完整性的情况</t>
  </si>
  <si>
    <t>新增 / 更新设备达标率</t>
  </si>
  <si>
    <t>反映新增 / 更新设备达标率的情况</t>
  </si>
  <si>
    <t>资金支付完成时间</t>
  </si>
  <si>
    <t>&lt;</t>
  </si>
  <si>
    <t>12月31日</t>
  </si>
  <si>
    <t>反映资金支付完成时间的情况</t>
  </si>
  <si>
    <t>专项资金拨付及时率</t>
  </si>
  <si>
    <t>反映专项资金拨付及时率的情况</t>
  </si>
  <si>
    <t>项目按期完工率</t>
  </si>
  <si>
    <t>反映项目按期完工率的情况</t>
  </si>
  <si>
    <t>中小学办学条件改善覆盖率</t>
  </si>
  <si>
    <t>反映保障教育教学活动的正常开展的情况</t>
  </si>
  <si>
    <t>满意度问卷调查</t>
  </si>
  <si>
    <t>以专项资金支持，保障日常工作顺利运转和各项体育活动有序开展，促进老年体育事业稳步发展。</t>
  </si>
  <si>
    <t>老年人参与人数</t>
  </si>
  <si>
    <t>100000</t>
  </si>
  <si>
    <t>反映老年人参与人数情况</t>
  </si>
  <si>
    <t>老体协活动项目完成时间</t>
  </si>
  <si>
    <t>反映老体协活动项目完成时间情况</t>
  </si>
  <si>
    <t>老年体育活动媒体报道关注率</t>
  </si>
  <si>
    <t>反映老年体育活动媒体报道关注率情况</t>
  </si>
  <si>
    <t>老年人满意度</t>
  </si>
  <si>
    <t>反映老年人满意度情况</t>
  </si>
  <si>
    <t>保障试卷命题印制、安全保密、监考人员劳务与培训、标准化考场设备运维等核心环节支出。</t>
  </si>
  <si>
    <t>初中学业水平考试考务经费使用质量达标率</t>
  </si>
  <si>
    <t>反映年度经费使用考核情况的情况</t>
  </si>
  <si>
    <t>标准化考场设备运行达标率</t>
  </si>
  <si>
    <t>99.5</t>
  </si>
  <si>
    <t>反映标准化考场设备运行达标率情况</t>
  </si>
  <si>
    <t>项目完成时间</t>
  </si>
  <si>
    <t>反映项目完成时间的情况</t>
  </si>
  <si>
    <t>初中学业水平考试公平保障率</t>
  </si>
  <si>
    <t>反映初中学业水平考试公平保障率的情况</t>
  </si>
  <si>
    <t>考务人员专业化培训内容迭代更新率</t>
  </si>
  <si>
    <t>20</t>
  </si>
  <si>
    <t>反映考务人员专业化培训内容迭代更新率的情况</t>
  </si>
  <si>
    <t>全区中学师生及家长满意度</t>
  </si>
  <si>
    <t>建立动态管理台账，确保专项资金足额拨付，保障所有审核通过的优抚对象抚恤补助按时足额发放。</t>
  </si>
  <si>
    <t>受助人数</t>
  </si>
  <si>
    <t>反映受助人数的情况</t>
  </si>
  <si>
    <t>优抚对象基本生活保障率</t>
  </si>
  <si>
    <t>反映优抚对象基本生活保障率的情况</t>
  </si>
  <si>
    <t>优抚对象满意度</t>
  </si>
  <si>
    <t>逐步实现考务工作标准化、设备配置现代化、服务保障精细化、风险防控常态化，为区域招生考试工作高质量开展提供坚实资金与服务支撑，维护教育考试公信力及社会稳定。</t>
  </si>
  <si>
    <t>考试种类</t>
  </si>
  <si>
    <t>个</t>
  </si>
  <si>
    <t>反映考试种类的情况</t>
  </si>
  <si>
    <t>经费使用达标率</t>
  </si>
  <si>
    <t>反映资金使用情况，是否专款专用</t>
  </si>
  <si>
    <t>各类考试组织规范率</t>
  </si>
  <si>
    <t>反映各类考试组织规范率情况</t>
  </si>
  <si>
    <t>考务准备工作提前到位率</t>
  </si>
  <si>
    <t>反映考务准备工作提前到位率的情况</t>
  </si>
  <si>
    <t>考试安全事故发生率</t>
  </si>
  <si>
    <t>0</t>
  </si>
  <si>
    <t>反映考试安全事故发生率的情况</t>
  </si>
  <si>
    <t>考生及考务人员满意度</t>
  </si>
  <si>
    <t>切实让惠民政策落地见效、群众可感可及,提升学前教育公共服务普及普惠水平，增强人民群众的获得感与满意度</t>
  </si>
  <si>
    <t>获补对象准确率</t>
  </si>
  <si>
    <t>反映获补对象准确率情况</t>
  </si>
  <si>
    <t>补助资金到位及时率</t>
  </si>
  <si>
    <t>反映补助资金到位及时率情况</t>
  </si>
  <si>
    <t>家长对减负效果认可度</t>
  </si>
  <si>
    <t>反映家长对减负效果认可度情况</t>
  </si>
  <si>
    <t>家长满意度</t>
  </si>
  <si>
    <t>反映家长满意度情况</t>
  </si>
  <si>
    <t>社会成本指标</t>
  </si>
  <si>
    <t xml:space="preserve">项目总支出 </t>
  </si>
  <si>
    <t>预算批复总额</t>
  </si>
  <si>
    <t>反映项目总支出 情况</t>
  </si>
  <si>
    <t>形成可借鉴的审计问题清单与内控优化指南，助力其他学校修订完善内部财务管理制度，切实提升教育系统内部监督的资金使用效益与治理效能。</t>
  </si>
  <si>
    <t>审计建议可操作性与采纳率</t>
  </si>
  <si>
    <t>反映审计建议可操作性与采纳率情况</t>
  </si>
  <si>
    <t>学校（园）财务审计经费项目完成时间</t>
  </si>
  <si>
    <t>反映学校（园）财务审计经费项目完成时间情况</t>
  </si>
  <si>
    <t>审计发现问题整改完成率</t>
  </si>
  <si>
    <t>反映审计发现问题整改完成率情况</t>
  </si>
  <si>
    <t>区教育体育局对审计报告质量满意度</t>
  </si>
  <si>
    <t>反映区教育体育局对审计报告质量满意度情况</t>
  </si>
  <si>
    <t xml:space="preserve">为确保农村寄宿制学校住宿学生家校往返乘车安全，最大限度减少学生家校往返途中的交通风险，同步开展安全乘车宣传、规范营运引导和补助资金全流程监管。
</t>
  </si>
  <si>
    <t>交通补助经费学生人数</t>
  </si>
  <si>
    <t>核定人数</t>
  </si>
  <si>
    <t>反映交通补助经费学生人数情况</t>
  </si>
  <si>
    <t>交通补助经费补助周数</t>
  </si>
  <si>
    <t>44</t>
  </si>
  <si>
    <t>周</t>
  </si>
  <si>
    <t>反映交通补助经费补助周数情况</t>
  </si>
  <si>
    <t>补贴发放准确率</t>
  </si>
  <si>
    <t>上年度交通补助发放情况</t>
  </si>
  <si>
    <t>家长及学生政策知晓率</t>
  </si>
  <si>
    <t>反映家长及学生政策知晓率情况</t>
  </si>
  <si>
    <t>受益对象学生满意度</t>
  </si>
  <si>
    <t>反映受益对象学生满意度情况</t>
  </si>
  <si>
    <t>体彩公益金专项资金</t>
  </si>
  <si>
    <t>考试相关工作完成时间</t>
  </si>
  <si>
    <t>2026年12月以前完成</t>
  </si>
  <si>
    <t>当地全民健身事业的发展</t>
  </si>
  <si>
    <t>有效促进</t>
  </si>
  <si>
    <t>反映项目的实施有效促进当地全民健身事业的发展。</t>
  </si>
  <si>
    <t>参加活动人员满意度</t>
  </si>
  <si>
    <t>95%</t>
  </si>
  <si>
    <t>反映参加锻炼人员对项目实施过程、效果的满意程度。</t>
  </si>
  <si>
    <t>以2025学年度教育事业统计学生人数为依据，按时、足额下达城乡义务教育学校生均公用经费补助资金。根据城乡义务教育学校生均公用经费拨款标准执行，对寄宿制学校按照寄宿学生数每生每年再增加300元的公用经费补助，确保所有城乡义务教育学校公用经费补助资金能够有效保障学校年初正常运转。</t>
  </si>
  <si>
    <t xml:space="preserve">通过慰问、拜访离退休干部，以党组织工作经费保障支持离退休党支部开展主题党日与政治理论学习活动，保障党组织服务工作。
</t>
  </si>
  <si>
    <t>反映补贴发放准确率情况</t>
  </si>
  <si>
    <t>每期按时开展党组织活动</t>
  </si>
  <si>
    <t>反映每期按时开展党组织活动情况</t>
  </si>
  <si>
    <t>提高党员教师理论水平和综合素质</t>
  </si>
  <si>
    <t>提高党员教师理论水平和综合素质，提升党建工作影响力</t>
  </si>
  <si>
    <t>离退休党员参加政治理论学习出勤率</t>
  </si>
  <si>
    <t>反映离退休党员参加政治理论学习出勤率情况</t>
  </si>
  <si>
    <t>发挥党员在各项工作中的先锋模范作用</t>
  </si>
  <si>
    <t>离退休党员满意度</t>
  </si>
  <si>
    <t>反映离退休党员满意度情况</t>
  </si>
  <si>
    <t>用于满足义务教育公、民办学校在校生教学使用，由学校统一购买，统一保管，学生循环使用的教材。</t>
  </si>
  <si>
    <t>公民办中小学生享受教科书学生人数</t>
  </si>
  <si>
    <t>全区公民办中小学生</t>
  </si>
  <si>
    <t>经费覆盖学生人数</t>
  </si>
  <si>
    <t>图书验收合格率</t>
  </si>
  <si>
    <t>图书验收合格情况</t>
  </si>
  <si>
    <t>经费支出时限</t>
  </si>
  <si>
    <t>2026年12月中旬</t>
  </si>
  <si>
    <t>预算批复数</t>
  </si>
  <si>
    <t>成本控制在年度预算批复内</t>
  </si>
  <si>
    <t>提高教科书利用率</t>
  </si>
  <si>
    <t>让每一位学生有教科书</t>
  </si>
  <si>
    <t>项目实施能提高教科书利用率</t>
  </si>
  <si>
    <t>家长、学生满意度</t>
  </si>
  <si>
    <t>相应家长和学生满意达95%以上</t>
  </si>
  <si>
    <t>“六一”庆祝大会、教师节表彰大会及走访经费</t>
  </si>
  <si>
    <t>营造欢乐节日氛围，促进学生全面发展；弘扬尊师重教风尚，提升教师职业荣誉感；精准关怀困难教师，增强队伍凝聚力。</t>
  </si>
  <si>
    <t>资金发放准确率</t>
  </si>
  <si>
    <t>反映经费发放情况</t>
  </si>
  <si>
    <t>资金及时发放到位</t>
  </si>
  <si>
    <t>年度预算批复</t>
  </si>
  <si>
    <t>提高教师工作积极性</t>
  </si>
  <si>
    <t>促进学生德智体全面发展， 提高教师工作积极性，  逐年提高办学水平，促进盘龙人民整体素质的提高。</t>
  </si>
  <si>
    <t>促进学校相关教育教学活动的顺利开展</t>
  </si>
  <si>
    <t>工作总结、活动方案</t>
  </si>
  <si>
    <t>教师、 学生、家长满意度</t>
  </si>
  <si>
    <t>教师、学生及家长满意</t>
  </si>
  <si>
    <t>职业教育发展资金经费，职中基本建设及职业学校教师继续教育经费。解决职业教育所面临的实际困难，加大职业教育发展布点布局规划和建设力度。</t>
  </si>
  <si>
    <t>盘龙职业高级中学、培智学校</t>
  </si>
  <si>
    <t>所</t>
  </si>
  <si>
    <t>职中基本建设及职业学校教师继续教育经费。解决盘龙职业高级中学、培智学校所面临的缺实际困难，对于盘龙职业高级中学、培智学校的办学水平的提升、办学规模的扩大、办学条件的改善，对云南昆明职业教育发展具有十分重要的意义。</t>
  </si>
  <si>
    <t>职业教育发展经费使用质量达标率</t>
  </si>
  <si>
    <t>职中基本建设及职业学校教师继续教育经费。解决盘龙职业高级中学所面临的缺实际困难，对于盘龙职高的办学水平的提升、办学规模的扩大、办学条件的改善，对云南昆明职业教育发展具有十分重要的意义。</t>
  </si>
  <si>
    <t>职中基本建设及职业学校教师继续教育经费。</t>
  </si>
  <si>
    <t>提升办学水平</t>
  </si>
  <si>
    <t>职业教育发展资金经费完成时间</t>
  </si>
  <si>
    <t>职业教育发展资金经费支出时间</t>
  </si>
  <si>
    <t>2026年12月中旬前</t>
  </si>
  <si>
    <t>11.保障盘龙区教育事业工作的顺利开展，一年的工作圆满完成。2.加大教育发展布点布局规划和建设力度。3.2026年12月前完成所有工作.</t>
  </si>
  <si>
    <t>年度预算批复数</t>
  </si>
  <si>
    <t>逐年提高办学水平，改善教学硬件设施，保证教育教学的正常进行，为进一步实行好职业教育做保障</t>
  </si>
  <si>
    <t>逐年提高办学水平，改善教学硬件设施，保证教育教学的正常进行，为进一步实行好职业教育做保障，为更多的人提供上学和培训的机会，从而促进教育公平发展，满足社会需求，达到家长和社会的认可</t>
  </si>
  <si>
    <t>实现更高水平的普及教育、提供更加丰富的优质教育</t>
  </si>
  <si>
    <t>为更多的人提供上学和培训的机会，从而促进教育公平发展，满足社会需求，达到家长和社会的认可，促进盘龙人民整体素质的提高。</t>
  </si>
  <si>
    <t>职业学校教育广大师生满意度</t>
  </si>
  <si>
    <t>职业学校教育广大师生满意度达95%以上</t>
  </si>
  <si>
    <t>用于学校（园）各学校（园）水、电、建筑装修、道路、绿化、信息工程等问题进行紧急处置及日常校园修缮，保障各学校（园）正常的教育教学秩序和师生安全，改善办学条件，提升办学环境。</t>
  </si>
  <si>
    <t>修缮标段</t>
  </si>
  <si>
    <t>对辖区内相关公办中小学（园）校舍、场地、道路等附属工程进行修缮。 可满足工程技术可持续性（质量达合格，实施后无安全隐患）、工程经济可持续性（资金有保证，项目实施可有限改善办学条件）、工程管理可持续性。 质量达合格，实施后无安全隐患、资金有保证，项目实施能改善办学条件。</t>
  </si>
  <si>
    <t>校园零星修缮质量达标率</t>
  </si>
  <si>
    <t>可满足工程技术可持续性（质量达合格，实施后无安全隐患）、工程经济可持续性（资金有保证，项目实施可有限改善办学条件）、工程管理可持续性。 质量达合格，实施后无安全隐患、资金有保证，项目实施能改善办学条件。</t>
  </si>
  <si>
    <t>满足学校日常办公需求及学校相关教育教学活动的顺利开展</t>
  </si>
  <si>
    <t>教学工作顺利开展</t>
  </si>
  <si>
    <t>校园零星修缮经费 项目完成时间</t>
  </si>
  <si>
    <t>2026年12月以前</t>
  </si>
  <si>
    <t>2026年12月前完成所有工作.</t>
  </si>
  <si>
    <t>校园零星修缮经费资金支出时间</t>
  </si>
  <si>
    <t>2026年12月中旬以前</t>
  </si>
  <si>
    <t>逐年提高办学水平，改善教学硬件设施，保证教育教学的正常进行，为进一步实行好九年义务教育做保障</t>
  </si>
  <si>
    <t>可满足工程技术可持续性（质量达合格，实施后无安全隐患）、工程经济可持续性（资金有保证，项目实施可有限改善办学条件）、工程管理可持续性。 促进盘龙人民整体素质的提高。</t>
  </si>
  <si>
    <t>教职工和学生满意度</t>
  </si>
  <si>
    <t>根据文件通知，对受委托招收公费学位生的民办普通高中学校实施补助，受教育主管部门委托招收公费学位生的普通高（完）中，按实际在校公费学位生年生均准给予补助。促进我区民办学校逐步提高办学水平和教育教学质量，努力扩大优质民办教育资源。</t>
  </si>
  <si>
    <t>民办中学</t>
  </si>
  <si>
    <t>全区民办学校</t>
  </si>
  <si>
    <t>经费覆盖民办中学数量</t>
  </si>
  <si>
    <t>民办教育工作专项经费使用质量达标率</t>
  </si>
  <si>
    <t>专项经费使用合规情况</t>
  </si>
  <si>
    <t>顺利</t>
  </si>
  <si>
    <t>项目支出绩效自评报告，有力推进了我区民办教育的发展，优质民办幼儿园资源不断扩大，民办学校（园）管理不断规范。</t>
  </si>
  <si>
    <t>民办教育工作专项经费 项目完成时间</t>
  </si>
  <si>
    <t>项目完成时限</t>
  </si>
  <si>
    <t>改善教学硬件设施</t>
  </si>
  <si>
    <t>改善民办中学教学硬件设施</t>
  </si>
  <si>
    <t>提高民办中学办学水平</t>
  </si>
  <si>
    <t>预算06表</t>
  </si>
  <si>
    <t>政府性基金预算支出预算表</t>
  </si>
  <si>
    <t>单位名称：昆明市发展和改革委员会</t>
  </si>
  <si>
    <t>政府性基金预算支出</t>
  </si>
  <si>
    <t>预算07表</t>
  </si>
  <si>
    <t>预算项目</t>
  </si>
  <si>
    <t>采购项目</t>
  </si>
  <si>
    <t>采购品目</t>
  </si>
  <si>
    <t>计量
单位</t>
  </si>
  <si>
    <t>数量</t>
  </si>
  <si>
    <t>面向中小企业预留资金</t>
  </si>
  <si>
    <t>政府性基金</t>
  </si>
  <si>
    <t>国有资本经营收益</t>
  </si>
  <si>
    <t>财政专户管理的收入</t>
  </si>
  <si>
    <t>单位自筹</t>
  </si>
  <si>
    <t>复印纸</t>
  </si>
  <si>
    <t>备注：当面向中小企业预留资金大于合计时，面向中小企业预留资金为三年预计数。</t>
  </si>
  <si>
    <t>预算08表</t>
  </si>
  <si>
    <t>政府购买服务项目</t>
  </si>
  <si>
    <t>政府购买服务指导性目录代码</t>
  </si>
  <si>
    <t>基本支出/项目支出</t>
  </si>
  <si>
    <t>所属服务类别</t>
  </si>
  <si>
    <t>所属服务领域</t>
  </si>
  <si>
    <t>购买内容简述</t>
  </si>
  <si>
    <t>学校（园）财务审计</t>
  </si>
  <si>
    <t>B0302 审计服务</t>
  </si>
  <si>
    <t>B 政府履职辅助性服务</t>
  </si>
  <si>
    <t>预算09-1表</t>
  </si>
  <si>
    <t>单位名称（项目）</t>
  </si>
  <si>
    <t>地区</t>
  </si>
  <si>
    <t>磨憨经济合作区</t>
  </si>
  <si>
    <t>昆明市盘龙区教育体育局无区对下转移支付预算，该表为空</t>
  </si>
  <si>
    <t>预算09-2表</t>
  </si>
  <si>
    <t>项目年度绩效目标</t>
  </si>
  <si>
    <t>一级指标</t>
  </si>
  <si>
    <t>二级指标</t>
  </si>
  <si>
    <t>三级指标</t>
  </si>
  <si>
    <t>指标性质</t>
  </si>
  <si>
    <t>指标值</t>
  </si>
  <si>
    <t>度量单位</t>
  </si>
  <si>
    <t>指标属性</t>
  </si>
  <si>
    <t>指标内容</t>
  </si>
  <si>
    <t xml:space="preserve">预算10表
</t>
  </si>
  <si>
    <t>资产类别</t>
  </si>
  <si>
    <t>资产分类代码.名称</t>
  </si>
  <si>
    <t>资产名称</t>
  </si>
  <si>
    <t>计量单位</t>
  </si>
  <si>
    <t>财政部门批复数（元）</t>
  </si>
  <si>
    <t>单价</t>
  </si>
  <si>
    <t>金额</t>
  </si>
  <si>
    <t>昆明市盘龙区教育体育局无新增资产配置，该表为空</t>
  </si>
  <si>
    <t>预算11表</t>
  </si>
  <si>
    <t>上级补助</t>
  </si>
  <si>
    <t>昆明市盘龙区教育体育局无上级补助项目支出，该表为空</t>
  </si>
  <si>
    <t>预算12表</t>
  </si>
  <si>
    <t>项目级次</t>
  </si>
  <si>
    <t>312 民生类</t>
  </si>
  <si>
    <t>本级</t>
  </si>
  <si>
    <t>313 事业发展类</t>
  </si>
  <si>
    <t>业务补助经费（托管租金）经费</t>
  </si>
  <si>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</sst>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35">
    <font>
      <sz val="11"/>
      <color theme="1"/>
      <name val="宋体"/>
      <charset val="134"/>
      <scheme val="minor"/>
    </font>
    <font>
      <sz val="10"/>
      <color rgb="FF000000"/>
      <name val="宋体"/>
      <charset val="134"/>
    </font>
    <font>
      <sz val="9"/>
      <color rgb="FF000000"/>
      <name val="宋体"/>
      <charset val="134"/>
    </font>
    <font>
      <b/>
      <sz val="23"/>
      <color rgb="FF000000"/>
      <name val="宋体"/>
      <charset val="134"/>
    </font>
    <font>
      <sz val="11"/>
      <color rgb="FF000000"/>
      <name val="宋体"/>
      <charset val="134"/>
    </font>
    <font>
      <sz val="9"/>
      <color theme="1"/>
      <name val="宋体"/>
      <charset val="134"/>
    </font>
    <font>
      <sz val="10"/>
      <color rgb="FF000000"/>
      <name val="Arial"/>
      <charset val="134"/>
    </font>
    <font>
      <b/>
      <sz val="23.95"/>
      <color rgb="FF000000"/>
      <name val="宋体"/>
      <charset val="134"/>
    </font>
    <font>
      <b/>
      <sz val="22"/>
      <color rgb="FF000000"/>
      <name val="宋体"/>
      <charset val="134"/>
    </font>
    <font>
      <sz val="10"/>
      <color rgb="FFFFFFFF"/>
      <name val="宋体"/>
      <charset val="134"/>
    </font>
    <font>
      <b/>
      <sz val="21"/>
      <color rgb="FF000000"/>
      <name val="宋体"/>
      <charset val="134"/>
    </font>
    <font>
      <b/>
      <sz val="18"/>
      <color rgb="FF000000"/>
      <name val="宋体"/>
      <charset val="134"/>
    </font>
    <font>
      <sz val="9.75"/>
      <color rgb="FF000000"/>
      <name val="SimSun"/>
      <charset val="134"/>
    </font>
    <font>
      <b/>
      <sz val="9"/>
      <color rgb="FF000000"/>
      <name val="宋体"/>
      <charset val="134"/>
    </font>
    <font>
      <b/>
      <sz val="9"/>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8">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3" borderId="14"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15" applyNumberFormat="0" applyFill="0" applyAlignment="0" applyProtection="0">
      <alignment vertical="center"/>
    </xf>
    <xf numFmtId="0" fontId="21" fillId="0" borderId="15" applyNumberFormat="0" applyFill="0" applyAlignment="0" applyProtection="0">
      <alignment vertical="center"/>
    </xf>
    <xf numFmtId="0" fontId="22" fillId="0" borderId="16" applyNumberFormat="0" applyFill="0" applyAlignment="0" applyProtection="0">
      <alignment vertical="center"/>
    </xf>
    <xf numFmtId="0" fontId="22" fillId="0" borderId="0" applyNumberFormat="0" applyFill="0" applyBorder="0" applyAlignment="0" applyProtection="0">
      <alignment vertical="center"/>
    </xf>
    <xf numFmtId="0" fontId="23" fillId="4" borderId="17" applyNumberFormat="0" applyAlignment="0" applyProtection="0">
      <alignment vertical="center"/>
    </xf>
    <xf numFmtId="0" fontId="24" fillId="5" borderId="18" applyNumberFormat="0" applyAlignment="0" applyProtection="0">
      <alignment vertical="center"/>
    </xf>
    <xf numFmtId="0" fontId="25" fillId="5" borderId="17" applyNumberFormat="0" applyAlignment="0" applyProtection="0">
      <alignment vertical="center"/>
    </xf>
    <xf numFmtId="0" fontId="26" fillId="6" borderId="19" applyNumberFormat="0" applyAlignment="0" applyProtection="0">
      <alignment vertical="center"/>
    </xf>
    <xf numFmtId="0" fontId="27" fillId="0" borderId="20" applyNumberFormat="0" applyFill="0" applyAlignment="0" applyProtection="0">
      <alignment vertical="center"/>
    </xf>
    <xf numFmtId="0" fontId="28" fillId="0" borderId="21" applyNumberFormat="0" applyFill="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3" fillId="11" borderId="0" applyNumberFormat="0" applyBorder="0" applyAlignment="0" applyProtection="0">
      <alignment vertical="center"/>
    </xf>
    <xf numFmtId="0" fontId="33" fillId="12" borderId="0" applyNumberFormat="0" applyBorder="0" applyAlignment="0" applyProtection="0">
      <alignment vertical="center"/>
    </xf>
    <xf numFmtId="0" fontId="32" fillId="13" borderId="0" applyNumberFormat="0" applyBorder="0" applyAlignment="0" applyProtection="0">
      <alignment vertical="center"/>
    </xf>
    <xf numFmtId="0" fontId="32" fillId="14" borderId="0" applyNumberFormat="0" applyBorder="0" applyAlignment="0" applyProtection="0">
      <alignment vertical="center"/>
    </xf>
    <xf numFmtId="0" fontId="33" fillId="15" borderId="0" applyNumberFormat="0" applyBorder="0" applyAlignment="0" applyProtection="0">
      <alignment vertical="center"/>
    </xf>
    <xf numFmtId="0" fontId="33" fillId="16" borderId="0" applyNumberFormat="0" applyBorder="0" applyAlignment="0" applyProtection="0">
      <alignment vertical="center"/>
    </xf>
    <xf numFmtId="0" fontId="32" fillId="17" borderId="0" applyNumberFormat="0" applyBorder="0" applyAlignment="0" applyProtection="0">
      <alignment vertical="center"/>
    </xf>
    <xf numFmtId="0" fontId="32" fillId="18" borderId="0" applyNumberFormat="0" applyBorder="0" applyAlignment="0" applyProtection="0">
      <alignment vertical="center"/>
    </xf>
    <xf numFmtId="0" fontId="33" fillId="19" borderId="0" applyNumberFormat="0" applyBorder="0" applyAlignment="0" applyProtection="0">
      <alignment vertical="center"/>
    </xf>
    <xf numFmtId="0" fontId="33" fillId="20" borderId="0" applyNumberFormat="0" applyBorder="0" applyAlignment="0" applyProtection="0">
      <alignment vertical="center"/>
    </xf>
    <xf numFmtId="0" fontId="32" fillId="21" borderId="0" applyNumberFormat="0" applyBorder="0" applyAlignment="0" applyProtection="0">
      <alignment vertical="center"/>
    </xf>
    <xf numFmtId="0" fontId="32" fillId="22" borderId="0" applyNumberFormat="0" applyBorder="0" applyAlignment="0" applyProtection="0">
      <alignment vertical="center"/>
    </xf>
    <xf numFmtId="0" fontId="33" fillId="23" borderId="0" applyNumberFormat="0" applyBorder="0" applyAlignment="0" applyProtection="0">
      <alignment vertical="center"/>
    </xf>
    <xf numFmtId="0" fontId="33" fillId="24" borderId="0" applyNumberFormat="0" applyBorder="0" applyAlignment="0" applyProtection="0">
      <alignment vertical="center"/>
    </xf>
    <xf numFmtId="0" fontId="32" fillId="25" borderId="0" applyNumberFormat="0" applyBorder="0" applyAlignment="0" applyProtection="0">
      <alignment vertical="center"/>
    </xf>
    <xf numFmtId="0" fontId="32" fillId="26" borderId="0" applyNumberFormat="0" applyBorder="0" applyAlignment="0" applyProtection="0">
      <alignment vertical="center"/>
    </xf>
    <xf numFmtId="0" fontId="33" fillId="27" borderId="0" applyNumberFormat="0" applyBorder="0" applyAlignment="0" applyProtection="0">
      <alignment vertical="center"/>
    </xf>
    <xf numFmtId="0" fontId="33" fillId="28" borderId="0" applyNumberFormat="0" applyBorder="0" applyAlignment="0" applyProtection="0">
      <alignment vertical="center"/>
    </xf>
    <xf numFmtId="0" fontId="32" fillId="29" borderId="0" applyNumberFormat="0" applyBorder="0" applyAlignment="0" applyProtection="0">
      <alignment vertical="center"/>
    </xf>
    <xf numFmtId="0" fontId="32" fillId="30" borderId="0" applyNumberFormat="0" applyBorder="0" applyAlignment="0" applyProtection="0">
      <alignment vertical="center"/>
    </xf>
    <xf numFmtId="0" fontId="33" fillId="31" borderId="0" applyNumberFormat="0" applyBorder="0" applyAlignment="0" applyProtection="0">
      <alignment vertical="center"/>
    </xf>
    <xf numFmtId="0" fontId="33" fillId="32" borderId="0" applyNumberFormat="0" applyBorder="0" applyAlignment="0" applyProtection="0">
      <alignment vertical="center"/>
    </xf>
    <xf numFmtId="0" fontId="32" fillId="33" borderId="0" applyNumberFormat="0" applyBorder="0" applyAlignment="0" applyProtection="0">
      <alignment vertical="center"/>
    </xf>
    <xf numFmtId="176" fontId="34" fillId="0" borderId="7">
      <alignment horizontal="right" vertical="center"/>
    </xf>
    <xf numFmtId="49" fontId="34" fillId="0" borderId="7">
      <alignment horizontal="left" vertical="center" wrapText="1"/>
    </xf>
    <xf numFmtId="176" fontId="34" fillId="0" borderId="7">
      <alignment horizontal="right" vertical="center"/>
    </xf>
    <xf numFmtId="177" fontId="34" fillId="0" borderId="7">
      <alignment horizontal="right" vertical="center"/>
    </xf>
    <xf numFmtId="178" fontId="34" fillId="0" borderId="7">
      <alignment horizontal="right" vertical="center"/>
    </xf>
    <xf numFmtId="179" fontId="34" fillId="0" borderId="7">
      <alignment horizontal="right" vertical="center"/>
    </xf>
    <xf numFmtId="10" fontId="34" fillId="0" borderId="7">
      <alignment horizontal="right" vertical="center"/>
    </xf>
    <xf numFmtId="180" fontId="34" fillId="0" borderId="7">
      <alignment horizontal="right" vertical="center"/>
    </xf>
    <xf numFmtId="0" fontId="34" fillId="0" borderId="0">
      <alignment vertical="top"/>
      <protection locked="0"/>
    </xf>
  </cellStyleXfs>
  <cellXfs count="216">
    <xf numFmtId="0" fontId="0" fillId="0" borderId="0" xfId="0" applyFont="1" applyBorder="1"/>
    <xf numFmtId="49" fontId="1" fillId="0" borderId="0" xfId="0" applyNumberFormat="1" applyFont="1" applyBorder="1"/>
    <xf numFmtId="0" fontId="2" fillId="0" borderId="0" xfId="0" applyFont="1" applyBorder="1" applyAlignment="1" applyProtection="1">
      <alignment horizontal="right" vertical="center"/>
      <protection locked="0"/>
    </xf>
    <xf numFmtId="0" fontId="3" fillId="0" borderId="0" xfId="0" applyFont="1" applyBorder="1" applyAlignment="1">
      <alignment horizontal="center" vertical="center"/>
    </xf>
    <xf numFmtId="0" fontId="2" fillId="0" borderId="0" xfId="0" applyFont="1" applyBorder="1" applyAlignment="1" applyProtection="1">
      <alignment horizontal="left" vertical="center"/>
      <protection locked="0"/>
    </xf>
    <xf numFmtId="0" fontId="4" fillId="0" borderId="0" xfId="0" applyFont="1" applyBorder="1" applyAlignment="1">
      <alignment horizontal="left" vertical="center"/>
    </xf>
    <xf numFmtId="0" fontId="4" fillId="0" borderId="0" xfId="0" applyFont="1" applyBorder="1"/>
    <xf numFmtId="0" fontId="2" fillId="0" borderId="0" xfId="0" applyFont="1" applyBorder="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1" xfId="0" applyFont="1" applyBorder="1" applyAlignment="1">
      <alignment horizontal="center" vertical="center"/>
    </xf>
    <xf numFmtId="0" fontId="4" fillId="2" borderId="6" xfId="0" applyFont="1" applyFill="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1" fillId="0" borderId="7" xfId="0" applyFont="1" applyBorder="1" applyAlignment="1">
      <alignment horizontal="center" vertical="center"/>
    </xf>
    <xf numFmtId="0" fontId="2" fillId="2" borderId="7" xfId="0" applyFont="1" applyFill="1" applyBorder="1" applyAlignment="1" applyProtection="1">
      <alignment horizontal="left" vertical="center" wrapText="1"/>
      <protection locked="0"/>
    </xf>
    <xf numFmtId="0" fontId="2" fillId="0" borderId="7" xfId="0" applyFont="1" applyBorder="1" applyAlignment="1" applyProtection="1">
      <alignment horizontal="left" vertical="center"/>
      <protection locked="0"/>
    </xf>
    <xf numFmtId="4" fontId="2" fillId="0" borderId="7" xfId="0" applyNumberFormat="1" applyFont="1" applyBorder="1" applyAlignment="1" applyProtection="1">
      <alignment horizontal="right" vertical="center" wrapText="1"/>
      <protection locked="0"/>
    </xf>
    <xf numFmtId="49" fontId="5" fillId="0" borderId="7" xfId="50" applyNumberFormat="1" applyFont="1" applyBorder="1">
      <alignment horizontal="left" vertical="center" wrapText="1"/>
    </xf>
    <xf numFmtId="0" fontId="2" fillId="0" borderId="2" xfId="0" applyFont="1" applyBorder="1" applyAlignment="1" applyProtection="1">
      <alignment horizontal="center"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4" fillId="2" borderId="1" xfId="0" applyFont="1" applyFill="1" applyBorder="1" applyAlignment="1">
      <alignment horizontal="center" vertical="center"/>
    </xf>
    <xf numFmtId="0" fontId="4" fillId="0" borderId="5" xfId="0" applyFont="1" applyBorder="1" applyAlignment="1">
      <alignment horizontal="center" vertical="center"/>
    </xf>
    <xf numFmtId="0" fontId="2" fillId="0" borderId="7" xfId="0" applyFont="1" applyBorder="1" applyAlignment="1">
      <alignment horizontal="left" vertical="center" wrapText="1"/>
    </xf>
    <xf numFmtId="4" fontId="2" fillId="0" borderId="7" xfId="0" applyNumberFormat="1" applyFont="1" applyBorder="1" applyAlignment="1">
      <alignment horizontal="right" vertical="center" wrapText="1"/>
    </xf>
    <xf numFmtId="0" fontId="2" fillId="0" borderId="7" xfId="0" applyFont="1" applyBorder="1" applyAlignment="1" applyProtection="1">
      <alignment horizontal="left" vertical="center" wrapText="1"/>
      <protection locked="0"/>
    </xf>
    <xf numFmtId="0" fontId="1" fillId="0" borderId="2" xfId="0" applyFont="1" applyBorder="1" applyAlignment="1" applyProtection="1">
      <alignment horizontal="center" vertical="center" wrapText="1"/>
      <protection locked="0"/>
    </xf>
    <xf numFmtId="0" fontId="2" fillId="0" borderId="3" xfId="0" applyFont="1" applyBorder="1" applyAlignment="1">
      <alignment horizontal="left" vertical="center"/>
    </xf>
    <xf numFmtId="0" fontId="2" fillId="2" borderId="4" xfId="0" applyFont="1" applyFill="1" applyBorder="1" applyAlignment="1">
      <alignment horizontal="left" vertical="center"/>
    </xf>
    <xf numFmtId="0" fontId="1" fillId="0" borderId="7" xfId="0" applyFont="1" applyBorder="1" applyAlignment="1" applyProtection="1">
      <alignment horizontal="center" vertical="center"/>
      <protection locked="0"/>
    </xf>
    <xf numFmtId="4" fontId="5" fillId="0" borderId="7" xfId="51" applyNumberFormat="1" applyFont="1" applyBorder="1">
      <alignment horizontal="right" vertical="center"/>
    </xf>
    <xf numFmtId="0" fontId="2" fillId="2" borderId="0" xfId="0" applyFont="1" applyFill="1" applyBorder="1" applyAlignment="1" applyProtection="1">
      <alignment horizontal="right" vertical="top" wrapText="1"/>
      <protection locked="0"/>
    </xf>
    <xf numFmtId="0" fontId="6" fillId="0" borderId="0" xfId="0" applyFont="1" applyBorder="1" applyAlignment="1" applyProtection="1">
      <alignment vertical="top"/>
      <protection locked="0"/>
    </xf>
    <xf numFmtId="0" fontId="6" fillId="0" borderId="0" xfId="0" applyFont="1" applyBorder="1" applyAlignment="1">
      <alignment vertical="top"/>
    </xf>
    <xf numFmtId="0" fontId="7" fillId="2" borderId="0" xfId="0" applyFont="1" applyFill="1" applyBorder="1" applyAlignment="1" applyProtection="1">
      <alignment horizontal="center" vertical="center" wrapText="1"/>
      <protection locked="0"/>
    </xf>
    <xf numFmtId="0" fontId="6" fillId="0" borderId="0" xfId="0" applyFont="1" applyBorder="1" applyProtection="1">
      <protection locked="0"/>
    </xf>
    <xf numFmtId="0" fontId="6" fillId="0" borderId="0" xfId="0" applyFont="1" applyBorder="1"/>
    <xf numFmtId="0" fontId="2" fillId="2" borderId="0" xfId="0" applyFont="1" applyFill="1" applyBorder="1" applyAlignment="1" applyProtection="1">
      <alignment horizontal="left" vertical="center" wrapText="1"/>
      <protection locked="0"/>
    </xf>
    <xf numFmtId="0" fontId="1" fillId="2" borderId="0" xfId="0" applyFont="1" applyFill="1" applyBorder="1" applyAlignment="1" applyProtection="1">
      <alignment horizontal="right" vertical="center"/>
      <protection locked="0"/>
    </xf>
    <xf numFmtId="0" fontId="1" fillId="2" borderId="0" xfId="0" applyFont="1" applyFill="1" applyBorder="1" applyAlignment="1" applyProtection="1">
      <alignment horizontal="right" vertical="center" wrapText="1"/>
      <protection locked="0"/>
    </xf>
    <xf numFmtId="0" fontId="1" fillId="0" borderId="7" xfId="0" applyFont="1" applyBorder="1" applyAlignment="1" applyProtection="1">
      <alignment horizontal="center" vertical="center" wrapText="1"/>
      <protection locked="0"/>
    </xf>
    <xf numFmtId="0" fontId="1" fillId="2" borderId="7" xfId="0" applyFont="1" applyFill="1" applyBorder="1" applyAlignment="1" applyProtection="1">
      <alignment horizontal="center" vertical="center"/>
      <protection locked="0"/>
    </xf>
    <xf numFmtId="0" fontId="1" fillId="2" borderId="7" xfId="0" applyFont="1" applyFill="1" applyBorder="1" applyAlignment="1" applyProtection="1">
      <alignment horizontal="center" vertical="center" wrapText="1"/>
      <protection locked="0"/>
    </xf>
    <xf numFmtId="0" fontId="1" fillId="2" borderId="7" xfId="0" applyFont="1" applyFill="1" applyBorder="1" applyAlignment="1" applyProtection="1">
      <alignment horizontal="right" vertical="center"/>
      <protection locked="0"/>
    </xf>
    <xf numFmtId="0" fontId="1" fillId="2" borderId="7" xfId="0" applyFont="1" applyFill="1" applyBorder="1" applyAlignment="1" applyProtection="1">
      <alignment horizontal="right" vertical="center" wrapText="1"/>
      <protection locked="0"/>
    </xf>
    <xf numFmtId="0" fontId="2" fillId="2" borderId="7" xfId="0" applyFont="1" applyFill="1" applyBorder="1" applyAlignment="1">
      <alignment horizontal="center" vertical="center" wrapText="1"/>
    </xf>
    <xf numFmtId="0" fontId="2" fillId="0" borderId="7" xfId="0" applyFont="1" applyBorder="1" applyAlignment="1" applyProtection="1">
      <alignment horizontal="center" vertical="center" wrapText="1"/>
      <protection locked="0"/>
    </xf>
    <xf numFmtId="0" fontId="2" fillId="0" borderId="7" xfId="0" applyFont="1" applyBorder="1" applyAlignment="1">
      <alignment horizontal="center" vertical="center" wrapText="1"/>
    </xf>
    <xf numFmtId="0" fontId="2" fillId="2" borderId="7" xfId="0" applyFont="1" applyFill="1" applyBorder="1" applyAlignment="1" applyProtection="1">
      <alignment horizontal="center" vertical="center" wrapText="1"/>
      <protection locked="0"/>
    </xf>
    <xf numFmtId="0" fontId="2" fillId="2" borderId="7" xfId="0" applyFont="1" applyFill="1" applyBorder="1" applyAlignment="1">
      <alignment horizontal="left" vertical="center" wrapText="1"/>
    </xf>
    <xf numFmtId="3" fontId="2" fillId="2" borderId="7" xfId="0" applyNumberFormat="1" applyFont="1" applyFill="1" applyBorder="1" applyAlignment="1" applyProtection="1">
      <alignment horizontal="right" vertical="center"/>
      <protection locked="0"/>
    </xf>
    <xf numFmtId="4" fontId="2" fillId="0" borderId="7" xfId="0" applyNumberFormat="1" applyFont="1" applyBorder="1" applyAlignment="1" applyProtection="1">
      <alignment horizontal="right" vertical="center"/>
      <protection locked="0"/>
    </xf>
    <xf numFmtId="0" fontId="2" fillId="0" borderId="7" xfId="0" applyFont="1" applyBorder="1" applyAlignment="1">
      <alignment horizontal="center" vertical="center"/>
    </xf>
    <xf numFmtId="0" fontId="2" fillId="0" borderId="7" xfId="0" applyFont="1" applyBorder="1" applyAlignment="1" applyProtection="1">
      <alignment horizontal="left"/>
      <protection locked="0"/>
    </xf>
    <xf numFmtId="0" fontId="2" fillId="0" borderId="7" xfId="0" applyFont="1" applyBorder="1" applyAlignment="1">
      <alignment horizontal="left"/>
    </xf>
    <xf numFmtId="0" fontId="2" fillId="2" borderId="7" xfId="0" applyFont="1" applyFill="1" applyBorder="1" applyAlignment="1">
      <alignment horizontal="right" vertical="center"/>
    </xf>
    <xf numFmtId="0" fontId="2" fillId="2" borderId="0" xfId="0" applyFont="1" applyFill="1" applyBorder="1" applyAlignment="1" applyProtection="1">
      <alignment horizontal="right" vertical="center" wrapText="1"/>
      <protection locked="0"/>
    </xf>
    <xf numFmtId="0" fontId="8" fillId="0" borderId="0" xfId="0" applyFont="1" applyBorder="1" applyAlignment="1">
      <alignment horizontal="center" vertical="center"/>
    </xf>
    <xf numFmtId="0" fontId="3" fillId="0" borderId="0" xfId="0" applyFont="1"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2" fillId="2" borderId="7" xfId="0" applyFont="1" applyFill="1" applyBorder="1" applyAlignment="1" applyProtection="1">
      <alignment horizontal="center" vertical="center"/>
      <protection locked="0"/>
    </xf>
    <xf numFmtId="0" fontId="1" fillId="0" borderId="0" xfId="0" applyFont="1" applyBorder="1" applyAlignment="1">
      <alignment horizontal="right" vertical="center"/>
    </xf>
    <xf numFmtId="0" fontId="8" fillId="0" borderId="0" xfId="0" applyFont="1" applyBorder="1" applyAlignment="1">
      <alignment horizontal="center" vertical="center" wrapText="1"/>
    </xf>
    <xf numFmtId="0" fontId="2" fillId="0" borderId="0" xfId="0" applyFont="1" applyBorder="1" applyAlignment="1">
      <alignment horizontal="left" vertical="center" wrapText="1"/>
    </xf>
    <xf numFmtId="0" fontId="4" fillId="0" borderId="0" xfId="0" applyFont="1" applyBorder="1" applyAlignment="1">
      <alignment wrapText="1"/>
    </xf>
    <xf numFmtId="0" fontId="1" fillId="0" borderId="0" xfId="0" applyFont="1" applyBorder="1" applyAlignment="1">
      <alignment horizontal="right" wrapText="1"/>
    </xf>
    <xf numFmtId="0" fontId="4" fillId="0" borderId="8" xfId="0" applyFont="1" applyBorder="1" applyAlignment="1">
      <alignment horizontal="center" vertical="center" wrapText="1"/>
    </xf>
    <xf numFmtId="0" fontId="1" fillId="0" borderId="2" xfId="0" applyFont="1" applyBorder="1" applyAlignment="1">
      <alignment horizontal="center" vertical="center"/>
    </xf>
    <xf numFmtId="176" fontId="5" fillId="0" borderId="7" xfId="0" applyNumberFormat="1" applyFont="1" applyBorder="1" applyAlignment="1">
      <alignment horizontal="right" vertical="center"/>
    </xf>
    <xf numFmtId="0" fontId="1" fillId="0" borderId="0" xfId="0" applyFont="1" applyBorder="1" applyAlignment="1">
      <alignment wrapText="1"/>
    </xf>
    <xf numFmtId="0" fontId="1" fillId="0" borderId="0" xfId="0" applyFont="1" applyBorder="1" applyProtection="1">
      <protection locked="0"/>
    </xf>
    <xf numFmtId="0" fontId="3" fillId="0" borderId="0" xfId="0" applyFont="1" applyBorder="1" applyAlignment="1">
      <alignment horizontal="center" vertical="center" wrapText="1"/>
    </xf>
    <xf numFmtId="0" fontId="4" fillId="0" borderId="0" xfId="0" applyFont="1" applyBorder="1" applyProtection="1">
      <protection locked="0"/>
    </xf>
    <xf numFmtId="0" fontId="4" fillId="0" borderId="9" xfId="0" applyFont="1" applyBorder="1" applyAlignment="1" applyProtection="1">
      <alignment horizontal="center" vertical="center"/>
      <protection locked="0"/>
    </xf>
    <xf numFmtId="0" fontId="4" fillId="0" borderId="9" xfId="0" applyFont="1" applyBorder="1" applyAlignment="1">
      <alignment horizontal="center" vertical="center" wrapText="1"/>
    </xf>
    <xf numFmtId="0" fontId="4" fillId="0" borderId="10" xfId="0" applyFont="1" applyBorder="1" applyAlignment="1" applyProtection="1">
      <alignment horizontal="center" vertical="center"/>
      <protection locked="0"/>
    </xf>
    <xf numFmtId="0" fontId="4" fillId="0" borderId="10" xfId="0" applyFont="1" applyBorder="1" applyAlignment="1">
      <alignment horizontal="center" vertical="center" wrapText="1"/>
    </xf>
    <xf numFmtId="0" fontId="4" fillId="0" borderId="11" xfId="0" applyFont="1" applyBorder="1" applyAlignment="1" applyProtection="1">
      <alignment horizontal="center" vertical="center"/>
      <protection locked="0"/>
    </xf>
    <xf numFmtId="0" fontId="4" fillId="0" borderId="11" xfId="0" applyFont="1" applyBorder="1" applyAlignment="1">
      <alignment horizontal="center" vertical="center" wrapText="1"/>
    </xf>
    <xf numFmtId="0" fontId="2" fillId="0" borderId="6" xfId="0" applyFont="1" applyBorder="1" applyAlignment="1">
      <alignment horizontal="left" vertical="center" wrapText="1"/>
    </xf>
    <xf numFmtId="0" fontId="2" fillId="0" borderId="11" xfId="0" applyFont="1" applyBorder="1" applyAlignment="1" applyProtection="1">
      <alignment horizontal="left" vertical="center"/>
      <protection locked="0"/>
    </xf>
    <xf numFmtId="0" fontId="2" fillId="0" borderId="11" xfId="0" applyFont="1" applyBorder="1" applyAlignment="1">
      <alignment horizontal="left" vertical="center" wrapText="1"/>
    </xf>
    <xf numFmtId="0" fontId="2" fillId="0" borderId="12" xfId="0" applyFont="1" applyBorder="1" applyAlignment="1">
      <alignment horizontal="center" vertical="center"/>
    </xf>
    <xf numFmtId="0" fontId="2" fillId="0" borderId="13" xfId="0" applyFont="1" applyBorder="1" applyAlignment="1" applyProtection="1">
      <alignment horizontal="left" vertical="center"/>
      <protection locked="0"/>
    </xf>
    <xf numFmtId="0" fontId="2" fillId="0" borderId="13" xfId="0" applyFont="1" applyBorder="1" applyAlignment="1">
      <alignment horizontal="left" vertical="center"/>
    </xf>
    <xf numFmtId="0" fontId="2" fillId="0" borderId="0" xfId="0" applyFont="1" applyBorder="1" applyAlignment="1" applyProtection="1">
      <alignment vertical="top" wrapText="1"/>
      <protection locked="0"/>
    </xf>
    <xf numFmtId="0" fontId="3" fillId="0" borderId="0" xfId="0" applyFont="1" applyBorder="1" applyAlignment="1" applyProtection="1">
      <alignment horizontal="center" vertical="center" wrapText="1"/>
      <protection locked="0"/>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10" xfId="0" applyFont="1" applyBorder="1" applyAlignment="1" applyProtection="1">
      <alignment horizontal="center" vertical="center" wrapText="1"/>
      <protection locked="0"/>
    </xf>
    <xf numFmtId="0" fontId="4" fillId="0" borderId="13" xfId="0" applyFont="1" applyBorder="1" applyAlignment="1">
      <alignment horizontal="center" vertical="center" wrapText="1"/>
    </xf>
    <xf numFmtId="0" fontId="4" fillId="0" borderId="11" xfId="0" applyFont="1" applyBorder="1" applyAlignment="1" applyProtection="1">
      <alignment horizontal="center" vertical="center" wrapText="1"/>
      <protection locked="0"/>
    </xf>
    <xf numFmtId="0" fontId="2" fillId="2" borderId="11" xfId="0" applyFont="1" applyFill="1" applyBorder="1" applyAlignment="1">
      <alignment horizontal="left" vertical="center"/>
    </xf>
    <xf numFmtId="0" fontId="2" fillId="0" borderId="0" xfId="0" applyFont="1" applyBorder="1" applyAlignment="1" applyProtection="1">
      <alignment horizontal="right" vertical="center" wrapText="1"/>
      <protection locked="0"/>
    </xf>
    <xf numFmtId="0" fontId="2" fillId="0" borderId="0" xfId="0" applyFont="1" applyBorder="1" applyAlignment="1" applyProtection="1">
      <alignment horizontal="right" wrapText="1"/>
      <protection locked="0"/>
    </xf>
    <xf numFmtId="0" fontId="4" fillId="0" borderId="3"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4" fillId="0" borderId="13" xfId="0" applyFont="1" applyBorder="1" applyAlignment="1" applyProtection="1">
      <alignment horizontal="center" vertical="center"/>
      <protection locked="0"/>
    </xf>
    <xf numFmtId="0" fontId="4" fillId="0" borderId="13" xfId="0" applyFont="1" applyBorder="1" applyAlignment="1" applyProtection="1">
      <alignment horizontal="center" vertical="center" wrapText="1"/>
      <protection locked="0"/>
    </xf>
    <xf numFmtId="0" fontId="2" fillId="0" borderId="0" xfId="0" applyFont="1" applyBorder="1" applyAlignment="1">
      <alignment horizontal="left" vertical="center"/>
    </xf>
    <xf numFmtId="180" fontId="5" fillId="0" borderId="7" xfId="56" applyNumberFormat="1" applyFont="1" applyBorder="1" applyAlignment="1">
      <alignment horizontal="center" vertical="center"/>
    </xf>
    <xf numFmtId="180" fontId="5" fillId="0" borderId="7" xfId="0" applyNumberFormat="1" applyFont="1" applyBorder="1" applyAlignment="1">
      <alignment horizontal="center" vertical="center"/>
    </xf>
    <xf numFmtId="3" fontId="2" fillId="0" borderId="11" xfId="0" applyNumberFormat="1" applyFont="1" applyBorder="1" applyAlignment="1">
      <alignment horizontal="right" vertical="center"/>
    </xf>
    <xf numFmtId="0" fontId="2" fillId="2" borderId="11" xfId="0" applyFont="1" applyFill="1" applyBorder="1" applyAlignment="1">
      <alignment horizontal="right" vertical="center"/>
    </xf>
    <xf numFmtId="0" fontId="2" fillId="2" borderId="0" xfId="0" applyFont="1" applyFill="1" applyBorder="1" applyAlignment="1">
      <alignment horizontal="left" vertical="center"/>
    </xf>
    <xf numFmtId="176" fontId="5" fillId="0" borderId="0" xfId="0" applyNumberFormat="1" applyFont="1" applyBorder="1" applyAlignment="1">
      <alignment horizontal="left" vertical="center"/>
    </xf>
    <xf numFmtId="0" fontId="2" fillId="0" borderId="0" xfId="0" applyFont="1" applyBorder="1" applyAlignment="1">
      <alignment horizontal="right"/>
    </xf>
    <xf numFmtId="0" fontId="9" fillId="0" borderId="0" xfId="0" applyFont="1" applyBorder="1" applyAlignment="1" applyProtection="1">
      <alignment horizontal="right"/>
      <protection locked="0"/>
    </xf>
    <xf numFmtId="49" fontId="9" fillId="0" borderId="0" xfId="0" applyNumberFormat="1" applyFont="1" applyBorder="1" applyProtection="1">
      <protection locked="0"/>
    </xf>
    <xf numFmtId="0" fontId="1" fillId="0" borderId="0" xfId="0" applyFont="1" applyBorder="1" applyAlignment="1">
      <alignment horizontal="right"/>
    </xf>
    <xf numFmtId="0" fontId="10" fillId="0" borderId="0" xfId="0" applyFont="1" applyBorder="1" applyAlignment="1" applyProtection="1">
      <alignment horizontal="center" vertical="center" wrapText="1"/>
      <protection locked="0"/>
    </xf>
    <xf numFmtId="0" fontId="10" fillId="0" borderId="0" xfId="0" applyFont="1" applyBorder="1" applyAlignment="1" applyProtection="1">
      <alignment horizontal="center" vertical="center"/>
      <protection locked="0"/>
    </xf>
    <xf numFmtId="0" fontId="10" fillId="0" borderId="0" xfId="0" applyFont="1" applyBorder="1" applyAlignment="1">
      <alignment horizontal="center" vertical="center"/>
    </xf>
    <xf numFmtId="0" fontId="4" fillId="0" borderId="1" xfId="0" applyFont="1" applyBorder="1" applyAlignment="1" applyProtection="1">
      <alignment horizontal="center" vertical="center"/>
      <protection locked="0"/>
    </xf>
    <xf numFmtId="49" fontId="4" fillId="0" borderId="1" xfId="0" applyNumberFormat="1" applyFont="1" applyBorder="1" applyAlignment="1" applyProtection="1">
      <alignment horizontal="center" vertical="center" wrapText="1"/>
      <protection locked="0"/>
    </xf>
    <xf numFmtId="0" fontId="4" fillId="0" borderId="5" xfId="0" applyFont="1" applyBorder="1" applyAlignment="1" applyProtection="1">
      <alignment horizontal="center" vertical="center"/>
      <protection locked="0"/>
    </xf>
    <xf numFmtId="49" fontId="4" fillId="0" borderId="5" xfId="0" applyNumberFormat="1" applyFont="1" applyBorder="1" applyAlignment="1" applyProtection="1">
      <alignment horizontal="center" vertical="center" wrapText="1"/>
      <protection locked="0"/>
    </xf>
    <xf numFmtId="49" fontId="4" fillId="0" borderId="7" xfId="0" applyNumberFormat="1" applyFont="1" applyBorder="1" applyAlignment="1" applyProtection="1">
      <alignment horizontal="center" vertical="center"/>
      <protection locked="0"/>
    </xf>
    <xf numFmtId="0" fontId="4" fillId="0" borderId="7" xfId="0" applyFont="1" applyBorder="1" applyAlignment="1">
      <alignment horizontal="center" vertical="center"/>
    </xf>
    <xf numFmtId="0" fontId="2" fillId="2" borderId="7" xfId="0" applyFont="1" applyFill="1" applyBorder="1" applyAlignment="1" applyProtection="1">
      <alignment horizontal="left" vertical="center" wrapText="1" indent="1"/>
      <protection locked="0"/>
    </xf>
    <xf numFmtId="0" fontId="2" fillId="2" borderId="7" xfId="0" applyFont="1" applyFill="1" applyBorder="1" applyAlignment="1" applyProtection="1">
      <alignment horizontal="left" vertical="center" wrapText="1" indent="2"/>
      <protection locked="0"/>
    </xf>
    <xf numFmtId="0" fontId="1" fillId="0" borderId="3" xfId="0" applyFont="1" applyBorder="1" applyAlignment="1" applyProtection="1">
      <alignment horizontal="center" vertical="center"/>
      <protection locked="0"/>
    </xf>
    <xf numFmtId="0" fontId="1" fillId="0" borderId="4" xfId="0" applyFont="1" applyBorder="1" applyAlignment="1" applyProtection="1">
      <alignment horizontal="center" vertical="center"/>
      <protection locked="0"/>
    </xf>
    <xf numFmtId="0" fontId="0" fillId="0" borderId="0" xfId="0" applyFont="1" applyFill="1" applyBorder="1"/>
    <xf numFmtId="0" fontId="0" fillId="0" borderId="0" xfId="0" applyFont="1" applyFill="1" applyBorder="1" applyAlignment="1"/>
    <xf numFmtId="0" fontId="2" fillId="0" borderId="7" xfId="0" applyFont="1" applyFill="1" applyBorder="1" applyAlignment="1">
      <alignment horizontal="left" vertical="center" wrapText="1" indent="2"/>
    </xf>
    <xf numFmtId="0" fontId="2" fillId="0" borderId="7" xfId="0" applyFont="1" applyFill="1" applyBorder="1" applyAlignment="1" applyProtection="1">
      <alignment horizontal="left" vertical="center" wrapText="1"/>
      <protection locked="0"/>
    </xf>
    <xf numFmtId="0" fontId="2" fillId="0" borderId="7" xfId="0" applyFont="1" applyFill="1" applyBorder="1" applyAlignment="1">
      <alignment horizontal="left" vertical="center" wrapText="1"/>
    </xf>
    <xf numFmtId="49" fontId="5" fillId="0" borderId="7" xfId="50" applyFont="1" applyFill="1" applyBorder="1" applyAlignment="1">
      <alignment horizontal="left" vertical="center" wrapText="1" indent="1"/>
    </xf>
    <xf numFmtId="49" fontId="5" fillId="0" borderId="7" xfId="50" applyFont="1" applyFill="1" applyBorder="1" applyAlignment="1">
      <alignment horizontal="left" vertical="center" wrapText="1"/>
    </xf>
    <xf numFmtId="49" fontId="5" fillId="0" borderId="7" xfId="50" applyFont="1" applyFill="1" applyBorder="1" applyAlignment="1">
      <alignment horizontal="center" vertical="center" wrapText="1"/>
    </xf>
    <xf numFmtId="0" fontId="1" fillId="0" borderId="0" xfId="0" applyFont="1" applyBorder="1" applyAlignment="1">
      <alignment vertical="top"/>
    </xf>
    <xf numFmtId="0" fontId="3" fillId="0" borderId="0" xfId="0" applyFont="1" applyFill="1" applyBorder="1" applyAlignment="1">
      <alignment horizontal="center" vertical="center"/>
    </xf>
    <xf numFmtId="0" fontId="4" fillId="0" borderId="0" xfId="0" applyFont="1" applyFill="1" applyBorder="1"/>
    <xf numFmtId="0" fontId="4" fillId="0" borderId="1"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2" xfId="0" applyFont="1" applyBorder="1" applyAlignment="1" applyProtection="1">
      <alignment horizontal="center" vertical="center" wrapText="1"/>
      <protection locked="0"/>
    </xf>
    <xf numFmtId="0" fontId="4" fillId="0" borderId="11" xfId="0" applyFont="1" applyBorder="1" applyAlignment="1">
      <alignment horizontal="center" vertical="center"/>
    </xf>
    <xf numFmtId="0" fontId="4" fillId="0" borderId="6" xfId="0" applyFont="1" applyFill="1" applyBorder="1" applyAlignment="1">
      <alignment horizontal="center" vertical="center"/>
    </xf>
    <xf numFmtId="0" fontId="1" fillId="0" borderId="7" xfId="0" applyFont="1" applyFill="1" applyBorder="1" applyAlignment="1">
      <alignment horizontal="center" vertical="center"/>
    </xf>
    <xf numFmtId="176" fontId="5" fillId="0" borderId="7" xfId="0" applyNumberFormat="1" applyFont="1" applyFill="1" applyBorder="1" applyAlignment="1">
      <alignment horizontal="right" vertical="center"/>
    </xf>
    <xf numFmtId="0" fontId="2" fillId="0" borderId="0" xfId="0" applyFont="1" applyBorder="1" applyAlignment="1">
      <alignment horizontal="right" vertical="center"/>
    </xf>
    <xf numFmtId="0" fontId="0" fillId="0" borderId="0" xfId="0" applyFont="1" applyBorder="1" applyAlignment="1">
      <alignment wrapText="1"/>
    </xf>
    <xf numFmtId="0" fontId="1" fillId="0" borderId="0" xfId="0" applyFont="1" applyBorder="1" applyAlignment="1" applyProtection="1">
      <alignment vertical="top"/>
      <protection locked="0"/>
    </xf>
    <xf numFmtId="49" fontId="1" fillId="0" borderId="0" xfId="0" applyNumberFormat="1" applyFont="1" applyBorder="1" applyProtection="1">
      <protection locked="0"/>
    </xf>
    <xf numFmtId="0" fontId="4" fillId="0" borderId="0" xfId="0" applyFont="1" applyBorder="1" applyAlignment="1" applyProtection="1">
      <alignment horizontal="left" vertical="center"/>
      <protection locked="0"/>
    </xf>
    <xf numFmtId="0" fontId="4" fillId="0" borderId="6" xfId="0" applyFont="1" applyBorder="1" applyAlignment="1" applyProtection="1">
      <alignment horizontal="center" vertical="center"/>
      <protection locked="0"/>
    </xf>
    <xf numFmtId="0" fontId="2" fillId="0" borderId="3" xfId="0" applyFont="1" applyBorder="1" applyAlignment="1">
      <alignment horizontal="left" vertical="center" wrapText="1"/>
    </xf>
    <xf numFmtId="0" fontId="4" fillId="0" borderId="2" xfId="0" applyFont="1" applyBorder="1" applyAlignment="1" applyProtection="1">
      <alignment horizontal="center" vertical="center"/>
      <protection locked="0"/>
    </xf>
    <xf numFmtId="0" fontId="4" fillId="0" borderId="2"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176" fontId="5" fillId="0" borderId="7" xfId="0" applyNumberFormat="1" applyFont="1" applyBorder="1" applyAlignment="1">
      <alignment horizontal="right" vertical="center" wrapText="1"/>
    </xf>
    <xf numFmtId="49" fontId="5" fillId="0" borderId="7" xfId="50" applyNumberFormat="1" applyFont="1" applyBorder="1" applyAlignment="1">
      <alignment horizontal="left" vertical="center" wrapText="1"/>
    </xf>
    <xf numFmtId="0" fontId="4" fillId="0" borderId="4" xfId="0" applyFont="1" applyBorder="1" applyAlignment="1" applyProtection="1">
      <alignment horizontal="center" vertical="center" wrapText="1"/>
      <protection locked="0"/>
    </xf>
    <xf numFmtId="0" fontId="2" fillId="0" borderId="0" xfId="0" applyFont="1" applyBorder="1" applyAlignment="1">
      <alignment horizontal="right" vertical="center" wrapText="1"/>
    </xf>
    <xf numFmtId="0" fontId="11" fillId="0" borderId="0" xfId="0" applyFont="1" applyBorder="1" applyAlignment="1">
      <alignment horizontal="center" vertical="center"/>
    </xf>
    <xf numFmtId="0" fontId="1" fillId="2" borderId="0" xfId="0" applyFont="1" applyFill="1" applyBorder="1" applyAlignment="1" applyProtection="1">
      <alignment horizontal="left" vertical="center" wrapText="1"/>
      <protection locked="0"/>
    </xf>
    <xf numFmtId="0" fontId="6" fillId="2" borderId="7" xfId="0" applyFont="1" applyFill="1" applyBorder="1" applyAlignment="1" applyProtection="1">
      <alignment vertical="top" wrapText="1"/>
      <protection locked="0"/>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49" fontId="4" fillId="0" borderId="7" xfId="0" applyNumberFormat="1" applyFont="1" applyBorder="1" applyAlignment="1">
      <alignment horizontal="center" vertical="center"/>
    </xf>
    <xf numFmtId="0" fontId="2" fillId="0" borderId="7" xfId="0" applyFont="1" applyBorder="1" applyAlignment="1">
      <alignment horizontal="left" vertical="center" wrapText="1" indent="1"/>
    </xf>
    <xf numFmtId="0" fontId="2" fillId="0" borderId="7" xfId="0" applyFont="1" applyBorder="1" applyAlignment="1">
      <alignment horizontal="left" vertical="center" wrapText="1" indent="2"/>
    </xf>
    <xf numFmtId="0" fontId="1" fillId="0" borderId="4" xfId="0" applyFont="1" applyBorder="1" applyAlignment="1">
      <alignment horizontal="center" vertical="center"/>
    </xf>
    <xf numFmtId="0" fontId="6" fillId="2" borderId="0" xfId="0" applyFont="1" applyFill="1" applyBorder="1" applyAlignment="1">
      <alignment horizontal="left" vertical="center"/>
    </xf>
    <xf numFmtId="0" fontId="12" fillId="0" borderId="7" xfId="0" applyFont="1" applyBorder="1" applyAlignment="1" applyProtection="1">
      <alignment horizontal="center" vertical="center" wrapText="1"/>
      <protection locked="0"/>
    </xf>
    <xf numFmtId="0" fontId="12" fillId="0" borderId="7" xfId="0" applyFont="1" applyBorder="1" applyAlignment="1" applyProtection="1">
      <alignment vertical="top" wrapText="1"/>
      <protection locked="0"/>
    </xf>
    <xf numFmtId="0" fontId="12" fillId="0" borderId="7" xfId="0" applyFont="1" applyFill="1" applyBorder="1" applyAlignment="1" applyProtection="1">
      <alignment horizontal="center" vertical="center" wrapText="1"/>
      <protection locked="0"/>
    </xf>
    <xf numFmtId="0" fontId="12" fillId="0" borderId="7" xfId="0" applyFont="1" applyFill="1" applyBorder="1" applyAlignment="1" applyProtection="1">
      <alignment vertical="top" wrapText="1"/>
      <protection locked="0"/>
    </xf>
    <xf numFmtId="0" fontId="2" fillId="0" borderId="7" xfId="0" applyFont="1" applyBorder="1" applyAlignment="1" applyProtection="1">
      <alignment vertical="center" wrapText="1"/>
      <protection locked="0"/>
    </xf>
    <xf numFmtId="0" fontId="2" fillId="0" borderId="7" xfId="0" applyFont="1" applyFill="1" applyBorder="1" applyAlignment="1" applyProtection="1">
      <alignment vertical="center" wrapText="1"/>
      <protection locked="0"/>
    </xf>
    <xf numFmtId="0" fontId="2" fillId="0" borderId="7" xfId="0" applyFont="1" applyBorder="1" applyAlignment="1">
      <alignment horizontal="left" vertical="center"/>
    </xf>
    <xf numFmtId="0" fontId="2" fillId="0" borderId="7" xfId="0" applyFont="1" applyFill="1" applyBorder="1" applyAlignment="1">
      <alignment vertical="center" wrapText="1"/>
    </xf>
    <xf numFmtId="0" fontId="13" fillId="0" borderId="7" xfId="0" applyFont="1" applyBorder="1" applyAlignment="1">
      <alignment horizontal="center" vertical="center"/>
    </xf>
    <xf numFmtId="0" fontId="2" fillId="0" borderId="7" xfId="0" applyFont="1" applyFill="1" applyBorder="1" applyAlignment="1">
      <alignment horizontal="left" vertical="center"/>
    </xf>
    <xf numFmtId="0" fontId="13" fillId="0" borderId="7" xfId="0" applyFont="1" applyBorder="1" applyAlignment="1" applyProtection="1">
      <alignment horizontal="center" vertical="center" wrapText="1"/>
      <protection locked="0"/>
    </xf>
    <xf numFmtId="176" fontId="14" fillId="0" borderId="7" xfId="0" applyNumberFormat="1" applyFont="1" applyFill="1" applyBorder="1" applyAlignment="1">
      <alignment horizontal="right" vertical="center"/>
    </xf>
    <xf numFmtId="0" fontId="13" fillId="0" borderId="7" xfId="0" applyFont="1" applyFill="1" applyBorder="1" applyAlignment="1" applyProtection="1">
      <alignment horizontal="center" vertical="center" wrapText="1"/>
      <protection locked="0"/>
    </xf>
    <xf numFmtId="0" fontId="12" fillId="2" borderId="1" xfId="0" applyFont="1" applyFill="1" applyBorder="1" applyAlignment="1">
      <alignment horizontal="center" vertical="center"/>
    </xf>
    <xf numFmtId="0" fontId="12" fillId="0" borderId="2" xfId="0" applyFont="1" applyBorder="1" applyAlignment="1" applyProtection="1">
      <alignment horizontal="center" vertical="center"/>
      <protection locked="0"/>
    </xf>
    <xf numFmtId="0" fontId="12" fillId="0" borderId="3" xfId="0" applyFont="1" applyBorder="1" applyAlignment="1" applyProtection="1">
      <alignment horizontal="center" vertical="center"/>
      <protection locked="0"/>
    </xf>
    <xf numFmtId="0" fontId="12" fillId="0" borderId="4" xfId="0" applyFont="1" applyBorder="1" applyAlignment="1" applyProtection="1">
      <alignment horizontal="center" vertical="center"/>
      <protection locked="0"/>
    </xf>
    <xf numFmtId="0" fontId="12" fillId="0" borderId="1" xfId="0" applyFont="1" applyBorder="1" applyAlignment="1" applyProtection="1">
      <alignment horizontal="center" vertical="center"/>
      <protection locked="0"/>
    </xf>
    <xf numFmtId="0" fontId="12" fillId="2" borderId="6" xfId="0" applyFont="1" applyFill="1" applyBorder="1" applyAlignment="1" applyProtection="1">
      <alignment horizontal="center" vertical="center" wrapText="1"/>
      <protection locked="0"/>
    </xf>
    <xf numFmtId="0" fontId="12" fillId="0" borderId="6" xfId="0" applyFont="1" applyBorder="1" applyAlignment="1" applyProtection="1">
      <alignment horizontal="center" vertical="center"/>
      <protection locked="0"/>
    </xf>
    <xf numFmtId="0" fontId="12" fillId="0" borderId="7" xfId="0" applyFont="1" applyBorder="1" applyAlignment="1" applyProtection="1">
      <alignment horizontal="center" vertical="center"/>
      <protection locked="0"/>
    </xf>
    <xf numFmtId="0" fontId="2" fillId="2" borderId="7" xfId="0" applyFont="1" applyFill="1" applyBorder="1" applyAlignment="1">
      <alignment horizontal="left" vertical="center" wrapText="1" indent="1"/>
    </xf>
    <xf numFmtId="0" fontId="2" fillId="2" borderId="7" xfId="0" applyFont="1" applyFill="1" applyBorder="1" applyAlignment="1">
      <alignment horizontal="left" vertical="center" wrapText="1" indent="2"/>
    </xf>
    <xf numFmtId="0" fontId="2" fillId="2" borderId="2" xfId="0" applyFont="1" applyFill="1" applyBorder="1" applyAlignment="1">
      <alignment horizontal="center" vertical="center" wrapText="1"/>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6" xfId="0" applyFont="1" applyBorder="1" applyAlignment="1" applyProtection="1">
      <alignment horizontal="center" vertical="center" wrapText="1"/>
      <protection locked="0"/>
    </xf>
    <xf numFmtId="0" fontId="1" fillId="0" borderId="1"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1" fillId="0" borderId="10" xfId="0" applyFont="1" applyBorder="1" applyAlignment="1" applyProtection="1">
      <alignment horizontal="center" vertical="center" wrapText="1"/>
      <protection locked="0"/>
    </xf>
    <xf numFmtId="0" fontId="2" fillId="2" borderId="6" xfId="0" applyFont="1" applyFill="1" applyBorder="1" applyAlignment="1">
      <alignment horizontal="left" vertical="center"/>
    </xf>
    <xf numFmtId="0" fontId="2" fillId="2" borderId="7" xfId="0" applyFont="1" applyFill="1" applyBorder="1" applyAlignment="1">
      <alignment horizontal="center" vertical="center"/>
    </xf>
    <xf numFmtId="0" fontId="6" fillId="0" borderId="7" xfId="0" applyFont="1" applyBorder="1" applyAlignment="1" applyProtection="1">
      <alignment vertical="top" wrapText="1"/>
      <protection locked="0"/>
    </xf>
    <xf numFmtId="0" fontId="1" fillId="0" borderId="4" xfId="0" applyFont="1" applyBorder="1" applyAlignment="1" applyProtection="1">
      <alignment horizontal="center" vertical="center" wrapText="1"/>
      <protection locked="0"/>
    </xf>
    <xf numFmtId="0" fontId="1" fillId="0" borderId="13" xfId="0" applyFont="1" applyBorder="1" applyAlignment="1" applyProtection="1">
      <alignment horizontal="center" vertical="center"/>
      <protection locked="0"/>
    </xf>
    <xf numFmtId="0" fontId="1" fillId="0" borderId="13" xfId="0" applyFont="1" applyBorder="1" applyAlignment="1" applyProtection="1">
      <alignment horizontal="center" vertical="center" wrapText="1"/>
      <protection locked="0"/>
    </xf>
    <xf numFmtId="0" fontId="1" fillId="0" borderId="11" xfId="0" applyFont="1" applyBorder="1" applyAlignment="1" applyProtection="1">
      <alignment horizontal="center" vertical="center" wrapText="1"/>
      <protection locked="0"/>
    </xf>
    <xf numFmtId="0" fontId="2" fillId="2" borderId="11" xfId="0" applyFont="1" applyFill="1" applyBorder="1" applyAlignment="1" applyProtection="1">
      <alignment horizontal="right" vertical="center"/>
      <protection locked="0"/>
    </xf>
    <xf numFmtId="0" fontId="2" fillId="0" borderId="7" xfId="0" applyFont="1" applyBorder="1" applyAlignment="1" applyProtection="1">
      <alignment vertical="center"/>
      <protection locked="0"/>
    </xf>
  </cellXfs>
  <cellStyles count="5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 name="Normal" xfId="5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6"/>
  <sheetViews>
    <sheetView showGridLines="0" showZeros="0" tabSelected="1" workbookViewId="0">
      <selection activeCell="B36" sqref="B36"/>
    </sheetView>
  </sheetViews>
  <sheetFormatPr defaultColWidth="8.575" defaultRowHeight="12.75" customHeight="1" outlineLevelCol="3"/>
  <cols>
    <col min="1" max="4" width="41" customWidth="1"/>
  </cols>
  <sheetData>
    <row r="1" ht="15" customHeight="1" spans="1:4">
      <c r="A1" s="45"/>
      <c r="B1" s="45"/>
      <c r="C1" s="45"/>
      <c r="D1" s="62" t="s">
        <v>0</v>
      </c>
    </row>
    <row r="2" ht="41.25" customHeight="1" spans="1:1">
      <c r="A2" s="40" t="str">
        <f>"2026"&amp;"年部门财务收支预算总表"</f>
        <v>2026年部门财务收支预算总表</v>
      </c>
    </row>
    <row r="3" ht="17.25" customHeight="1" spans="1:4">
      <c r="A3" s="43" t="str">
        <f>"单位名称："&amp;"昆明市盘龙区教育体育局"</f>
        <v>单位名称：昆明市盘龙区教育体育局</v>
      </c>
      <c r="B3" s="174"/>
      <c r="D3" s="151" t="s">
        <v>1</v>
      </c>
    </row>
    <row r="4" ht="23.25" customHeight="1" spans="1:4">
      <c r="A4" s="175" t="s">
        <v>2</v>
      </c>
      <c r="B4" s="176"/>
      <c r="C4" s="175" t="s">
        <v>3</v>
      </c>
      <c r="D4" s="176"/>
    </row>
    <row r="5" ht="24" customHeight="1" spans="1:4">
      <c r="A5" s="175" t="s">
        <v>4</v>
      </c>
      <c r="B5" s="175" t="s">
        <v>5</v>
      </c>
      <c r="C5" s="175" t="s">
        <v>6</v>
      </c>
      <c r="D5" s="175" t="s">
        <v>5</v>
      </c>
    </row>
    <row r="6" ht="17.25" customHeight="1" spans="1:4">
      <c r="A6" s="179" t="s">
        <v>7</v>
      </c>
      <c r="B6" s="150">
        <v>99120039</v>
      </c>
      <c r="C6" s="179" t="s">
        <v>8</v>
      </c>
      <c r="D6" s="76"/>
    </row>
    <row r="7" ht="17.25" customHeight="1" spans="1:4">
      <c r="A7" s="179" t="s">
        <v>9</v>
      </c>
      <c r="B7" s="150">
        <v>1000000</v>
      </c>
      <c r="C7" s="179" t="s">
        <v>10</v>
      </c>
      <c r="D7" s="76"/>
    </row>
    <row r="8" ht="17.25" customHeight="1" spans="1:4">
      <c r="A8" s="179" t="s">
        <v>11</v>
      </c>
      <c r="B8" s="150"/>
      <c r="C8" s="215" t="s">
        <v>12</v>
      </c>
      <c r="D8" s="76"/>
    </row>
    <row r="9" ht="17.25" customHeight="1" spans="1:4">
      <c r="A9" s="179" t="s">
        <v>13</v>
      </c>
      <c r="B9" s="150"/>
      <c r="C9" s="215" t="s">
        <v>14</v>
      </c>
      <c r="D9" s="76"/>
    </row>
    <row r="10" ht="17.25" customHeight="1" spans="1:4">
      <c r="A10" s="179" t="s">
        <v>15</v>
      </c>
      <c r="B10" s="150">
        <v>12959089</v>
      </c>
      <c r="C10" s="215" t="s">
        <v>16</v>
      </c>
      <c r="D10" s="76">
        <v>165954890.01</v>
      </c>
    </row>
    <row r="11" ht="17.25" customHeight="1" spans="1:4">
      <c r="A11" s="179" t="s">
        <v>17</v>
      </c>
      <c r="B11" s="150"/>
      <c r="C11" s="215" t="s">
        <v>18</v>
      </c>
      <c r="D11" s="76"/>
    </row>
    <row r="12" ht="17.25" customHeight="1" spans="1:4">
      <c r="A12" s="179" t="s">
        <v>19</v>
      </c>
      <c r="B12" s="150"/>
      <c r="C12" s="31" t="s">
        <v>20</v>
      </c>
      <c r="D12" s="76"/>
    </row>
    <row r="13" ht="17.25" customHeight="1" spans="1:4">
      <c r="A13" s="179" t="s">
        <v>21</v>
      </c>
      <c r="B13" s="150"/>
      <c r="C13" s="31" t="s">
        <v>22</v>
      </c>
      <c r="D13" s="76">
        <v>7087383</v>
      </c>
    </row>
    <row r="14" ht="17.25" customHeight="1" spans="1:4">
      <c r="A14" s="179" t="s">
        <v>23</v>
      </c>
      <c r="B14" s="150"/>
      <c r="C14" s="31" t="s">
        <v>24</v>
      </c>
      <c r="D14" s="76">
        <v>731457</v>
      </c>
    </row>
    <row r="15" ht="17.25" customHeight="1" spans="1:4">
      <c r="A15" s="179" t="s">
        <v>25</v>
      </c>
      <c r="B15" s="150">
        <v>12959089</v>
      </c>
      <c r="C15" s="31" t="s">
        <v>26</v>
      </c>
      <c r="D15" s="76"/>
    </row>
    <row r="16" ht="17.25" customHeight="1" spans="1:4">
      <c r="A16" s="181"/>
      <c r="B16" s="76"/>
      <c r="C16" s="31" t="s">
        <v>27</v>
      </c>
      <c r="D16" s="76"/>
    </row>
    <row r="17" ht="17.25" customHeight="1" spans="1:4">
      <c r="A17" s="183"/>
      <c r="B17" s="76"/>
      <c r="C17" s="31" t="s">
        <v>28</v>
      </c>
      <c r="D17" s="76">
        <v>12100</v>
      </c>
    </row>
    <row r="18" ht="17.25" customHeight="1" spans="1:4">
      <c r="A18" s="183"/>
      <c r="B18" s="76"/>
      <c r="C18" s="31" t="s">
        <v>29</v>
      </c>
      <c r="D18" s="76"/>
    </row>
    <row r="19" ht="17.25" customHeight="1" spans="1:4">
      <c r="A19" s="183"/>
      <c r="B19" s="76"/>
      <c r="C19" s="31" t="s">
        <v>30</v>
      </c>
      <c r="D19" s="76"/>
    </row>
    <row r="20" ht="17.25" customHeight="1" spans="1:4">
      <c r="A20" s="183"/>
      <c r="B20" s="76"/>
      <c r="C20" s="31" t="s">
        <v>31</v>
      </c>
      <c r="D20" s="76"/>
    </row>
    <row r="21" ht="17.25" customHeight="1" spans="1:4">
      <c r="A21" s="183"/>
      <c r="B21" s="76"/>
      <c r="C21" s="31" t="s">
        <v>32</v>
      </c>
      <c r="D21" s="76"/>
    </row>
    <row r="22" ht="17.25" customHeight="1" spans="1:4">
      <c r="A22" s="183"/>
      <c r="B22" s="76"/>
      <c r="C22" s="31" t="s">
        <v>33</v>
      </c>
      <c r="D22" s="76"/>
    </row>
    <row r="23" ht="17.25" customHeight="1" spans="1:4">
      <c r="A23" s="183"/>
      <c r="B23" s="76"/>
      <c r="C23" s="31" t="s">
        <v>34</v>
      </c>
      <c r="D23" s="76"/>
    </row>
    <row r="24" ht="17.25" customHeight="1" spans="1:4">
      <c r="A24" s="183"/>
      <c r="B24" s="76"/>
      <c r="C24" s="31" t="s">
        <v>35</v>
      </c>
      <c r="D24" s="76">
        <v>583188</v>
      </c>
    </row>
    <row r="25" ht="17.25" customHeight="1" spans="1:4">
      <c r="A25" s="183"/>
      <c r="B25" s="76"/>
      <c r="C25" s="31" t="s">
        <v>36</v>
      </c>
      <c r="D25" s="76"/>
    </row>
    <row r="26" ht="17.25" customHeight="1" spans="1:4">
      <c r="A26" s="183"/>
      <c r="B26" s="76"/>
      <c r="C26" s="181" t="s">
        <v>37</v>
      </c>
      <c r="D26" s="76"/>
    </row>
    <row r="27" ht="17.25" customHeight="1" spans="1:4">
      <c r="A27" s="183"/>
      <c r="B27" s="76"/>
      <c r="C27" s="31" t="s">
        <v>38</v>
      </c>
      <c r="D27" s="76"/>
    </row>
    <row r="28" ht="16.5" customHeight="1" spans="1:4">
      <c r="A28" s="183"/>
      <c r="B28" s="76"/>
      <c r="C28" s="31" t="s">
        <v>39</v>
      </c>
      <c r="D28" s="76"/>
    </row>
    <row r="29" ht="16.5" customHeight="1" spans="1:4">
      <c r="A29" s="183"/>
      <c r="B29" s="76"/>
      <c r="C29" s="181" t="s">
        <v>40</v>
      </c>
      <c r="D29" s="76">
        <v>70650379.72</v>
      </c>
    </row>
    <row r="30" ht="17.25" customHeight="1" spans="1:4">
      <c r="A30" s="183"/>
      <c r="B30" s="76"/>
      <c r="C30" s="181" t="s">
        <v>41</v>
      </c>
      <c r="D30" s="76"/>
    </row>
    <row r="31" ht="17.25" customHeight="1" spans="1:4">
      <c r="A31" s="183"/>
      <c r="B31" s="76"/>
      <c r="C31" s="31" t="s">
        <v>42</v>
      </c>
      <c r="D31" s="76"/>
    </row>
    <row r="32" ht="16.5" customHeight="1" spans="1:4">
      <c r="A32" s="183" t="s">
        <v>43</v>
      </c>
      <c r="B32" s="76">
        <v>113079128</v>
      </c>
      <c r="C32" s="183" t="s">
        <v>44</v>
      </c>
      <c r="D32" s="76">
        <v>245019397.73</v>
      </c>
    </row>
    <row r="33" ht="16.5" customHeight="1" spans="1:4">
      <c r="A33" s="181" t="s">
        <v>45</v>
      </c>
      <c r="B33" s="76">
        <v>131940269.73</v>
      </c>
      <c r="C33" s="181" t="s">
        <v>46</v>
      </c>
      <c r="D33" s="76"/>
    </row>
    <row r="34" ht="16.5" customHeight="1" spans="1:4">
      <c r="A34" s="31" t="s">
        <v>47</v>
      </c>
      <c r="B34" s="150">
        <v>131940269.73</v>
      </c>
      <c r="C34" s="31" t="s">
        <v>47</v>
      </c>
      <c r="D34" s="76"/>
    </row>
    <row r="35" ht="16.5" customHeight="1" spans="1:4">
      <c r="A35" s="31" t="s">
        <v>48</v>
      </c>
      <c r="B35" s="150"/>
      <c r="C35" s="31" t="s">
        <v>49</v>
      </c>
      <c r="D35" s="76"/>
    </row>
    <row r="36" ht="16.5" customHeight="1" spans="1:4">
      <c r="A36" s="185" t="s">
        <v>50</v>
      </c>
      <c r="B36" s="150">
        <v>245019397.73</v>
      </c>
      <c r="C36" s="185" t="s">
        <v>51</v>
      </c>
      <c r="D36" s="150">
        <v>245019397.73</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13"/>
  <sheetViews>
    <sheetView showZeros="0" workbookViewId="0">
      <selection activeCell="A1" sqref="A1"/>
    </sheetView>
  </sheetViews>
  <sheetFormatPr defaultColWidth="9.14166666666667" defaultRowHeight="14.25" customHeight="1" outlineLevelCol="5"/>
  <cols>
    <col min="1" max="1" width="32.1416666666667" customWidth="1"/>
    <col min="2" max="2" width="20.7083333333333" customWidth="1"/>
    <col min="3" max="3" width="32.1416666666667" customWidth="1"/>
    <col min="4" max="4" width="27.7083333333333" customWidth="1"/>
    <col min="5" max="6" width="36.7083333333333" customWidth="1"/>
  </cols>
  <sheetData>
    <row r="1" ht="12" customHeight="1" spans="1:6">
      <c r="A1" s="115">
        <v>1</v>
      </c>
      <c r="B1" s="116">
        <v>0</v>
      </c>
      <c r="C1" s="115">
        <v>1</v>
      </c>
      <c r="D1" s="117"/>
      <c r="E1" s="117"/>
      <c r="F1" s="114" t="s">
        <v>836</v>
      </c>
    </row>
    <row r="2" ht="42" customHeight="1" spans="1:6">
      <c r="A2" s="118" t="str">
        <f>"2026"&amp;"年部门政府性基金预算支出预算表"</f>
        <v>2026年部门政府性基金预算支出预算表</v>
      </c>
      <c r="B2" s="118" t="s">
        <v>837</v>
      </c>
      <c r="C2" s="119"/>
      <c r="D2" s="120"/>
      <c r="E2" s="120"/>
      <c r="F2" s="120"/>
    </row>
    <row r="3" ht="13.5" customHeight="1" spans="1:6">
      <c r="A3" s="4" t="str">
        <f>"单位名称："&amp;"昆明市盘龙区教育体育局"</f>
        <v>单位名称：昆明市盘龙区教育体育局</v>
      </c>
      <c r="B3" s="4" t="s">
        <v>838</v>
      </c>
      <c r="C3" s="115"/>
      <c r="D3" s="117"/>
      <c r="E3" s="117"/>
      <c r="F3" s="114" t="s">
        <v>1</v>
      </c>
    </row>
    <row r="4" ht="19.5" customHeight="1" spans="1:6">
      <c r="A4" s="121" t="s">
        <v>225</v>
      </c>
      <c r="B4" s="122" t="s">
        <v>72</v>
      </c>
      <c r="C4" s="121" t="s">
        <v>73</v>
      </c>
      <c r="D4" s="10" t="s">
        <v>839</v>
      </c>
      <c r="E4" s="11"/>
      <c r="F4" s="12"/>
    </row>
    <row r="5" ht="18.75" customHeight="1" spans="1:6">
      <c r="A5" s="123"/>
      <c r="B5" s="124"/>
      <c r="C5" s="123"/>
      <c r="D5" s="15" t="s">
        <v>55</v>
      </c>
      <c r="E5" s="10" t="s">
        <v>75</v>
      </c>
      <c r="F5" s="15" t="s">
        <v>76</v>
      </c>
    </row>
    <row r="6" ht="18.75" customHeight="1" spans="1:6">
      <c r="A6" s="66">
        <v>1</v>
      </c>
      <c r="B6" s="125" t="s">
        <v>83</v>
      </c>
      <c r="C6" s="66">
        <v>3</v>
      </c>
      <c r="D6" s="126">
        <v>4</v>
      </c>
      <c r="E6" s="126">
        <v>5</v>
      </c>
      <c r="F6" s="126">
        <v>6</v>
      </c>
    </row>
    <row r="7" ht="21" customHeight="1" spans="1:6">
      <c r="A7" s="20" t="s">
        <v>70</v>
      </c>
      <c r="B7" s="20"/>
      <c r="C7" s="20"/>
      <c r="D7" s="76">
        <v>70650379.72</v>
      </c>
      <c r="E7" s="76"/>
      <c r="F7" s="76">
        <v>70650379.72</v>
      </c>
    </row>
    <row r="8" ht="21" customHeight="1" spans="1:6">
      <c r="A8" s="20"/>
      <c r="B8" s="20" t="s">
        <v>169</v>
      </c>
      <c r="C8" s="20" t="s">
        <v>81</v>
      </c>
      <c r="D8" s="76">
        <v>70650379.72</v>
      </c>
      <c r="E8" s="76"/>
      <c r="F8" s="76">
        <v>70650379.72</v>
      </c>
    </row>
    <row r="9" ht="21" customHeight="1" spans="1:6">
      <c r="A9" s="23"/>
      <c r="B9" s="127" t="s">
        <v>170</v>
      </c>
      <c r="C9" s="127" t="s">
        <v>171</v>
      </c>
      <c r="D9" s="76">
        <v>1864551.9</v>
      </c>
      <c r="E9" s="76"/>
      <c r="F9" s="76">
        <v>1864551.9</v>
      </c>
    </row>
    <row r="10" ht="21" customHeight="1" spans="1:6">
      <c r="A10" s="23"/>
      <c r="B10" s="128" t="s">
        <v>172</v>
      </c>
      <c r="C10" s="128" t="s">
        <v>173</v>
      </c>
      <c r="D10" s="76">
        <v>1864551.9</v>
      </c>
      <c r="E10" s="76"/>
      <c r="F10" s="76">
        <v>1864551.9</v>
      </c>
    </row>
    <row r="11" ht="21" customHeight="1" spans="1:6">
      <c r="A11" s="23"/>
      <c r="B11" s="127" t="s">
        <v>174</v>
      </c>
      <c r="C11" s="127" t="s">
        <v>175</v>
      </c>
      <c r="D11" s="76">
        <v>68785827.82</v>
      </c>
      <c r="E11" s="76"/>
      <c r="F11" s="76">
        <v>68785827.82</v>
      </c>
    </row>
    <row r="12" ht="21" customHeight="1" spans="1:6">
      <c r="A12" s="23"/>
      <c r="B12" s="128" t="s">
        <v>176</v>
      </c>
      <c r="C12" s="128" t="s">
        <v>81</v>
      </c>
      <c r="D12" s="76">
        <v>68785827.82</v>
      </c>
      <c r="E12" s="76"/>
      <c r="F12" s="76">
        <v>68785827.82</v>
      </c>
    </row>
    <row r="13" ht="18.75" customHeight="1" spans="1:6">
      <c r="A13" s="129" t="s">
        <v>215</v>
      </c>
      <c r="B13" s="129" t="s">
        <v>215</v>
      </c>
      <c r="C13" s="130" t="s">
        <v>215</v>
      </c>
      <c r="D13" s="76">
        <v>70650379.72</v>
      </c>
      <c r="E13" s="76"/>
      <c r="F13" s="76">
        <v>70650379.72</v>
      </c>
    </row>
  </sheetData>
  <mergeCells count="7">
    <mergeCell ref="A2:F2"/>
    <mergeCell ref="A3:C3"/>
    <mergeCell ref="D4:F4"/>
    <mergeCell ref="A13:C13"/>
    <mergeCell ref="A4:A5"/>
    <mergeCell ref="B4:B5"/>
    <mergeCell ref="C4:C5"/>
  </mergeCells>
  <printOptions horizontalCentered="1"/>
  <pageMargins left="0.37" right="0.37" top="0.56" bottom="0.56" header="0.48" footer="0.48"/>
  <pageSetup paperSize="9" scale="98"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0"/>
  <sheetViews>
    <sheetView showZeros="0" workbookViewId="0">
      <selection activeCell="A24" sqref="A24"/>
    </sheetView>
  </sheetViews>
  <sheetFormatPr defaultColWidth="9.14166666666667" defaultRowHeight="14.25" customHeight="1"/>
  <cols>
    <col min="1" max="2" width="32.575" customWidth="1"/>
    <col min="3" max="3" width="41.1416666666667" customWidth="1"/>
    <col min="4" max="4" width="21.7083333333333" customWidth="1"/>
    <col min="5" max="5" width="35.2833333333333" customWidth="1"/>
    <col min="6" max="6" width="7.70833333333333" customWidth="1"/>
    <col min="7" max="7" width="11.1416666666667" customWidth="1"/>
    <col min="8" max="8" width="13.2833333333333" customWidth="1"/>
    <col min="9" max="18" width="20" customWidth="1"/>
    <col min="19" max="19" width="19.85" customWidth="1"/>
  </cols>
  <sheetData>
    <row r="1" ht="15.75" customHeight="1" spans="2:19">
      <c r="B1" s="78"/>
      <c r="C1" s="78"/>
      <c r="R1" s="2"/>
      <c r="S1" s="2" t="s">
        <v>840</v>
      </c>
    </row>
    <row r="2" ht="41.25" customHeight="1" spans="1:19">
      <c r="A2" s="70" t="str">
        <f>"2026"&amp;"年部门政府采购预算表"</f>
        <v>2026年部门政府采购预算表</v>
      </c>
      <c r="B2" s="64"/>
      <c r="C2" s="64"/>
      <c r="D2" s="3"/>
      <c r="E2" s="3"/>
      <c r="F2" s="3"/>
      <c r="G2" s="3"/>
      <c r="H2" s="3"/>
      <c r="I2" s="3"/>
      <c r="J2" s="3"/>
      <c r="K2" s="3"/>
      <c r="L2" s="3"/>
      <c r="M2" s="64"/>
      <c r="N2" s="3"/>
      <c r="O2" s="3"/>
      <c r="P2" s="64"/>
      <c r="Q2" s="3"/>
      <c r="R2" s="64"/>
      <c r="S2" s="64"/>
    </row>
    <row r="3" ht="18.75" customHeight="1" spans="1:19">
      <c r="A3" s="107" t="str">
        <f>"单位名称："&amp;"昆明市盘龙区教育体育局"</f>
        <v>单位名称：昆明市盘龙区教育体育局</v>
      </c>
      <c r="B3" s="80"/>
      <c r="C3" s="80"/>
      <c r="D3" s="6"/>
      <c r="E3" s="6"/>
      <c r="F3" s="6"/>
      <c r="G3" s="6"/>
      <c r="H3" s="6"/>
      <c r="I3" s="6"/>
      <c r="J3" s="6"/>
      <c r="K3" s="6"/>
      <c r="L3" s="6"/>
      <c r="R3" s="7"/>
      <c r="S3" s="114" t="s">
        <v>1</v>
      </c>
    </row>
    <row r="4" ht="15.75" customHeight="1" spans="1:19">
      <c r="A4" s="9" t="s">
        <v>224</v>
      </c>
      <c r="B4" s="81" t="s">
        <v>225</v>
      </c>
      <c r="C4" s="81" t="s">
        <v>841</v>
      </c>
      <c r="D4" s="82" t="s">
        <v>842</v>
      </c>
      <c r="E4" s="82" t="s">
        <v>843</v>
      </c>
      <c r="F4" s="82" t="s">
        <v>844</v>
      </c>
      <c r="G4" s="82" t="s">
        <v>845</v>
      </c>
      <c r="H4" s="82" t="s">
        <v>846</v>
      </c>
      <c r="I4" s="95" t="s">
        <v>232</v>
      </c>
      <c r="J4" s="95"/>
      <c r="K4" s="95"/>
      <c r="L4" s="95"/>
      <c r="M4" s="96"/>
      <c r="N4" s="95"/>
      <c r="O4" s="95"/>
      <c r="P4" s="103"/>
      <c r="Q4" s="95"/>
      <c r="R4" s="96"/>
      <c r="S4" s="104"/>
    </row>
    <row r="5" ht="17.25" customHeight="1" spans="1:19">
      <c r="A5" s="14"/>
      <c r="B5" s="83"/>
      <c r="C5" s="83"/>
      <c r="D5" s="84"/>
      <c r="E5" s="84"/>
      <c r="F5" s="84"/>
      <c r="G5" s="84"/>
      <c r="H5" s="84"/>
      <c r="I5" s="84" t="s">
        <v>55</v>
      </c>
      <c r="J5" s="84" t="s">
        <v>58</v>
      </c>
      <c r="K5" s="84" t="s">
        <v>847</v>
      </c>
      <c r="L5" s="84" t="s">
        <v>848</v>
      </c>
      <c r="M5" s="97" t="s">
        <v>849</v>
      </c>
      <c r="N5" s="98" t="s">
        <v>850</v>
      </c>
      <c r="O5" s="98"/>
      <c r="P5" s="105"/>
      <c r="Q5" s="98"/>
      <c r="R5" s="106"/>
      <c r="S5" s="85"/>
    </row>
    <row r="6" ht="54" customHeight="1" spans="1:19">
      <c r="A6" s="17"/>
      <c r="B6" s="85"/>
      <c r="C6" s="85"/>
      <c r="D6" s="86"/>
      <c r="E6" s="86"/>
      <c r="F6" s="86"/>
      <c r="G6" s="86"/>
      <c r="H6" s="86"/>
      <c r="I6" s="86"/>
      <c r="J6" s="86" t="s">
        <v>57</v>
      </c>
      <c r="K6" s="86"/>
      <c r="L6" s="86"/>
      <c r="M6" s="99"/>
      <c r="N6" s="86" t="s">
        <v>57</v>
      </c>
      <c r="O6" s="86" t="s">
        <v>64</v>
      </c>
      <c r="P6" s="85" t="s">
        <v>65</v>
      </c>
      <c r="Q6" s="86" t="s">
        <v>66</v>
      </c>
      <c r="R6" s="99" t="s">
        <v>67</v>
      </c>
      <c r="S6" s="85" t="s">
        <v>68</v>
      </c>
    </row>
    <row r="7" ht="18" customHeight="1" spans="1:19">
      <c r="A7" s="108">
        <v>1</v>
      </c>
      <c r="B7" s="108" t="s">
        <v>83</v>
      </c>
      <c r="C7" s="109">
        <v>3</v>
      </c>
      <c r="D7" s="109">
        <v>4</v>
      </c>
      <c r="E7" s="108">
        <v>5</v>
      </c>
      <c r="F7" s="108">
        <v>6</v>
      </c>
      <c r="G7" s="108">
        <v>7</v>
      </c>
      <c r="H7" s="108">
        <v>8</v>
      </c>
      <c r="I7" s="108">
        <v>9</v>
      </c>
      <c r="J7" s="108">
        <v>10</v>
      </c>
      <c r="K7" s="108">
        <v>11</v>
      </c>
      <c r="L7" s="108">
        <v>12</v>
      </c>
      <c r="M7" s="108">
        <v>13</v>
      </c>
      <c r="N7" s="108">
        <v>14</v>
      </c>
      <c r="O7" s="108">
        <v>15</v>
      </c>
      <c r="P7" s="108">
        <v>16</v>
      </c>
      <c r="Q7" s="108">
        <v>17</v>
      </c>
      <c r="R7" s="108">
        <v>18</v>
      </c>
      <c r="S7" s="108">
        <v>19</v>
      </c>
    </row>
    <row r="8" ht="21" customHeight="1" spans="1:19">
      <c r="A8" s="87" t="s">
        <v>70</v>
      </c>
      <c r="B8" s="88" t="s">
        <v>70</v>
      </c>
      <c r="C8" s="88" t="s">
        <v>278</v>
      </c>
      <c r="D8" s="89" t="s">
        <v>851</v>
      </c>
      <c r="E8" s="89" t="s">
        <v>851</v>
      </c>
      <c r="F8" s="89" t="s">
        <v>559</v>
      </c>
      <c r="G8" s="110">
        <v>100</v>
      </c>
      <c r="H8" s="76">
        <v>16000</v>
      </c>
      <c r="I8" s="76">
        <v>16000</v>
      </c>
      <c r="J8" s="76">
        <v>16000</v>
      </c>
      <c r="K8" s="76"/>
      <c r="L8" s="76"/>
      <c r="M8" s="76"/>
      <c r="N8" s="76"/>
      <c r="O8" s="76"/>
      <c r="P8" s="76"/>
      <c r="Q8" s="76"/>
      <c r="R8" s="76"/>
      <c r="S8" s="76"/>
    </row>
    <row r="9" ht="21" customHeight="1" spans="1:19">
      <c r="A9" s="90" t="s">
        <v>215</v>
      </c>
      <c r="B9" s="91"/>
      <c r="C9" s="91"/>
      <c r="D9" s="92"/>
      <c r="E9" s="92"/>
      <c r="F9" s="92"/>
      <c r="G9" s="111"/>
      <c r="H9" s="76">
        <v>16000</v>
      </c>
      <c r="I9" s="76">
        <v>16000</v>
      </c>
      <c r="J9" s="76">
        <v>16000</v>
      </c>
      <c r="K9" s="76"/>
      <c r="L9" s="76"/>
      <c r="M9" s="76"/>
      <c r="N9" s="76"/>
      <c r="O9" s="76"/>
      <c r="P9" s="76"/>
      <c r="Q9" s="76"/>
      <c r="R9" s="76"/>
      <c r="S9" s="76"/>
    </row>
    <row r="10" ht="21" customHeight="1" spans="1:19">
      <c r="A10" s="107" t="s">
        <v>852</v>
      </c>
      <c r="B10" s="4"/>
      <c r="C10" s="4"/>
      <c r="D10" s="107"/>
      <c r="E10" s="107"/>
      <c r="F10" s="107"/>
      <c r="G10" s="112"/>
      <c r="H10" s="113"/>
      <c r="I10" s="113"/>
      <c r="J10" s="113"/>
      <c r="K10" s="113"/>
      <c r="L10" s="113"/>
      <c r="M10" s="113"/>
      <c r="N10" s="113"/>
      <c r="O10" s="113"/>
      <c r="P10" s="113"/>
      <c r="Q10" s="113"/>
      <c r="R10" s="113"/>
      <c r="S10" s="113"/>
    </row>
  </sheetData>
  <mergeCells count="19">
    <mergeCell ref="A2:S2"/>
    <mergeCell ref="A3:H3"/>
    <mergeCell ref="I4:S4"/>
    <mergeCell ref="N5:S5"/>
    <mergeCell ref="A9:G9"/>
    <mergeCell ref="A10:S10"/>
    <mergeCell ref="A4:A6"/>
    <mergeCell ref="B4:B6"/>
    <mergeCell ref="C4:C6"/>
    <mergeCell ref="D4:D6"/>
    <mergeCell ref="E4:E6"/>
    <mergeCell ref="F4:F6"/>
    <mergeCell ref="G4:G6"/>
    <mergeCell ref="H4:H6"/>
    <mergeCell ref="I5:I6"/>
    <mergeCell ref="J5:J6"/>
    <mergeCell ref="K5:K6"/>
    <mergeCell ref="L5:L6"/>
    <mergeCell ref="M5:M6"/>
  </mergeCells>
  <printOptions horizontalCentered="1"/>
  <pageMargins left="0.96" right="0.96" top="0.72" bottom="0.72" header="0" footer="0"/>
  <pageSetup paperSize="9" scale="6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T9"/>
  <sheetViews>
    <sheetView showZeros="0" topLeftCell="B1" workbookViewId="0">
      <selection activeCell="A1" sqref="A1"/>
    </sheetView>
  </sheetViews>
  <sheetFormatPr defaultColWidth="9.14166666666667" defaultRowHeight="14.25" customHeight="1"/>
  <cols>
    <col min="1" max="5" width="39.1416666666667" customWidth="1"/>
    <col min="6" max="6" width="27.575" customWidth="1"/>
    <col min="7" max="7" width="28.575" customWidth="1"/>
    <col min="8" max="8" width="28.1416666666667" customWidth="1"/>
    <col min="9" max="9" width="39.1416666666667" customWidth="1"/>
    <col min="10" max="18" width="20.425" customWidth="1"/>
    <col min="19" max="20" width="20.2833333333333" customWidth="1"/>
  </cols>
  <sheetData>
    <row r="1" ht="16.5" customHeight="1" spans="1:20">
      <c r="A1" s="77"/>
      <c r="B1" s="78"/>
      <c r="C1" s="78"/>
      <c r="D1" s="78"/>
      <c r="E1" s="78"/>
      <c r="F1" s="78"/>
      <c r="G1" s="78"/>
      <c r="H1" s="77"/>
      <c r="I1" s="77"/>
      <c r="J1" s="77"/>
      <c r="K1" s="77"/>
      <c r="L1" s="77"/>
      <c r="M1" s="77"/>
      <c r="N1" s="93"/>
      <c r="O1" s="77"/>
      <c r="P1" s="77"/>
      <c r="Q1" s="78"/>
      <c r="R1" s="77"/>
      <c r="S1" s="101"/>
      <c r="T1" s="101" t="s">
        <v>853</v>
      </c>
    </row>
    <row r="2" ht="41.25" customHeight="1" spans="1:20">
      <c r="A2" s="70" t="str">
        <f>"2026"&amp;"年部门政府购买服务预算表"</f>
        <v>2026年部门政府购买服务预算表</v>
      </c>
      <c r="B2" s="64"/>
      <c r="C2" s="64"/>
      <c r="D2" s="64"/>
      <c r="E2" s="64"/>
      <c r="F2" s="64"/>
      <c r="G2" s="64"/>
      <c r="H2" s="79"/>
      <c r="I2" s="79"/>
      <c r="J2" s="79"/>
      <c r="K2" s="79"/>
      <c r="L2" s="79"/>
      <c r="M2" s="79"/>
      <c r="N2" s="94"/>
      <c r="O2" s="79"/>
      <c r="P2" s="79"/>
      <c r="Q2" s="64"/>
      <c r="R2" s="79"/>
      <c r="S2" s="94"/>
      <c r="T2" s="64"/>
    </row>
    <row r="3" ht="22.5" customHeight="1" spans="1:20">
      <c r="A3" s="71" t="str">
        <f>"单位名称："&amp;"昆明市盘龙区教育体育局"</f>
        <v>单位名称：昆明市盘龙区教育体育局</v>
      </c>
      <c r="B3" s="80"/>
      <c r="C3" s="80"/>
      <c r="D3" s="80"/>
      <c r="E3" s="80"/>
      <c r="F3" s="80"/>
      <c r="G3" s="80"/>
      <c r="H3" s="72"/>
      <c r="I3" s="72"/>
      <c r="J3" s="72"/>
      <c r="K3" s="72"/>
      <c r="L3" s="72"/>
      <c r="M3" s="72"/>
      <c r="N3" s="93"/>
      <c r="O3" s="77"/>
      <c r="P3" s="77"/>
      <c r="Q3" s="78"/>
      <c r="R3" s="77"/>
      <c r="S3" s="102"/>
      <c r="T3" s="101" t="s">
        <v>1</v>
      </c>
    </row>
    <row r="4" ht="24" customHeight="1" spans="1:20">
      <c r="A4" s="9" t="s">
        <v>224</v>
      </c>
      <c r="B4" s="81" t="s">
        <v>225</v>
      </c>
      <c r="C4" s="81" t="s">
        <v>841</v>
      </c>
      <c r="D4" s="81" t="s">
        <v>854</v>
      </c>
      <c r="E4" s="81" t="s">
        <v>855</v>
      </c>
      <c r="F4" s="81" t="s">
        <v>856</v>
      </c>
      <c r="G4" s="81" t="s">
        <v>857</v>
      </c>
      <c r="H4" s="82" t="s">
        <v>858</v>
      </c>
      <c r="I4" s="82" t="s">
        <v>859</v>
      </c>
      <c r="J4" s="95" t="s">
        <v>232</v>
      </c>
      <c r="K4" s="95"/>
      <c r="L4" s="95"/>
      <c r="M4" s="95"/>
      <c r="N4" s="96"/>
      <c r="O4" s="95"/>
      <c r="P4" s="95"/>
      <c r="Q4" s="103"/>
      <c r="R4" s="95"/>
      <c r="S4" s="96"/>
      <c r="T4" s="104"/>
    </row>
    <row r="5" ht="24" customHeight="1" spans="1:20">
      <c r="A5" s="14"/>
      <c r="B5" s="83"/>
      <c r="C5" s="83"/>
      <c r="D5" s="83"/>
      <c r="E5" s="83"/>
      <c r="F5" s="83"/>
      <c r="G5" s="83"/>
      <c r="H5" s="84"/>
      <c r="I5" s="84"/>
      <c r="J5" s="84" t="s">
        <v>55</v>
      </c>
      <c r="K5" s="84" t="s">
        <v>58</v>
      </c>
      <c r="L5" s="84" t="s">
        <v>847</v>
      </c>
      <c r="M5" s="84" t="s">
        <v>848</v>
      </c>
      <c r="N5" s="97" t="s">
        <v>849</v>
      </c>
      <c r="O5" s="98" t="s">
        <v>850</v>
      </c>
      <c r="P5" s="98"/>
      <c r="Q5" s="105"/>
      <c r="R5" s="98"/>
      <c r="S5" s="106"/>
      <c r="T5" s="85"/>
    </row>
    <row r="6" ht="54" customHeight="1" spans="1:20">
      <c r="A6" s="17"/>
      <c r="B6" s="85"/>
      <c r="C6" s="85"/>
      <c r="D6" s="85"/>
      <c r="E6" s="85"/>
      <c r="F6" s="85"/>
      <c r="G6" s="85"/>
      <c r="H6" s="86"/>
      <c r="I6" s="86"/>
      <c r="J6" s="86"/>
      <c r="K6" s="86" t="s">
        <v>57</v>
      </c>
      <c r="L6" s="86"/>
      <c r="M6" s="86"/>
      <c r="N6" s="99"/>
      <c r="O6" s="86" t="s">
        <v>57</v>
      </c>
      <c r="P6" s="86" t="s">
        <v>64</v>
      </c>
      <c r="Q6" s="85" t="s">
        <v>65</v>
      </c>
      <c r="R6" s="86" t="s">
        <v>66</v>
      </c>
      <c r="S6" s="99" t="s">
        <v>67</v>
      </c>
      <c r="T6" s="85" t="s">
        <v>68</v>
      </c>
    </row>
    <row r="7" ht="17.25" customHeight="1" spans="1:20">
      <c r="A7" s="18">
        <v>1</v>
      </c>
      <c r="B7" s="85">
        <v>2</v>
      </c>
      <c r="C7" s="18">
        <v>3</v>
      </c>
      <c r="D7" s="18">
        <v>4</v>
      </c>
      <c r="E7" s="85">
        <v>5</v>
      </c>
      <c r="F7" s="18">
        <v>6</v>
      </c>
      <c r="G7" s="18">
        <v>7</v>
      </c>
      <c r="H7" s="85">
        <v>8</v>
      </c>
      <c r="I7" s="18">
        <v>9</v>
      </c>
      <c r="J7" s="18">
        <v>10</v>
      </c>
      <c r="K7" s="85">
        <v>11</v>
      </c>
      <c r="L7" s="18">
        <v>12</v>
      </c>
      <c r="M7" s="18">
        <v>13</v>
      </c>
      <c r="N7" s="85">
        <v>14</v>
      </c>
      <c r="O7" s="18">
        <v>15</v>
      </c>
      <c r="P7" s="18">
        <v>16</v>
      </c>
      <c r="Q7" s="85">
        <v>17</v>
      </c>
      <c r="R7" s="18">
        <v>18</v>
      </c>
      <c r="S7" s="18">
        <v>19</v>
      </c>
      <c r="T7" s="18">
        <v>20</v>
      </c>
    </row>
    <row r="8" ht="21" customHeight="1" spans="1:20">
      <c r="A8" s="87" t="s">
        <v>70</v>
      </c>
      <c r="B8" s="88" t="s">
        <v>70</v>
      </c>
      <c r="C8" s="88" t="s">
        <v>390</v>
      </c>
      <c r="D8" s="88" t="s">
        <v>860</v>
      </c>
      <c r="E8" s="88" t="s">
        <v>861</v>
      </c>
      <c r="F8" s="88" t="s">
        <v>76</v>
      </c>
      <c r="G8" s="88" t="s">
        <v>862</v>
      </c>
      <c r="H8" s="89" t="s">
        <v>98</v>
      </c>
      <c r="I8" s="89" t="s">
        <v>860</v>
      </c>
      <c r="J8" s="76">
        <v>360000</v>
      </c>
      <c r="K8" s="76">
        <v>360000</v>
      </c>
      <c r="L8" s="76"/>
      <c r="M8" s="76"/>
      <c r="N8" s="76"/>
      <c r="O8" s="76"/>
      <c r="P8" s="76"/>
      <c r="Q8" s="76"/>
      <c r="R8" s="76"/>
      <c r="S8" s="76"/>
      <c r="T8" s="76"/>
    </row>
    <row r="9" ht="21" customHeight="1" spans="1:20">
      <c r="A9" s="90" t="s">
        <v>215</v>
      </c>
      <c r="B9" s="91"/>
      <c r="C9" s="91"/>
      <c r="D9" s="91"/>
      <c r="E9" s="91"/>
      <c r="F9" s="91"/>
      <c r="G9" s="91"/>
      <c r="H9" s="92"/>
      <c r="I9" s="100"/>
      <c r="J9" s="76">
        <v>360000</v>
      </c>
      <c r="K9" s="76">
        <v>360000</v>
      </c>
      <c r="L9" s="76"/>
      <c r="M9" s="76"/>
      <c r="N9" s="76"/>
      <c r="O9" s="76"/>
      <c r="P9" s="76"/>
      <c r="Q9" s="76"/>
      <c r="R9" s="76"/>
      <c r="S9" s="76"/>
      <c r="T9" s="76"/>
    </row>
  </sheetData>
  <mergeCells count="19">
    <mergeCell ref="A2:T2"/>
    <mergeCell ref="A3:I3"/>
    <mergeCell ref="J4:T4"/>
    <mergeCell ref="O5:T5"/>
    <mergeCell ref="A9:I9"/>
    <mergeCell ref="A4:A6"/>
    <mergeCell ref="B4:B6"/>
    <mergeCell ref="C4:C6"/>
    <mergeCell ref="D4:D6"/>
    <mergeCell ref="E4:E6"/>
    <mergeCell ref="F4:F6"/>
    <mergeCell ref="G4:G6"/>
    <mergeCell ref="H4:H6"/>
    <mergeCell ref="I4:I6"/>
    <mergeCell ref="J5:J6"/>
    <mergeCell ref="K5:K6"/>
    <mergeCell ref="L5:L6"/>
    <mergeCell ref="M5:M6"/>
    <mergeCell ref="N5:N6"/>
  </mergeCells>
  <printOptions horizontalCentered="1"/>
  <pageMargins left="0.96" right="0.96" top="0.72" bottom="0.72" header="0" footer="0"/>
  <pageSetup paperSize="9" scale="6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E9"/>
  <sheetViews>
    <sheetView showZeros="0" workbookViewId="0">
      <selection activeCell="A13" sqref="A13"/>
    </sheetView>
  </sheetViews>
  <sheetFormatPr defaultColWidth="9.14166666666667" defaultRowHeight="14.25" customHeight="1" outlineLevelCol="4"/>
  <cols>
    <col min="1" max="1" width="37.7083333333333" customWidth="1"/>
    <col min="2" max="5" width="20" customWidth="1"/>
  </cols>
  <sheetData>
    <row r="1" ht="17.25" customHeight="1" spans="4:5">
      <c r="D1" s="69"/>
      <c r="E1" s="2" t="s">
        <v>863</v>
      </c>
    </row>
    <row r="2" ht="41.25" customHeight="1" spans="1:5">
      <c r="A2" s="70" t="str">
        <f>"2026"&amp;"年对下转移支付预算表"</f>
        <v>2026年对下转移支付预算表</v>
      </c>
      <c r="B2" s="3"/>
      <c r="C2" s="3"/>
      <c r="D2" s="3"/>
      <c r="E2" s="64"/>
    </row>
    <row r="3" ht="18" customHeight="1" spans="1:5">
      <c r="A3" s="71" t="str">
        <f>"单位名称："&amp;"昆明市盘龙区教育体育局"</f>
        <v>单位名称：昆明市盘龙区教育体育局</v>
      </c>
      <c r="B3" s="72"/>
      <c r="C3" s="72"/>
      <c r="D3" s="73"/>
      <c r="E3" s="7" t="s">
        <v>1</v>
      </c>
    </row>
    <row r="4" ht="19.5" customHeight="1" spans="1:5">
      <c r="A4" s="27" t="s">
        <v>864</v>
      </c>
      <c r="B4" s="10" t="s">
        <v>232</v>
      </c>
      <c r="C4" s="11"/>
      <c r="D4" s="11"/>
      <c r="E4" s="66" t="s">
        <v>865</v>
      </c>
    </row>
    <row r="5" ht="40.5" customHeight="1" spans="1:5">
      <c r="A5" s="18"/>
      <c r="B5" s="28" t="s">
        <v>55</v>
      </c>
      <c r="C5" s="9" t="s">
        <v>58</v>
      </c>
      <c r="D5" s="74" t="s">
        <v>847</v>
      </c>
      <c r="E5" s="35" t="s">
        <v>866</v>
      </c>
    </row>
    <row r="6" ht="19.5" customHeight="1" spans="1:5">
      <c r="A6" s="19">
        <v>1</v>
      </c>
      <c r="B6" s="19">
        <v>2</v>
      </c>
      <c r="C6" s="19">
        <v>3</v>
      </c>
      <c r="D6" s="75">
        <v>4</v>
      </c>
      <c r="E6" s="35">
        <v>5</v>
      </c>
    </row>
    <row r="7" ht="19.5" customHeight="1" spans="1:5">
      <c r="A7" s="29"/>
      <c r="B7" s="76"/>
      <c r="C7" s="76"/>
      <c r="D7" s="76"/>
      <c r="E7" s="76"/>
    </row>
    <row r="8" ht="19.5" customHeight="1" spans="1:5">
      <c r="A8" s="67"/>
      <c r="B8" s="76"/>
      <c r="C8" s="76"/>
      <c r="D8" s="76"/>
      <c r="E8" s="76"/>
    </row>
    <row r="9" customHeight="1" spans="1:1">
      <c r="A9" t="s">
        <v>867</v>
      </c>
    </row>
  </sheetData>
  <mergeCells count="5">
    <mergeCell ref="A2:E2"/>
    <mergeCell ref="A3:D3"/>
    <mergeCell ref="B4:D4"/>
    <mergeCell ref="A4:A5"/>
    <mergeCell ref="E4:E5"/>
  </mergeCells>
  <printOptions horizontalCentered="1"/>
  <pageMargins left="0.96" right="0.96" top="0.72" bottom="0.72" header="0" footer="0"/>
  <pageSetup paperSize="9" scale="57"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8"/>
  <sheetViews>
    <sheetView showZeros="0" workbookViewId="0">
      <selection activeCell="C22" sqref="C22"/>
    </sheetView>
  </sheetViews>
  <sheetFormatPr defaultColWidth="9.14166666666667" defaultRowHeight="12" customHeight="1" outlineLevelRow="7"/>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ht="16.5" customHeight="1" spans="10:10">
      <c r="J1" s="2" t="s">
        <v>868</v>
      </c>
    </row>
    <row r="2" ht="41.25" customHeight="1" spans="1:10">
      <c r="A2" s="63" t="str">
        <f>"2026"&amp;"年对下转移支付绩效目标表"</f>
        <v>2026年对下转移支付绩效目标表</v>
      </c>
      <c r="B2" s="3"/>
      <c r="C2" s="3"/>
      <c r="D2" s="3"/>
      <c r="E2" s="3"/>
      <c r="F2" s="64"/>
      <c r="G2" s="3"/>
      <c r="H2" s="64"/>
      <c r="I2" s="64"/>
      <c r="J2" s="3"/>
    </row>
    <row r="3" ht="17.25" customHeight="1" spans="1:1">
      <c r="A3" s="4" t="str">
        <f>"单位名称："&amp;"昆明市盘龙区教育体育局"</f>
        <v>单位名称：昆明市盘龙区教育体育局</v>
      </c>
    </row>
    <row r="4" ht="44.25" customHeight="1" spans="1:10">
      <c r="A4" s="65" t="s">
        <v>864</v>
      </c>
      <c r="B4" s="65" t="s">
        <v>869</v>
      </c>
      <c r="C4" s="65" t="s">
        <v>870</v>
      </c>
      <c r="D4" s="65" t="s">
        <v>871</v>
      </c>
      <c r="E4" s="65" t="s">
        <v>872</v>
      </c>
      <c r="F4" s="66" t="s">
        <v>873</v>
      </c>
      <c r="G4" s="65" t="s">
        <v>874</v>
      </c>
      <c r="H4" s="66" t="s">
        <v>875</v>
      </c>
      <c r="I4" s="66" t="s">
        <v>876</v>
      </c>
      <c r="J4" s="65" t="s">
        <v>877</v>
      </c>
    </row>
    <row r="5" ht="14.25" customHeight="1" spans="1:10">
      <c r="A5" s="65">
        <v>1</v>
      </c>
      <c r="B5" s="65">
        <v>2</v>
      </c>
      <c r="C5" s="65">
        <v>3</v>
      </c>
      <c r="D5" s="65">
        <v>4</v>
      </c>
      <c r="E5" s="65">
        <v>5</v>
      </c>
      <c r="F5" s="66">
        <v>6</v>
      </c>
      <c r="G5" s="65">
        <v>7</v>
      </c>
      <c r="H5" s="66">
        <v>8</v>
      </c>
      <c r="I5" s="66">
        <v>9</v>
      </c>
      <c r="J5" s="65">
        <v>10</v>
      </c>
    </row>
    <row r="6" ht="42" customHeight="1" spans="1:10">
      <c r="A6" s="29"/>
      <c r="B6" s="67"/>
      <c r="C6" s="67"/>
      <c r="D6" s="67"/>
      <c r="E6" s="53"/>
      <c r="F6" s="68"/>
      <c r="G6" s="53"/>
      <c r="H6" s="68"/>
      <c r="I6" s="68"/>
      <c r="J6" s="53"/>
    </row>
    <row r="7" ht="42" customHeight="1" spans="1:10">
      <c r="A7" s="29"/>
      <c r="B7" s="20"/>
      <c r="C7" s="20"/>
      <c r="D7" s="20"/>
      <c r="E7" s="29"/>
      <c r="F7" s="20"/>
      <c r="G7" s="29"/>
      <c r="H7" s="20"/>
      <c r="I7" s="20"/>
      <c r="J7" s="29"/>
    </row>
    <row r="8" ht="23" customHeight="1" spans="1:1">
      <c r="A8" t="s">
        <v>867</v>
      </c>
    </row>
  </sheetData>
  <mergeCells count="2">
    <mergeCell ref="A2:J2"/>
    <mergeCell ref="A3:H3"/>
  </mergeCells>
  <printOptions horizontalCentered="1"/>
  <pageMargins left="0.96" right="0.96" top="0.72" bottom="0.72" header="0" footer="0"/>
  <pageSetup paperSize="9" scale="6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I9"/>
  <sheetViews>
    <sheetView showZeros="0" workbookViewId="0">
      <selection activeCell="A13" sqref="A13"/>
    </sheetView>
  </sheetViews>
  <sheetFormatPr defaultColWidth="10.425" defaultRowHeight="14.25" customHeight="1"/>
  <cols>
    <col min="1" max="3" width="33.7083333333333" customWidth="1"/>
    <col min="4" max="4" width="45.575" customWidth="1"/>
    <col min="5" max="5" width="27.575" customWidth="1"/>
    <col min="6" max="6" width="21.7083333333333" customWidth="1"/>
    <col min="7" max="9" width="26.2833333333333" customWidth="1"/>
  </cols>
  <sheetData>
    <row r="1" customHeight="1" spans="1:9">
      <c r="A1" s="37" t="s">
        <v>878</v>
      </c>
      <c r="B1" s="38"/>
      <c r="C1" s="38"/>
      <c r="D1" s="39"/>
      <c r="E1" s="39"/>
      <c r="F1" s="39"/>
      <c r="G1" s="38"/>
      <c r="H1" s="38"/>
      <c r="I1" s="39"/>
    </row>
    <row r="2" ht="41.25" customHeight="1" spans="1:9">
      <c r="A2" s="40" t="str">
        <f>"2026"&amp;"年新增资产配置预算表"</f>
        <v>2026年新增资产配置预算表</v>
      </c>
      <c r="B2" s="41"/>
      <c r="C2" s="41"/>
      <c r="D2" s="42"/>
      <c r="E2" s="42"/>
      <c r="F2" s="42"/>
      <c r="G2" s="41"/>
      <c r="H2" s="41"/>
      <c r="I2" s="42"/>
    </row>
    <row r="3" customHeight="1" spans="1:9">
      <c r="A3" s="43" t="str">
        <f>"单位名称："&amp;"昆明市盘龙区教育体育局"</f>
        <v>单位名称：昆明市盘龙区教育体育局</v>
      </c>
      <c r="B3" s="44"/>
      <c r="C3" s="44"/>
      <c r="D3" s="45"/>
      <c r="F3" s="42"/>
      <c r="G3" s="41"/>
      <c r="H3" s="41"/>
      <c r="I3" s="62" t="s">
        <v>1</v>
      </c>
    </row>
    <row r="4" ht="28.5" customHeight="1" spans="1:9">
      <c r="A4" s="46" t="s">
        <v>224</v>
      </c>
      <c r="B4" s="47" t="s">
        <v>225</v>
      </c>
      <c r="C4" s="48" t="s">
        <v>879</v>
      </c>
      <c r="D4" s="46" t="s">
        <v>880</v>
      </c>
      <c r="E4" s="46" t="s">
        <v>881</v>
      </c>
      <c r="F4" s="46" t="s">
        <v>882</v>
      </c>
      <c r="G4" s="47" t="s">
        <v>883</v>
      </c>
      <c r="H4" s="35"/>
      <c r="I4" s="46"/>
    </row>
    <row r="5" ht="21" customHeight="1" spans="1:9">
      <c r="A5" s="48"/>
      <c r="B5" s="49"/>
      <c r="C5" s="49"/>
      <c r="D5" s="50"/>
      <c r="E5" s="49"/>
      <c r="F5" s="49"/>
      <c r="G5" s="47" t="s">
        <v>845</v>
      </c>
      <c r="H5" s="47" t="s">
        <v>884</v>
      </c>
      <c r="I5" s="47" t="s">
        <v>885</v>
      </c>
    </row>
    <row r="6" ht="17.25" customHeight="1" spans="1:9">
      <c r="A6" s="51" t="s">
        <v>82</v>
      </c>
      <c r="B6" s="52" t="s">
        <v>83</v>
      </c>
      <c r="C6" s="51" t="s">
        <v>84</v>
      </c>
      <c r="D6" s="53" t="s">
        <v>85</v>
      </c>
      <c r="E6" s="51" t="s">
        <v>86</v>
      </c>
      <c r="F6" s="52" t="s">
        <v>87</v>
      </c>
      <c r="G6" s="54" t="s">
        <v>88</v>
      </c>
      <c r="H6" s="53" t="s">
        <v>89</v>
      </c>
      <c r="I6" s="53">
        <v>9</v>
      </c>
    </row>
    <row r="7" ht="19.5" customHeight="1" spans="1:9">
      <c r="A7" s="55"/>
      <c r="B7" s="31"/>
      <c r="C7" s="31"/>
      <c r="D7" s="29"/>
      <c r="E7" s="20"/>
      <c r="F7" s="54"/>
      <c r="G7" s="56"/>
      <c r="H7" s="57"/>
      <c r="I7" s="57"/>
    </row>
    <row r="8" ht="19.5" customHeight="1" spans="1:9">
      <c r="A8" s="58" t="s">
        <v>55</v>
      </c>
      <c r="B8" s="59"/>
      <c r="C8" s="59"/>
      <c r="D8" s="60"/>
      <c r="E8" s="61"/>
      <c r="F8" s="61"/>
      <c r="G8" s="56"/>
      <c r="H8" s="57"/>
      <c r="I8" s="57"/>
    </row>
    <row r="9" customHeight="1" spans="1:1">
      <c r="A9" t="s">
        <v>886</v>
      </c>
    </row>
  </sheetData>
  <mergeCells count="11">
    <mergeCell ref="A1:I1"/>
    <mergeCell ref="A2:I2"/>
    <mergeCell ref="A3:C3"/>
    <mergeCell ref="G4:I4"/>
    <mergeCell ref="A8:F8"/>
    <mergeCell ref="A4:A5"/>
    <mergeCell ref="B4:B5"/>
    <mergeCell ref="C4:C5"/>
    <mergeCell ref="D4:D5"/>
    <mergeCell ref="E4:E5"/>
    <mergeCell ref="F4:F5"/>
  </mergeCells>
  <pageMargins left="0.67" right="0.67" top="0.72" bottom="0.72" header="0.28" footer="0.28"/>
  <pageSetup paperSize="9" fitToWidth="0"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1"/>
  <sheetViews>
    <sheetView showZeros="0" workbookViewId="0">
      <selection activeCell="A15" sqref="A15"/>
    </sheetView>
  </sheetViews>
  <sheetFormatPr defaultColWidth="9.14166666666667" defaultRowHeight="14.25" customHeight="1"/>
  <cols>
    <col min="1" max="1" width="19.2833333333333" customWidth="1"/>
    <col min="2" max="2" width="33.85" customWidth="1"/>
    <col min="3" max="3" width="23.85" customWidth="1"/>
    <col min="4" max="4" width="11.1416666666667" customWidth="1"/>
    <col min="5" max="5" width="17.7083333333333" customWidth="1"/>
    <col min="6" max="6" width="9.85" customWidth="1"/>
    <col min="7" max="7" width="17.7083333333333" customWidth="1"/>
    <col min="8" max="11" width="23.1416666666667" customWidth="1"/>
  </cols>
  <sheetData>
    <row r="1" customHeight="1" spans="4:11">
      <c r="D1" s="1"/>
      <c r="E1" s="1"/>
      <c r="F1" s="1"/>
      <c r="G1" s="1"/>
      <c r="K1" s="2" t="s">
        <v>887</v>
      </c>
    </row>
    <row r="2" ht="41.25" customHeight="1" spans="1:11">
      <c r="A2" s="3" t="str">
        <f>"2026"&amp;"年上级转移支付补助项目支出预算表"</f>
        <v>2026年上级转移支付补助项目支出预算表</v>
      </c>
      <c r="B2" s="3"/>
      <c r="C2" s="3"/>
      <c r="D2" s="3"/>
      <c r="E2" s="3"/>
      <c r="F2" s="3"/>
      <c r="G2" s="3"/>
      <c r="H2" s="3"/>
      <c r="I2" s="3"/>
      <c r="J2" s="3"/>
      <c r="K2" s="3"/>
    </row>
    <row r="3" ht="13.5" customHeight="1" spans="1:11">
      <c r="A3" s="4" t="str">
        <f>"单位名称："&amp;"昆明市盘龙区教育体育局"</f>
        <v>单位名称：昆明市盘龙区教育体育局</v>
      </c>
      <c r="B3" s="5"/>
      <c r="C3" s="5"/>
      <c r="D3" s="5"/>
      <c r="E3" s="5"/>
      <c r="F3" s="5"/>
      <c r="G3" s="5"/>
      <c r="H3" s="6"/>
      <c r="I3" s="6"/>
      <c r="J3" s="6"/>
      <c r="K3" s="7" t="s">
        <v>1</v>
      </c>
    </row>
    <row r="4" ht="21.75" customHeight="1" spans="1:11">
      <c r="A4" s="8" t="s">
        <v>310</v>
      </c>
      <c r="B4" s="8" t="s">
        <v>227</v>
      </c>
      <c r="C4" s="8" t="s">
        <v>311</v>
      </c>
      <c r="D4" s="9" t="s">
        <v>228</v>
      </c>
      <c r="E4" s="9" t="s">
        <v>229</v>
      </c>
      <c r="F4" s="9" t="s">
        <v>312</v>
      </c>
      <c r="G4" s="9" t="s">
        <v>313</v>
      </c>
      <c r="H4" s="27" t="s">
        <v>55</v>
      </c>
      <c r="I4" s="10" t="s">
        <v>888</v>
      </c>
      <c r="J4" s="11"/>
      <c r="K4" s="12"/>
    </row>
    <row r="5" ht="21.75" customHeight="1" spans="1:11">
      <c r="A5" s="13"/>
      <c r="B5" s="13"/>
      <c r="C5" s="13"/>
      <c r="D5" s="14"/>
      <c r="E5" s="14"/>
      <c r="F5" s="14"/>
      <c r="G5" s="14"/>
      <c r="H5" s="28"/>
      <c r="I5" s="9" t="s">
        <v>58</v>
      </c>
      <c r="J5" s="9" t="s">
        <v>59</v>
      </c>
      <c r="K5" s="9" t="s">
        <v>60</v>
      </c>
    </row>
    <row r="6" ht="40.5" customHeight="1" spans="1:11">
      <c r="A6" s="16"/>
      <c r="B6" s="16"/>
      <c r="C6" s="16"/>
      <c r="D6" s="17"/>
      <c r="E6" s="17"/>
      <c r="F6" s="17"/>
      <c r="G6" s="17"/>
      <c r="H6" s="18"/>
      <c r="I6" s="17" t="s">
        <v>57</v>
      </c>
      <c r="J6" s="17"/>
      <c r="K6" s="17"/>
    </row>
    <row r="7" ht="15" customHeight="1" spans="1:11">
      <c r="A7" s="19">
        <v>1</v>
      </c>
      <c r="B7" s="19">
        <v>2</v>
      </c>
      <c r="C7" s="19">
        <v>3</v>
      </c>
      <c r="D7" s="19">
        <v>4</v>
      </c>
      <c r="E7" s="19">
        <v>5</v>
      </c>
      <c r="F7" s="19">
        <v>6</v>
      </c>
      <c r="G7" s="19">
        <v>7</v>
      </c>
      <c r="H7" s="19">
        <v>8</v>
      </c>
      <c r="I7" s="19">
        <v>9</v>
      </c>
      <c r="J7" s="35">
        <v>10</v>
      </c>
      <c r="K7" s="35">
        <v>11</v>
      </c>
    </row>
    <row r="8" ht="18.75" customHeight="1" spans="1:11">
      <c r="A8" s="29"/>
      <c r="B8" s="20"/>
      <c r="C8" s="29"/>
      <c r="D8" s="29"/>
      <c r="E8" s="29"/>
      <c r="F8" s="29"/>
      <c r="G8" s="29"/>
      <c r="H8" s="30"/>
      <c r="I8" s="36"/>
      <c r="J8" s="36"/>
      <c r="K8" s="30"/>
    </row>
    <row r="9" ht="18.75" customHeight="1" spans="1:11">
      <c r="A9" s="31"/>
      <c r="B9" s="20"/>
      <c r="C9" s="20"/>
      <c r="D9" s="20"/>
      <c r="E9" s="20"/>
      <c r="F9" s="20"/>
      <c r="G9" s="20"/>
      <c r="H9" s="22"/>
      <c r="I9" s="22"/>
      <c r="J9" s="22"/>
      <c r="K9" s="30"/>
    </row>
    <row r="10" ht="18.75" customHeight="1" spans="1:11">
      <c r="A10" s="32" t="s">
        <v>215</v>
      </c>
      <c r="B10" s="33"/>
      <c r="C10" s="33"/>
      <c r="D10" s="33"/>
      <c r="E10" s="33"/>
      <c r="F10" s="33"/>
      <c r="G10" s="34"/>
      <c r="H10" s="22"/>
      <c r="I10" s="22"/>
      <c r="J10" s="22"/>
      <c r="K10" s="30"/>
    </row>
    <row r="11" customHeight="1" spans="1:1">
      <c r="A11" t="s">
        <v>889</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37" right="0.37" top="0.56" bottom="0.56" header="0.48" footer="0.48"/>
  <pageSetup paperSize="9" scale="56"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47"/>
  <sheetViews>
    <sheetView showZeros="0" topLeftCell="A18" workbookViewId="0">
      <selection activeCell="C15" sqref="C15"/>
    </sheetView>
  </sheetViews>
  <sheetFormatPr defaultColWidth="9.14166666666667" defaultRowHeight="14.25" customHeight="1" outlineLevelCol="6"/>
  <cols>
    <col min="1" max="1" width="35.2833333333333" customWidth="1"/>
    <col min="2" max="2" width="23.125" customWidth="1"/>
    <col min="3" max="3" width="31.625" customWidth="1"/>
    <col min="4" max="4" width="28" customWidth="1"/>
    <col min="5" max="7" width="23.85" customWidth="1"/>
  </cols>
  <sheetData>
    <row r="1" ht="13.5" customHeight="1" spans="4:7">
      <c r="D1" s="1"/>
      <c r="G1" s="2" t="s">
        <v>890</v>
      </c>
    </row>
    <row r="2" ht="41.25" customHeight="1" spans="1:7">
      <c r="A2" s="3" t="str">
        <f>"2026"&amp;"年部门项目中期规划预算表"</f>
        <v>2026年部门项目中期规划预算表</v>
      </c>
      <c r="B2" s="3"/>
      <c r="C2" s="3"/>
      <c r="D2" s="3"/>
      <c r="E2" s="3"/>
      <c r="F2" s="3"/>
      <c r="G2" s="3"/>
    </row>
    <row r="3" ht="13.5" customHeight="1" spans="1:7">
      <c r="A3" s="4" t="str">
        <f>"单位名称："&amp;"昆明市盘龙区教育体育局"</f>
        <v>单位名称：昆明市盘龙区教育体育局</v>
      </c>
      <c r="B3" s="5"/>
      <c r="C3" s="5"/>
      <c r="D3" s="5"/>
      <c r="E3" s="6"/>
      <c r="F3" s="6"/>
      <c r="G3" s="7" t="s">
        <v>1</v>
      </c>
    </row>
    <row r="4" ht="21.75" customHeight="1" spans="1:7">
      <c r="A4" s="8" t="s">
        <v>311</v>
      </c>
      <c r="B4" s="8" t="s">
        <v>310</v>
      </c>
      <c r="C4" s="8" t="s">
        <v>227</v>
      </c>
      <c r="D4" s="9" t="s">
        <v>891</v>
      </c>
      <c r="E4" s="10" t="s">
        <v>58</v>
      </c>
      <c r="F4" s="11"/>
      <c r="G4" s="12"/>
    </row>
    <row r="5" ht="21.75" customHeight="1" spans="1:7">
      <c r="A5" s="13"/>
      <c r="B5" s="13"/>
      <c r="C5" s="13"/>
      <c r="D5" s="14"/>
      <c r="E5" s="15" t="str">
        <f>"2026"&amp;"年"</f>
        <v>2026年</v>
      </c>
      <c r="F5" s="9" t="str">
        <f>("2026"+1)&amp;"年"</f>
        <v>2027年</v>
      </c>
      <c r="G5" s="9" t="str">
        <f>("2026"+2)&amp;"年"</f>
        <v>2028年</v>
      </c>
    </row>
    <row r="6" ht="40.5" customHeight="1" spans="1:7">
      <c r="A6" s="16"/>
      <c r="B6" s="16"/>
      <c r="C6" s="16"/>
      <c r="D6" s="17"/>
      <c r="E6" s="18"/>
      <c r="F6" s="17" t="s">
        <v>57</v>
      </c>
      <c r="G6" s="17"/>
    </row>
    <row r="7" ht="15" customHeight="1" spans="1:7">
      <c r="A7" s="19">
        <v>1</v>
      </c>
      <c r="B7" s="19">
        <v>2</v>
      </c>
      <c r="C7" s="19">
        <v>3</v>
      </c>
      <c r="D7" s="19">
        <v>4</v>
      </c>
      <c r="E7" s="19">
        <v>5</v>
      </c>
      <c r="F7" s="19">
        <v>6</v>
      </c>
      <c r="G7" s="19">
        <v>7</v>
      </c>
    </row>
    <row r="8" ht="17.25" customHeight="1" spans="1:7">
      <c r="A8" s="20" t="s">
        <v>70</v>
      </c>
      <c r="B8" s="21"/>
      <c r="C8" s="21"/>
      <c r="D8" s="20"/>
      <c r="E8" s="22">
        <v>88355952</v>
      </c>
      <c r="F8" s="22"/>
      <c r="G8" s="22"/>
    </row>
    <row r="9" ht="23" customHeight="1" spans="1:7">
      <c r="A9" s="20"/>
      <c r="B9" s="20" t="s">
        <v>892</v>
      </c>
      <c r="C9" s="20" t="s">
        <v>321</v>
      </c>
      <c r="D9" s="20" t="s">
        <v>893</v>
      </c>
      <c r="E9" s="22">
        <v>175600</v>
      </c>
      <c r="F9" s="22"/>
      <c r="G9" s="22"/>
    </row>
    <row r="10" ht="23" customHeight="1" spans="1:7">
      <c r="A10" s="23"/>
      <c r="B10" s="20" t="s">
        <v>892</v>
      </c>
      <c r="C10" s="20" t="s">
        <v>353</v>
      </c>
      <c r="D10" s="20" t="s">
        <v>893</v>
      </c>
      <c r="E10" s="22">
        <v>6871319.04</v>
      </c>
      <c r="F10" s="22"/>
      <c r="G10" s="22"/>
    </row>
    <row r="11" ht="23" customHeight="1" spans="1:7">
      <c r="A11" s="23"/>
      <c r="B11" s="20" t="s">
        <v>892</v>
      </c>
      <c r="C11" s="20" t="s">
        <v>355</v>
      </c>
      <c r="D11" s="20" t="s">
        <v>893</v>
      </c>
      <c r="E11" s="22">
        <v>3124577.28</v>
      </c>
      <c r="F11" s="22"/>
      <c r="G11" s="22"/>
    </row>
    <row r="12" ht="23" customHeight="1" spans="1:7">
      <c r="A12" s="23"/>
      <c r="B12" s="20" t="s">
        <v>892</v>
      </c>
      <c r="C12" s="20" t="s">
        <v>357</v>
      </c>
      <c r="D12" s="20" t="s">
        <v>893</v>
      </c>
      <c r="E12" s="22">
        <v>464128</v>
      </c>
      <c r="F12" s="22"/>
      <c r="G12" s="22"/>
    </row>
    <row r="13" ht="23" customHeight="1" spans="1:7">
      <c r="A13" s="23"/>
      <c r="B13" s="20" t="s">
        <v>892</v>
      </c>
      <c r="C13" s="20" t="s">
        <v>359</v>
      </c>
      <c r="D13" s="20" t="s">
        <v>893</v>
      </c>
      <c r="E13" s="22">
        <v>921874.2</v>
      </c>
      <c r="F13" s="22"/>
      <c r="G13" s="22"/>
    </row>
    <row r="14" ht="23" customHeight="1" spans="1:7">
      <c r="A14" s="23"/>
      <c r="B14" s="20" t="s">
        <v>892</v>
      </c>
      <c r="C14" s="20" t="s">
        <v>363</v>
      </c>
      <c r="D14" s="20" t="s">
        <v>893</v>
      </c>
      <c r="E14" s="22">
        <v>614582.8</v>
      </c>
      <c r="F14" s="22"/>
      <c r="G14" s="22"/>
    </row>
    <row r="15" ht="23" customHeight="1" spans="1:7">
      <c r="A15" s="23"/>
      <c r="B15" s="20" t="s">
        <v>892</v>
      </c>
      <c r="C15" s="20" t="s">
        <v>365</v>
      </c>
      <c r="D15" s="20" t="s">
        <v>893</v>
      </c>
      <c r="E15" s="22">
        <v>17500000</v>
      </c>
      <c r="F15" s="22"/>
      <c r="G15" s="22"/>
    </row>
    <row r="16" ht="23" customHeight="1" spans="1:7">
      <c r="A16" s="23"/>
      <c r="B16" s="20" t="s">
        <v>894</v>
      </c>
      <c r="C16" s="20" t="s">
        <v>368</v>
      </c>
      <c r="D16" s="20" t="s">
        <v>893</v>
      </c>
      <c r="E16" s="22">
        <v>750000</v>
      </c>
      <c r="F16" s="22"/>
      <c r="G16" s="22"/>
    </row>
    <row r="17" ht="23" customHeight="1" spans="1:7">
      <c r="A17" s="23"/>
      <c r="B17" s="20" t="s">
        <v>894</v>
      </c>
      <c r="C17" s="20" t="s">
        <v>370</v>
      </c>
      <c r="D17" s="20" t="s">
        <v>893</v>
      </c>
      <c r="E17" s="22">
        <v>196000</v>
      </c>
      <c r="F17" s="22"/>
      <c r="G17" s="22"/>
    </row>
    <row r="18" ht="23" customHeight="1" spans="1:7">
      <c r="A18" s="23"/>
      <c r="B18" s="20" t="s">
        <v>894</v>
      </c>
      <c r="C18" s="20" t="s">
        <v>372</v>
      </c>
      <c r="D18" s="20" t="s">
        <v>893</v>
      </c>
      <c r="E18" s="22">
        <v>62000</v>
      </c>
      <c r="F18" s="22"/>
      <c r="G18" s="22"/>
    </row>
    <row r="19" ht="23" customHeight="1" spans="1:7">
      <c r="A19" s="23"/>
      <c r="B19" s="20" t="s">
        <v>894</v>
      </c>
      <c r="C19" s="20" t="s">
        <v>374</v>
      </c>
      <c r="D19" s="20" t="s">
        <v>893</v>
      </c>
      <c r="E19" s="22">
        <v>600000</v>
      </c>
      <c r="F19" s="22"/>
      <c r="G19" s="22"/>
    </row>
    <row r="20" ht="23" customHeight="1" spans="1:7">
      <c r="A20" s="23"/>
      <c r="B20" s="20" t="s">
        <v>894</v>
      </c>
      <c r="C20" s="20" t="s">
        <v>376</v>
      </c>
      <c r="D20" s="20" t="s">
        <v>893</v>
      </c>
      <c r="E20" s="22">
        <v>210000</v>
      </c>
      <c r="F20" s="22"/>
      <c r="G20" s="22"/>
    </row>
    <row r="21" ht="23" customHeight="1" spans="1:7">
      <c r="A21" s="23"/>
      <c r="B21" s="20" t="s">
        <v>894</v>
      </c>
      <c r="C21" s="20" t="s">
        <v>378</v>
      </c>
      <c r="D21" s="20" t="s">
        <v>893</v>
      </c>
      <c r="E21" s="22">
        <v>532912.68</v>
      </c>
      <c r="F21" s="22"/>
      <c r="G21" s="22"/>
    </row>
    <row r="22" ht="23" customHeight="1" spans="1:7">
      <c r="A22" s="23"/>
      <c r="B22" s="20" t="s">
        <v>894</v>
      </c>
      <c r="C22" s="20" t="s">
        <v>895</v>
      </c>
      <c r="D22" s="20" t="s">
        <v>893</v>
      </c>
      <c r="E22" s="22">
        <v>1380000</v>
      </c>
      <c r="F22" s="22"/>
      <c r="G22" s="22"/>
    </row>
    <row r="23" ht="23" customHeight="1" spans="1:7">
      <c r="A23" s="23"/>
      <c r="B23" s="20" t="s">
        <v>894</v>
      </c>
      <c r="C23" s="20" t="s">
        <v>382</v>
      </c>
      <c r="D23" s="20" t="s">
        <v>893</v>
      </c>
      <c r="E23" s="22">
        <v>513000</v>
      </c>
      <c r="F23" s="22"/>
      <c r="G23" s="22"/>
    </row>
    <row r="24" ht="23" customHeight="1" spans="1:7">
      <c r="A24" s="23"/>
      <c r="B24" s="20" t="s">
        <v>894</v>
      </c>
      <c r="C24" s="20" t="s">
        <v>384</v>
      </c>
      <c r="D24" s="20" t="s">
        <v>893</v>
      </c>
      <c r="E24" s="22">
        <v>4210000</v>
      </c>
      <c r="F24" s="22"/>
      <c r="G24" s="22"/>
    </row>
    <row r="25" ht="23" customHeight="1" spans="1:7">
      <c r="A25" s="23"/>
      <c r="B25" s="20" t="s">
        <v>894</v>
      </c>
      <c r="C25" s="20" t="s">
        <v>386</v>
      </c>
      <c r="D25" s="20" t="s">
        <v>893</v>
      </c>
      <c r="E25" s="22">
        <v>140000</v>
      </c>
      <c r="F25" s="22"/>
      <c r="G25" s="22"/>
    </row>
    <row r="26" ht="23" customHeight="1" spans="1:7">
      <c r="A26" s="23"/>
      <c r="B26" s="20" t="s">
        <v>894</v>
      </c>
      <c r="C26" s="20" t="s">
        <v>388</v>
      </c>
      <c r="D26" s="20" t="s">
        <v>893</v>
      </c>
      <c r="E26" s="22">
        <v>400000</v>
      </c>
      <c r="F26" s="22"/>
      <c r="G26" s="22"/>
    </row>
    <row r="27" ht="23" customHeight="1" spans="1:7">
      <c r="A27" s="23"/>
      <c r="B27" s="20" t="s">
        <v>894</v>
      </c>
      <c r="C27" s="20" t="s">
        <v>390</v>
      </c>
      <c r="D27" s="20" t="s">
        <v>893</v>
      </c>
      <c r="E27" s="22">
        <v>360000</v>
      </c>
      <c r="F27" s="22"/>
      <c r="G27" s="22"/>
    </row>
    <row r="28" ht="23" customHeight="1" spans="1:7">
      <c r="A28" s="23"/>
      <c r="B28" s="20" t="s">
        <v>894</v>
      </c>
      <c r="C28" s="20" t="s">
        <v>392</v>
      </c>
      <c r="D28" s="20" t="s">
        <v>893</v>
      </c>
      <c r="E28" s="22">
        <v>1058104</v>
      </c>
      <c r="F28" s="22"/>
      <c r="G28" s="22"/>
    </row>
    <row r="29" ht="23" customHeight="1" spans="1:7">
      <c r="A29" s="23"/>
      <c r="B29" s="20" t="s">
        <v>894</v>
      </c>
      <c r="C29" s="20" t="s">
        <v>394</v>
      </c>
      <c r="D29" s="20" t="s">
        <v>893</v>
      </c>
      <c r="E29" s="22">
        <v>1000000</v>
      </c>
      <c r="F29" s="22"/>
      <c r="G29" s="22"/>
    </row>
    <row r="30" ht="23" customHeight="1" spans="1:7">
      <c r="A30" s="23"/>
      <c r="B30" s="20" t="s">
        <v>894</v>
      </c>
      <c r="C30" s="20" t="s">
        <v>396</v>
      </c>
      <c r="D30" s="20" t="s">
        <v>893</v>
      </c>
      <c r="E30" s="22">
        <v>301160</v>
      </c>
      <c r="F30" s="22"/>
      <c r="G30" s="22"/>
    </row>
    <row r="31" ht="23" customHeight="1" spans="1:7">
      <c r="A31" s="23"/>
      <c r="B31" s="20" t="s">
        <v>894</v>
      </c>
      <c r="C31" s="20" t="s">
        <v>398</v>
      </c>
      <c r="D31" s="20" t="s">
        <v>893</v>
      </c>
      <c r="E31" s="22">
        <v>160000</v>
      </c>
      <c r="F31" s="22"/>
      <c r="G31" s="22"/>
    </row>
    <row r="32" ht="23" customHeight="1" spans="1:7">
      <c r="A32" s="23"/>
      <c r="B32" s="20" t="s">
        <v>894</v>
      </c>
      <c r="C32" s="20" t="s">
        <v>400</v>
      </c>
      <c r="D32" s="20" t="s">
        <v>893</v>
      </c>
      <c r="E32" s="22">
        <v>1000000</v>
      </c>
      <c r="F32" s="22"/>
      <c r="G32" s="22"/>
    </row>
    <row r="33" ht="23" customHeight="1" spans="1:7">
      <c r="A33" s="23"/>
      <c r="B33" s="20" t="s">
        <v>894</v>
      </c>
      <c r="C33" s="20" t="s">
        <v>402</v>
      </c>
      <c r="D33" s="20" t="s">
        <v>893</v>
      </c>
      <c r="E33" s="22">
        <v>42000</v>
      </c>
      <c r="F33" s="22"/>
      <c r="G33" s="22"/>
    </row>
    <row r="34" ht="23" customHeight="1" spans="1:7">
      <c r="A34" s="23"/>
      <c r="B34" s="20" t="s">
        <v>894</v>
      </c>
      <c r="C34" s="20" t="s">
        <v>404</v>
      </c>
      <c r="D34" s="20" t="s">
        <v>893</v>
      </c>
      <c r="E34" s="22">
        <v>8000000</v>
      </c>
      <c r="F34" s="22"/>
      <c r="G34" s="22"/>
    </row>
    <row r="35" ht="23" customHeight="1" spans="1:7">
      <c r="A35" s="23"/>
      <c r="B35" s="20" t="s">
        <v>894</v>
      </c>
      <c r="C35" s="20" t="s">
        <v>406</v>
      </c>
      <c r="D35" s="20" t="s">
        <v>893</v>
      </c>
      <c r="E35" s="22">
        <v>265950</v>
      </c>
      <c r="F35" s="22"/>
      <c r="G35" s="22"/>
    </row>
    <row r="36" ht="23" customHeight="1" spans="1:7">
      <c r="A36" s="23"/>
      <c r="B36" s="20" t="s">
        <v>894</v>
      </c>
      <c r="C36" s="20" t="s">
        <v>408</v>
      </c>
      <c r="D36" s="20" t="s">
        <v>893</v>
      </c>
      <c r="E36" s="22">
        <v>1372750</v>
      </c>
      <c r="F36" s="22"/>
      <c r="G36" s="22"/>
    </row>
    <row r="37" ht="23" customHeight="1" spans="1:7">
      <c r="A37" s="23"/>
      <c r="B37" s="20" t="s">
        <v>894</v>
      </c>
      <c r="C37" s="20" t="s">
        <v>412</v>
      </c>
      <c r="D37" s="20" t="s">
        <v>893</v>
      </c>
      <c r="E37" s="22">
        <v>311600</v>
      </c>
      <c r="F37" s="22"/>
      <c r="G37" s="22"/>
    </row>
    <row r="38" ht="23" customHeight="1" spans="1:7">
      <c r="A38" s="23"/>
      <c r="B38" s="20" t="s">
        <v>894</v>
      </c>
      <c r="C38" s="20" t="s">
        <v>414</v>
      </c>
      <c r="D38" s="20" t="s">
        <v>893</v>
      </c>
      <c r="E38" s="22">
        <v>3270000</v>
      </c>
      <c r="F38" s="22"/>
      <c r="G38" s="22"/>
    </row>
    <row r="39" ht="23" customHeight="1" spans="1:7">
      <c r="A39" s="23"/>
      <c r="B39" s="20" t="s">
        <v>894</v>
      </c>
      <c r="C39" s="20" t="s">
        <v>416</v>
      </c>
      <c r="D39" s="20" t="s">
        <v>893</v>
      </c>
      <c r="E39" s="22">
        <v>500000</v>
      </c>
      <c r="F39" s="22"/>
      <c r="G39" s="22"/>
    </row>
    <row r="40" ht="23" customHeight="1" spans="1:7">
      <c r="A40" s="23"/>
      <c r="B40" s="20" t="s">
        <v>894</v>
      </c>
      <c r="C40" s="20" t="s">
        <v>418</v>
      </c>
      <c r="D40" s="20" t="s">
        <v>893</v>
      </c>
      <c r="E40" s="22">
        <v>11640</v>
      </c>
      <c r="F40" s="22"/>
      <c r="G40" s="22"/>
    </row>
    <row r="41" ht="23" customHeight="1" spans="1:7">
      <c r="A41" s="23"/>
      <c r="B41" s="20" t="s">
        <v>894</v>
      </c>
      <c r="C41" s="20" t="s">
        <v>422</v>
      </c>
      <c r="D41" s="20" t="s">
        <v>893</v>
      </c>
      <c r="E41" s="22">
        <v>3596976</v>
      </c>
      <c r="F41" s="22"/>
      <c r="G41" s="22"/>
    </row>
    <row r="42" ht="23" customHeight="1" spans="1:7">
      <c r="A42" s="23"/>
      <c r="B42" s="20" t="s">
        <v>894</v>
      </c>
      <c r="C42" s="20" t="s">
        <v>424</v>
      </c>
      <c r="D42" s="20" t="s">
        <v>893</v>
      </c>
      <c r="E42" s="22">
        <v>422126</v>
      </c>
      <c r="F42" s="22"/>
      <c r="G42" s="22"/>
    </row>
    <row r="43" ht="23" customHeight="1" spans="1:7">
      <c r="A43" s="23"/>
      <c r="B43" s="20" t="s">
        <v>894</v>
      </c>
      <c r="C43" s="20" t="s">
        <v>426</v>
      </c>
      <c r="D43" s="20" t="s">
        <v>893</v>
      </c>
      <c r="E43" s="22">
        <v>20760000</v>
      </c>
      <c r="F43" s="22"/>
      <c r="G43" s="22"/>
    </row>
    <row r="44" ht="23" customHeight="1" spans="1:7">
      <c r="A44" s="23"/>
      <c r="B44" s="20" t="s">
        <v>894</v>
      </c>
      <c r="C44" s="20" t="s">
        <v>428</v>
      </c>
      <c r="D44" s="20" t="s">
        <v>893</v>
      </c>
      <c r="E44" s="22">
        <v>257652</v>
      </c>
      <c r="F44" s="22"/>
      <c r="G44" s="22"/>
    </row>
    <row r="45" ht="23" customHeight="1" spans="1:7">
      <c r="A45" s="23"/>
      <c r="B45" s="20" t="s">
        <v>894</v>
      </c>
      <c r="C45" s="20" t="s">
        <v>430</v>
      </c>
      <c r="D45" s="20" t="s">
        <v>893</v>
      </c>
      <c r="E45" s="22">
        <v>3000000</v>
      </c>
      <c r="F45" s="22"/>
      <c r="G45" s="22"/>
    </row>
    <row r="46" ht="23" customHeight="1" spans="1:7">
      <c r="A46" s="23"/>
      <c r="B46" s="20" t="s">
        <v>894</v>
      </c>
      <c r="C46" s="20" t="s">
        <v>432</v>
      </c>
      <c r="D46" s="20" t="s">
        <v>893</v>
      </c>
      <c r="E46" s="22">
        <v>4000000</v>
      </c>
      <c r="F46" s="22"/>
      <c r="G46" s="22"/>
    </row>
    <row r="47" ht="18.75" customHeight="1" spans="1:7">
      <c r="A47" s="24" t="s">
        <v>55</v>
      </c>
      <c r="B47" s="25" t="s">
        <v>896</v>
      </c>
      <c r="C47" s="25"/>
      <c r="D47" s="26"/>
      <c r="E47" s="22">
        <v>88355952</v>
      </c>
      <c r="F47" s="22"/>
      <c r="G47" s="22"/>
    </row>
  </sheetData>
  <mergeCells count="11">
    <mergeCell ref="A2:G2"/>
    <mergeCell ref="A3:D3"/>
    <mergeCell ref="E4:G4"/>
    <mergeCell ref="A47:D47"/>
    <mergeCell ref="A4:A6"/>
    <mergeCell ref="B4:B6"/>
    <mergeCell ref="C4:C6"/>
    <mergeCell ref="D4:D6"/>
    <mergeCell ref="E5:E6"/>
    <mergeCell ref="F5:F6"/>
    <mergeCell ref="G5:G6"/>
  </mergeCells>
  <printOptions horizontalCentered="1"/>
  <pageMargins left="0.37" right="0.37" top="0.56" bottom="0.56" header="0.48" footer="0.48"/>
  <pageSetup paperSize="9" scale="56"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9"/>
  <sheetViews>
    <sheetView showGridLines="0" showZeros="0" workbookViewId="0">
      <selection activeCell="F8" sqref="Q8 F8"/>
    </sheetView>
  </sheetViews>
  <sheetFormatPr defaultColWidth="8.575" defaultRowHeight="12.75" customHeight="1"/>
  <cols>
    <col min="1" max="1" width="15.8916666666667" customWidth="1"/>
    <col min="2" max="2" width="35" customWidth="1"/>
    <col min="3" max="19" width="22" customWidth="1"/>
  </cols>
  <sheetData>
    <row r="1" ht="17.25" customHeight="1" spans="1:1">
      <c r="A1" s="62" t="s">
        <v>52</v>
      </c>
    </row>
    <row r="2" ht="41.25" customHeight="1" spans="1:1">
      <c r="A2" s="40" t="str">
        <f>"2026"&amp;"年部门收入预算表"</f>
        <v>2026年部门收入预算表</v>
      </c>
    </row>
    <row r="3" ht="17.25" customHeight="1" spans="1:19">
      <c r="A3" s="43" t="str">
        <f>"单位名称："&amp;"昆明市盘龙区教育体育局"</f>
        <v>单位名称：昆明市盘龙区教育体育局</v>
      </c>
      <c r="S3" s="45" t="s">
        <v>1</v>
      </c>
    </row>
    <row r="4" ht="21.75" customHeight="1" spans="1:19">
      <c r="A4" s="202" t="s">
        <v>53</v>
      </c>
      <c r="B4" s="203" t="s">
        <v>54</v>
      </c>
      <c r="C4" s="203" t="s">
        <v>55</v>
      </c>
      <c r="D4" s="204" t="s">
        <v>56</v>
      </c>
      <c r="E4" s="204"/>
      <c r="F4" s="204"/>
      <c r="G4" s="204"/>
      <c r="H4" s="204"/>
      <c r="I4" s="129"/>
      <c r="J4" s="204"/>
      <c r="K4" s="204"/>
      <c r="L4" s="204"/>
      <c r="M4" s="204"/>
      <c r="N4" s="210"/>
      <c r="O4" s="204" t="s">
        <v>45</v>
      </c>
      <c r="P4" s="204"/>
      <c r="Q4" s="204"/>
      <c r="R4" s="204"/>
      <c r="S4" s="210"/>
    </row>
    <row r="5" ht="27" customHeight="1" spans="1:19">
      <c r="A5" s="205"/>
      <c r="B5" s="206"/>
      <c r="C5" s="206"/>
      <c r="D5" s="206" t="s">
        <v>57</v>
      </c>
      <c r="E5" s="206" t="s">
        <v>58</v>
      </c>
      <c r="F5" s="206" t="s">
        <v>59</v>
      </c>
      <c r="G5" s="206" t="s">
        <v>60</v>
      </c>
      <c r="H5" s="206" t="s">
        <v>61</v>
      </c>
      <c r="I5" s="211" t="s">
        <v>62</v>
      </c>
      <c r="J5" s="212"/>
      <c r="K5" s="212"/>
      <c r="L5" s="212"/>
      <c r="M5" s="212"/>
      <c r="N5" s="213"/>
      <c r="O5" s="206" t="s">
        <v>57</v>
      </c>
      <c r="P5" s="206" t="s">
        <v>58</v>
      </c>
      <c r="Q5" s="206" t="s">
        <v>59</v>
      </c>
      <c r="R5" s="206" t="s">
        <v>60</v>
      </c>
      <c r="S5" s="206" t="s">
        <v>63</v>
      </c>
    </row>
    <row r="6" ht="30" customHeight="1" spans="1:19">
      <c r="A6" s="207"/>
      <c r="B6" s="100"/>
      <c r="C6" s="111"/>
      <c r="D6" s="111"/>
      <c r="E6" s="111"/>
      <c r="F6" s="111"/>
      <c r="G6" s="111"/>
      <c r="H6" s="111"/>
      <c r="I6" s="68" t="s">
        <v>57</v>
      </c>
      <c r="J6" s="213" t="s">
        <v>64</v>
      </c>
      <c r="K6" s="213" t="s">
        <v>65</v>
      </c>
      <c r="L6" s="213" t="s">
        <v>66</v>
      </c>
      <c r="M6" s="213" t="s">
        <v>67</v>
      </c>
      <c r="N6" s="213" t="s">
        <v>68</v>
      </c>
      <c r="O6" s="214"/>
      <c r="P6" s="214"/>
      <c r="Q6" s="214"/>
      <c r="R6" s="214"/>
      <c r="S6" s="111"/>
    </row>
    <row r="7" ht="15" customHeight="1" spans="1:19">
      <c r="A7" s="208">
        <v>1</v>
      </c>
      <c r="B7" s="208">
        <v>2</v>
      </c>
      <c r="C7" s="208">
        <v>3</v>
      </c>
      <c r="D7" s="208">
        <v>4</v>
      </c>
      <c r="E7" s="208">
        <v>5</v>
      </c>
      <c r="F7" s="208">
        <v>6</v>
      </c>
      <c r="G7" s="208">
        <v>7</v>
      </c>
      <c r="H7" s="208">
        <v>8</v>
      </c>
      <c r="I7" s="68">
        <v>9</v>
      </c>
      <c r="J7" s="208">
        <v>10</v>
      </c>
      <c r="K7" s="208">
        <v>11</v>
      </c>
      <c r="L7" s="208">
        <v>12</v>
      </c>
      <c r="M7" s="208">
        <v>13</v>
      </c>
      <c r="N7" s="208">
        <v>14</v>
      </c>
      <c r="O7" s="208">
        <v>15</v>
      </c>
      <c r="P7" s="208">
        <v>16</v>
      </c>
      <c r="Q7" s="208">
        <v>17</v>
      </c>
      <c r="R7" s="208">
        <v>18</v>
      </c>
      <c r="S7" s="208">
        <v>19</v>
      </c>
    </row>
    <row r="8" ht="18" customHeight="1" spans="1:19">
      <c r="A8" s="20" t="s">
        <v>69</v>
      </c>
      <c r="B8" s="20" t="s">
        <v>70</v>
      </c>
      <c r="C8" s="76">
        <v>245019397.73</v>
      </c>
      <c r="D8" s="76">
        <f>100120039+12959089</f>
        <v>113079128</v>
      </c>
      <c r="E8" s="76">
        <v>99120039</v>
      </c>
      <c r="F8" s="76">
        <v>1000000</v>
      </c>
      <c r="G8" s="76"/>
      <c r="H8" s="76"/>
      <c r="I8" s="76">
        <v>12959089</v>
      </c>
      <c r="J8" s="76"/>
      <c r="K8" s="76"/>
      <c r="L8" s="76"/>
      <c r="M8" s="76"/>
      <c r="N8" s="76">
        <v>12959089</v>
      </c>
      <c r="O8" s="76">
        <v>131940269.73</v>
      </c>
      <c r="P8" s="76">
        <v>62289890.01</v>
      </c>
      <c r="Q8" s="76">
        <v>69650379.72</v>
      </c>
      <c r="R8" s="76"/>
      <c r="S8" s="76"/>
    </row>
    <row r="9" ht="18" customHeight="1" spans="1:19">
      <c r="A9" s="48" t="s">
        <v>55</v>
      </c>
      <c r="B9" s="209"/>
      <c r="C9" s="76">
        <v>245019397.73</v>
      </c>
      <c r="D9" s="76">
        <f>100120039+12959089</f>
        <v>113079128</v>
      </c>
      <c r="E9" s="76">
        <v>99120039</v>
      </c>
      <c r="F9" s="76">
        <v>1000000</v>
      </c>
      <c r="G9" s="76"/>
      <c r="H9" s="76"/>
      <c r="I9" s="76">
        <v>12959089</v>
      </c>
      <c r="J9" s="76"/>
      <c r="K9" s="76"/>
      <c r="L9" s="76"/>
      <c r="M9" s="76"/>
      <c r="N9" s="76">
        <v>12959089</v>
      </c>
      <c r="O9" s="76">
        <v>131940269.73</v>
      </c>
      <c r="P9" s="76">
        <v>62289890.01</v>
      </c>
      <c r="Q9" s="76">
        <v>69650379.72</v>
      </c>
      <c r="R9" s="76"/>
      <c r="S9" s="76"/>
    </row>
  </sheetData>
  <mergeCells count="20">
    <mergeCell ref="A1:S1"/>
    <mergeCell ref="A2:S2"/>
    <mergeCell ref="A3:B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96" right="0.96" top="0.72" bottom="0.72" header="0" footer="0"/>
  <pageSetup paperSize="9" orientation="landscape"/>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48"/>
  <sheetViews>
    <sheetView showGridLines="0" showZeros="0" workbookViewId="0">
      <selection activeCell="D15" sqref="D15"/>
    </sheetView>
  </sheetViews>
  <sheetFormatPr defaultColWidth="8.575" defaultRowHeight="12.75" customHeight="1"/>
  <cols>
    <col min="1" max="1" width="14.2833333333333" customWidth="1"/>
    <col min="2" max="2" width="37.575" customWidth="1"/>
    <col min="3" max="8" width="24.575" customWidth="1"/>
    <col min="9" max="9" width="26.7083333333333" customWidth="1"/>
    <col min="10" max="11" width="24.425" customWidth="1"/>
    <col min="12" max="15" width="24.575" customWidth="1"/>
  </cols>
  <sheetData>
    <row r="1" ht="17.25" customHeight="1" spans="1:1">
      <c r="A1" s="45" t="s">
        <v>71</v>
      </c>
    </row>
    <row r="2" ht="41.25" customHeight="1" spans="1:1">
      <c r="A2" s="40" t="str">
        <f>"2026"&amp;"年部门支出预算表"</f>
        <v>2026年部门支出预算表</v>
      </c>
    </row>
    <row r="3" ht="17.25" customHeight="1" spans="1:15">
      <c r="A3" s="43" t="str">
        <f>"单位名称："&amp;"昆明市盘龙区教育体育局"</f>
        <v>单位名称：昆明市盘龙区教育体育局</v>
      </c>
      <c r="O3" s="45" t="s">
        <v>1</v>
      </c>
    </row>
    <row r="4" ht="27" customHeight="1" spans="1:15">
      <c r="A4" s="188" t="s">
        <v>72</v>
      </c>
      <c r="B4" s="188" t="s">
        <v>73</v>
      </c>
      <c r="C4" s="188" t="s">
        <v>55</v>
      </c>
      <c r="D4" s="189" t="s">
        <v>58</v>
      </c>
      <c r="E4" s="190"/>
      <c r="F4" s="191"/>
      <c r="G4" s="192" t="s">
        <v>59</v>
      </c>
      <c r="H4" s="192" t="s">
        <v>60</v>
      </c>
      <c r="I4" s="192" t="s">
        <v>74</v>
      </c>
      <c r="J4" s="189" t="s">
        <v>62</v>
      </c>
      <c r="K4" s="190"/>
      <c r="L4" s="190"/>
      <c r="M4" s="190"/>
      <c r="N4" s="199"/>
      <c r="O4" s="200"/>
    </row>
    <row r="5" ht="42" customHeight="1" spans="1:15">
      <c r="A5" s="193"/>
      <c r="B5" s="193"/>
      <c r="C5" s="194"/>
      <c r="D5" s="195" t="s">
        <v>57</v>
      </c>
      <c r="E5" s="195" t="s">
        <v>75</v>
      </c>
      <c r="F5" s="195" t="s">
        <v>76</v>
      </c>
      <c r="G5" s="194"/>
      <c r="H5" s="194"/>
      <c r="I5" s="201"/>
      <c r="J5" s="195" t="s">
        <v>57</v>
      </c>
      <c r="K5" s="175" t="s">
        <v>77</v>
      </c>
      <c r="L5" s="175" t="s">
        <v>78</v>
      </c>
      <c r="M5" s="175" t="s">
        <v>79</v>
      </c>
      <c r="N5" s="175" t="s">
        <v>80</v>
      </c>
      <c r="O5" s="175" t="s">
        <v>81</v>
      </c>
    </row>
    <row r="6" ht="18" customHeight="1" spans="1:15">
      <c r="A6" s="51" t="s">
        <v>82</v>
      </c>
      <c r="B6" s="51" t="s">
        <v>83</v>
      </c>
      <c r="C6" s="51" t="s">
        <v>84</v>
      </c>
      <c r="D6" s="54" t="s">
        <v>85</v>
      </c>
      <c r="E6" s="54" t="s">
        <v>86</v>
      </c>
      <c r="F6" s="54" t="s">
        <v>87</v>
      </c>
      <c r="G6" s="54" t="s">
        <v>88</v>
      </c>
      <c r="H6" s="54" t="s">
        <v>89</v>
      </c>
      <c r="I6" s="54" t="s">
        <v>90</v>
      </c>
      <c r="J6" s="54" t="s">
        <v>91</v>
      </c>
      <c r="K6" s="54" t="s">
        <v>92</v>
      </c>
      <c r="L6" s="54" t="s">
        <v>93</v>
      </c>
      <c r="M6" s="54" t="s">
        <v>94</v>
      </c>
      <c r="N6" s="51" t="s">
        <v>95</v>
      </c>
      <c r="O6" s="54" t="s">
        <v>96</v>
      </c>
    </row>
    <row r="7" ht="21" customHeight="1" spans="1:15">
      <c r="A7" s="55" t="s">
        <v>97</v>
      </c>
      <c r="B7" s="55" t="s">
        <v>98</v>
      </c>
      <c r="C7" s="76">
        <v>165954890.01</v>
      </c>
      <c r="D7" s="76">
        <v>152995801.01</v>
      </c>
      <c r="E7" s="76">
        <v>7500692</v>
      </c>
      <c r="F7" s="76">
        <v>145495109.01</v>
      </c>
      <c r="G7" s="76"/>
      <c r="H7" s="76"/>
      <c r="I7" s="76"/>
      <c r="J7" s="76">
        <v>12959089</v>
      </c>
      <c r="K7" s="76"/>
      <c r="L7" s="76"/>
      <c r="M7" s="76"/>
      <c r="N7" s="76"/>
      <c r="O7" s="76">
        <v>12959089</v>
      </c>
    </row>
    <row r="8" ht="21" customHeight="1" spans="1:15">
      <c r="A8" s="196" t="s">
        <v>99</v>
      </c>
      <c r="B8" s="196" t="s">
        <v>100</v>
      </c>
      <c r="C8" s="76">
        <v>7539359</v>
      </c>
      <c r="D8" s="76">
        <v>7539359</v>
      </c>
      <c r="E8" s="76">
        <v>7500692</v>
      </c>
      <c r="F8" s="76">
        <v>38667</v>
      </c>
      <c r="G8" s="76"/>
      <c r="H8" s="76"/>
      <c r="I8" s="76"/>
      <c r="J8" s="76"/>
      <c r="K8" s="76"/>
      <c r="L8" s="76"/>
      <c r="M8" s="76"/>
      <c r="N8" s="76"/>
      <c r="O8" s="76"/>
    </row>
    <row r="9" ht="21" customHeight="1" spans="1:15">
      <c r="A9" s="197" t="s">
        <v>101</v>
      </c>
      <c r="B9" s="197" t="s">
        <v>102</v>
      </c>
      <c r="C9" s="150">
        <v>6724067</v>
      </c>
      <c r="D9" s="76">
        <v>6724067</v>
      </c>
      <c r="E9" s="76">
        <v>6724067</v>
      </c>
      <c r="F9" s="76"/>
      <c r="G9" s="76"/>
      <c r="H9" s="76"/>
      <c r="I9" s="76"/>
      <c r="J9" s="76"/>
      <c r="K9" s="76"/>
      <c r="L9" s="76"/>
      <c r="M9" s="76"/>
      <c r="N9" s="76"/>
      <c r="O9" s="76"/>
    </row>
    <row r="10" ht="21" customHeight="1" spans="1:15">
      <c r="A10" s="197" t="s">
        <v>103</v>
      </c>
      <c r="B10" s="197" t="s">
        <v>104</v>
      </c>
      <c r="C10" s="150">
        <v>815292</v>
      </c>
      <c r="D10" s="76">
        <v>815292</v>
      </c>
      <c r="E10" s="76">
        <v>776625</v>
      </c>
      <c r="F10" s="76">
        <v>38667</v>
      </c>
      <c r="G10" s="76"/>
      <c r="H10" s="76"/>
      <c r="I10" s="76"/>
      <c r="J10" s="76"/>
      <c r="K10" s="76"/>
      <c r="L10" s="76"/>
      <c r="M10" s="76"/>
      <c r="N10" s="76"/>
      <c r="O10" s="76"/>
    </row>
    <row r="11" ht="21" customHeight="1" spans="1:15">
      <c r="A11" s="196" t="s">
        <v>105</v>
      </c>
      <c r="B11" s="196" t="s">
        <v>106</v>
      </c>
      <c r="C11" s="150">
        <v>132383287.13</v>
      </c>
      <c r="D11" s="76">
        <v>119424198.13</v>
      </c>
      <c r="E11" s="76"/>
      <c r="F11" s="76">
        <v>119424198.13</v>
      </c>
      <c r="G11" s="76"/>
      <c r="H11" s="76"/>
      <c r="I11" s="76"/>
      <c r="J11" s="76">
        <v>12959089</v>
      </c>
      <c r="K11" s="76"/>
      <c r="L11" s="76"/>
      <c r="M11" s="76"/>
      <c r="N11" s="76"/>
      <c r="O11" s="76">
        <v>12959089</v>
      </c>
    </row>
    <row r="12" ht="21" customHeight="1" spans="1:15">
      <c r="A12" s="197" t="s">
        <v>107</v>
      </c>
      <c r="B12" s="197" t="s">
        <v>108</v>
      </c>
      <c r="C12" s="150">
        <v>25519884</v>
      </c>
      <c r="D12" s="76">
        <v>25519884</v>
      </c>
      <c r="E12" s="76"/>
      <c r="F12" s="76">
        <v>25519884</v>
      </c>
      <c r="G12" s="76"/>
      <c r="H12" s="76"/>
      <c r="I12" s="76"/>
      <c r="J12" s="76"/>
      <c r="K12" s="76"/>
      <c r="L12" s="76"/>
      <c r="M12" s="76"/>
      <c r="N12" s="76"/>
      <c r="O12" s="76"/>
    </row>
    <row r="13" ht="21" customHeight="1" spans="1:15">
      <c r="A13" s="197" t="s">
        <v>109</v>
      </c>
      <c r="B13" s="197" t="s">
        <v>110</v>
      </c>
      <c r="C13" s="150">
        <v>17435582.11</v>
      </c>
      <c r="D13" s="76">
        <v>17435582.11</v>
      </c>
      <c r="E13" s="76"/>
      <c r="F13" s="76">
        <v>17435582.11</v>
      </c>
      <c r="G13" s="76"/>
      <c r="H13" s="76"/>
      <c r="I13" s="76"/>
      <c r="J13" s="76"/>
      <c r="K13" s="76"/>
      <c r="L13" s="76"/>
      <c r="M13" s="76"/>
      <c r="N13" s="76"/>
      <c r="O13" s="76"/>
    </row>
    <row r="14" ht="21" customHeight="1" spans="1:15">
      <c r="A14" s="197" t="s">
        <v>111</v>
      </c>
      <c r="B14" s="197" t="s">
        <v>112</v>
      </c>
      <c r="C14" s="150">
        <v>3400437.34</v>
      </c>
      <c r="D14" s="76">
        <v>3400437.34</v>
      </c>
      <c r="E14" s="76"/>
      <c r="F14" s="76">
        <v>3400437.34</v>
      </c>
      <c r="G14" s="76"/>
      <c r="H14" s="76"/>
      <c r="I14" s="76"/>
      <c r="J14" s="76"/>
      <c r="K14" s="76"/>
      <c r="L14" s="76"/>
      <c r="M14" s="76"/>
      <c r="N14" s="76"/>
      <c r="O14" s="76"/>
    </row>
    <row r="15" ht="21" customHeight="1" spans="1:15">
      <c r="A15" s="197" t="s">
        <v>113</v>
      </c>
      <c r="B15" s="197" t="s">
        <v>114</v>
      </c>
      <c r="C15" s="150">
        <v>11600</v>
      </c>
      <c r="D15" s="76">
        <v>11600</v>
      </c>
      <c r="E15" s="76"/>
      <c r="F15" s="76">
        <v>11600</v>
      </c>
      <c r="G15" s="76"/>
      <c r="H15" s="76"/>
      <c r="I15" s="76"/>
      <c r="J15" s="76"/>
      <c r="K15" s="76"/>
      <c r="L15" s="76"/>
      <c r="M15" s="76"/>
      <c r="N15" s="76"/>
      <c r="O15" s="76"/>
    </row>
    <row r="16" ht="21" customHeight="1" spans="1:15">
      <c r="A16" s="197" t="s">
        <v>115</v>
      </c>
      <c r="B16" s="197" t="s">
        <v>116</v>
      </c>
      <c r="C16" s="150">
        <v>86015783.68</v>
      </c>
      <c r="D16" s="76">
        <v>73056694.68</v>
      </c>
      <c r="E16" s="76"/>
      <c r="F16" s="76">
        <v>73056694.68</v>
      </c>
      <c r="G16" s="76"/>
      <c r="H16" s="76"/>
      <c r="I16" s="76"/>
      <c r="J16" s="76">
        <v>12959089</v>
      </c>
      <c r="K16" s="76"/>
      <c r="L16" s="76"/>
      <c r="M16" s="76"/>
      <c r="N16" s="76"/>
      <c r="O16" s="76">
        <v>12959089</v>
      </c>
    </row>
    <row r="17" ht="21" customHeight="1" spans="1:15">
      <c r="A17" s="196" t="s">
        <v>117</v>
      </c>
      <c r="B17" s="196" t="s">
        <v>118</v>
      </c>
      <c r="C17" s="150">
        <v>539243.88</v>
      </c>
      <c r="D17" s="76">
        <v>539243.88</v>
      </c>
      <c r="E17" s="76"/>
      <c r="F17" s="76">
        <v>539243.88</v>
      </c>
      <c r="G17" s="76"/>
      <c r="H17" s="76"/>
      <c r="I17" s="76"/>
      <c r="J17" s="76"/>
      <c r="K17" s="76"/>
      <c r="L17" s="76"/>
      <c r="M17" s="76"/>
      <c r="N17" s="76"/>
      <c r="O17" s="76"/>
    </row>
    <row r="18" ht="21" customHeight="1" spans="1:15">
      <c r="A18" s="197" t="s">
        <v>119</v>
      </c>
      <c r="B18" s="197" t="s">
        <v>120</v>
      </c>
      <c r="C18" s="150">
        <v>539243.88</v>
      </c>
      <c r="D18" s="76">
        <v>539243.88</v>
      </c>
      <c r="E18" s="76"/>
      <c r="F18" s="76">
        <v>539243.88</v>
      </c>
      <c r="G18" s="76"/>
      <c r="H18" s="76"/>
      <c r="I18" s="76"/>
      <c r="J18" s="76"/>
      <c r="K18" s="76"/>
      <c r="L18" s="76"/>
      <c r="M18" s="76"/>
      <c r="N18" s="76"/>
      <c r="O18" s="76"/>
    </row>
    <row r="19" ht="21" customHeight="1" spans="1:15">
      <c r="A19" s="196" t="s">
        <v>121</v>
      </c>
      <c r="B19" s="196" t="s">
        <v>122</v>
      </c>
      <c r="C19" s="150">
        <v>25493000</v>
      </c>
      <c r="D19" s="76">
        <v>25493000</v>
      </c>
      <c r="E19" s="76"/>
      <c r="F19" s="76">
        <v>25493000</v>
      </c>
      <c r="G19" s="76"/>
      <c r="H19" s="76"/>
      <c r="I19" s="76"/>
      <c r="J19" s="76"/>
      <c r="K19" s="76"/>
      <c r="L19" s="76"/>
      <c r="M19" s="76"/>
      <c r="N19" s="76"/>
      <c r="O19" s="76"/>
    </row>
    <row r="20" ht="21" customHeight="1" spans="1:15">
      <c r="A20" s="197" t="s">
        <v>123</v>
      </c>
      <c r="B20" s="197" t="s">
        <v>124</v>
      </c>
      <c r="C20" s="150">
        <v>25493000</v>
      </c>
      <c r="D20" s="76">
        <v>25493000</v>
      </c>
      <c r="E20" s="76"/>
      <c r="F20" s="76">
        <v>25493000</v>
      </c>
      <c r="G20" s="76"/>
      <c r="H20" s="76"/>
      <c r="I20" s="76"/>
      <c r="J20" s="76"/>
      <c r="K20" s="76"/>
      <c r="L20" s="76"/>
      <c r="M20" s="76"/>
      <c r="N20" s="76"/>
      <c r="O20" s="76"/>
    </row>
    <row r="21" ht="21" customHeight="1" spans="1:15">
      <c r="A21" s="55" t="s">
        <v>125</v>
      </c>
      <c r="B21" s="55" t="s">
        <v>126</v>
      </c>
      <c r="C21" s="150">
        <v>7087383</v>
      </c>
      <c r="D21" s="76">
        <v>7087383</v>
      </c>
      <c r="E21" s="76">
        <v>1948750</v>
      </c>
      <c r="F21" s="76">
        <v>5138633</v>
      </c>
      <c r="G21" s="76"/>
      <c r="H21" s="76"/>
      <c r="I21" s="76"/>
      <c r="J21" s="76"/>
      <c r="K21" s="76"/>
      <c r="L21" s="76"/>
      <c r="M21" s="76"/>
      <c r="N21" s="76"/>
      <c r="O21" s="76"/>
    </row>
    <row r="22" ht="21" customHeight="1" spans="1:15">
      <c r="A22" s="196" t="s">
        <v>127</v>
      </c>
      <c r="B22" s="196" t="s">
        <v>128</v>
      </c>
      <c r="C22" s="150">
        <v>5545726</v>
      </c>
      <c r="D22" s="76">
        <v>5545726</v>
      </c>
      <c r="E22" s="76">
        <v>1948750</v>
      </c>
      <c r="F22" s="76">
        <v>3596976</v>
      </c>
      <c r="G22" s="76"/>
      <c r="H22" s="76"/>
      <c r="I22" s="76"/>
      <c r="J22" s="76"/>
      <c r="K22" s="76"/>
      <c r="L22" s="76"/>
      <c r="M22" s="76"/>
      <c r="N22" s="76"/>
      <c r="O22" s="76"/>
    </row>
    <row r="23" ht="21" customHeight="1" spans="1:15">
      <c r="A23" s="197" t="s">
        <v>129</v>
      </c>
      <c r="B23" s="197" t="s">
        <v>130</v>
      </c>
      <c r="C23" s="150">
        <v>1058400</v>
      </c>
      <c r="D23" s="76">
        <v>1058400</v>
      </c>
      <c r="E23" s="76">
        <v>1058400</v>
      </c>
      <c r="F23" s="76"/>
      <c r="G23" s="76"/>
      <c r="H23" s="76"/>
      <c r="I23" s="76"/>
      <c r="J23" s="76"/>
      <c r="K23" s="76"/>
      <c r="L23" s="76"/>
      <c r="M23" s="76"/>
      <c r="N23" s="76"/>
      <c r="O23" s="76"/>
    </row>
    <row r="24" ht="21" customHeight="1" spans="1:15">
      <c r="A24" s="197" t="s">
        <v>131</v>
      </c>
      <c r="B24" s="197" t="s">
        <v>132</v>
      </c>
      <c r="C24" s="150">
        <v>204000</v>
      </c>
      <c r="D24" s="76">
        <v>204000</v>
      </c>
      <c r="E24" s="76">
        <v>204000</v>
      </c>
      <c r="F24" s="76"/>
      <c r="G24" s="76"/>
      <c r="H24" s="76"/>
      <c r="I24" s="76"/>
      <c r="J24" s="76"/>
      <c r="K24" s="76"/>
      <c r="L24" s="76"/>
      <c r="M24" s="76"/>
      <c r="N24" s="76"/>
      <c r="O24" s="76"/>
    </row>
    <row r="25" ht="21" customHeight="1" spans="1:15">
      <c r="A25" s="197" t="s">
        <v>133</v>
      </c>
      <c r="B25" s="197" t="s">
        <v>134</v>
      </c>
      <c r="C25" s="150">
        <v>686350</v>
      </c>
      <c r="D25" s="76">
        <v>686350</v>
      </c>
      <c r="E25" s="76">
        <v>686350</v>
      </c>
      <c r="F25" s="76"/>
      <c r="G25" s="76"/>
      <c r="H25" s="76"/>
      <c r="I25" s="76"/>
      <c r="J25" s="76"/>
      <c r="K25" s="76"/>
      <c r="L25" s="76"/>
      <c r="M25" s="76"/>
      <c r="N25" s="76"/>
      <c r="O25" s="76"/>
    </row>
    <row r="26" ht="21" customHeight="1" spans="1:15">
      <c r="A26" s="197" t="s">
        <v>135</v>
      </c>
      <c r="B26" s="197" t="s">
        <v>136</v>
      </c>
      <c r="C26" s="150">
        <v>3596976</v>
      </c>
      <c r="D26" s="76">
        <v>3596976</v>
      </c>
      <c r="E26" s="76"/>
      <c r="F26" s="76">
        <v>3596976</v>
      </c>
      <c r="G26" s="76"/>
      <c r="H26" s="76"/>
      <c r="I26" s="76"/>
      <c r="J26" s="76"/>
      <c r="K26" s="76"/>
      <c r="L26" s="76"/>
      <c r="M26" s="76"/>
      <c r="N26" s="76"/>
      <c r="O26" s="76"/>
    </row>
    <row r="27" ht="21" customHeight="1" spans="1:15">
      <c r="A27" s="196" t="s">
        <v>137</v>
      </c>
      <c r="B27" s="196" t="s">
        <v>138</v>
      </c>
      <c r="C27" s="150">
        <v>5200</v>
      </c>
      <c r="D27" s="76">
        <v>5200</v>
      </c>
      <c r="E27" s="76"/>
      <c r="F27" s="76">
        <v>5200</v>
      </c>
      <c r="G27" s="76"/>
      <c r="H27" s="76"/>
      <c r="I27" s="76"/>
      <c r="J27" s="76"/>
      <c r="K27" s="76"/>
      <c r="L27" s="76"/>
      <c r="M27" s="76"/>
      <c r="N27" s="76"/>
      <c r="O27" s="76"/>
    </row>
    <row r="28" ht="21" customHeight="1" spans="1:15">
      <c r="A28" s="197" t="s">
        <v>139</v>
      </c>
      <c r="B28" s="197" t="s">
        <v>140</v>
      </c>
      <c r="C28" s="150">
        <v>5200</v>
      </c>
      <c r="D28" s="76">
        <v>5200</v>
      </c>
      <c r="E28" s="76"/>
      <c r="F28" s="76">
        <v>5200</v>
      </c>
      <c r="G28" s="76"/>
      <c r="H28" s="76"/>
      <c r="I28" s="76"/>
      <c r="J28" s="76"/>
      <c r="K28" s="76"/>
      <c r="L28" s="76"/>
      <c r="M28" s="76"/>
      <c r="N28" s="76"/>
      <c r="O28" s="76"/>
    </row>
    <row r="29" ht="21" customHeight="1" spans="1:15">
      <c r="A29" s="196" t="s">
        <v>141</v>
      </c>
      <c r="B29" s="196" t="s">
        <v>142</v>
      </c>
      <c r="C29" s="150">
        <v>1536457</v>
      </c>
      <c r="D29" s="76">
        <v>1536457</v>
      </c>
      <c r="E29" s="76"/>
      <c r="F29" s="76">
        <v>1536457</v>
      </c>
      <c r="G29" s="76"/>
      <c r="H29" s="76"/>
      <c r="I29" s="76"/>
      <c r="J29" s="76"/>
      <c r="K29" s="76"/>
      <c r="L29" s="76"/>
      <c r="M29" s="76"/>
      <c r="N29" s="76"/>
      <c r="O29" s="76"/>
    </row>
    <row r="30" ht="21" customHeight="1" spans="1:15">
      <c r="A30" s="197" t="s">
        <v>143</v>
      </c>
      <c r="B30" s="197" t="s">
        <v>144</v>
      </c>
      <c r="C30" s="150">
        <v>1536457</v>
      </c>
      <c r="D30" s="76">
        <v>1536457</v>
      </c>
      <c r="E30" s="76"/>
      <c r="F30" s="76">
        <v>1536457</v>
      </c>
      <c r="G30" s="76"/>
      <c r="H30" s="76"/>
      <c r="I30" s="76"/>
      <c r="J30" s="76"/>
      <c r="K30" s="76"/>
      <c r="L30" s="76"/>
      <c r="M30" s="76"/>
      <c r="N30" s="76"/>
      <c r="O30" s="76"/>
    </row>
    <row r="31" ht="21" customHeight="1" spans="1:15">
      <c r="A31" s="55" t="s">
        <v>145</v>
      </c>
      <c r="B31" s="55" t="s">
        <v>146</v>
      </c>
      <c r="C31" s="150">
        <v>731457</v>
      </c>
      <c r="D31" s="76">
        <v>731457</v>
      </c>
      <c r="E31" s="76">
        <v>731457</v>
      </c>
      <c r="F31" s="76"/>
      <c r="G31" s="76"/>
      <c r="H31" s="76"/>
      <c r="I31" s="76"/>
      <c r="J31" s="76"/>
      <c r="K31" s="76"/>
      <c r="L31" s="76"/>
      <c r="M31" s="76"/>
      <c r="N31" s="76"/>
      <c r="O31" s="76"/>
    </row>
    <row r="32" ht="21" customHeight="1" spans="1:15">
      <c r="A32" s="196" t="s">
        <v>147</v>
      </c>
      <c r="B32" s="196" t="s">
        <v>148</v>
      </c>
      <c r="C32" s="150">
        <v>731457</v>
      </c>
      <c r="D32" s="76">
        <v>731457</v>
      </c>
      <c r="E32" s="76">
        <v>731457</v>
      </c>
      <c r="F32" s="76"/>
      <c r="G32" s="76"/>
      <c r="H32" s="76"/>
      <c r="I32" s="76"/>
      <c r="J32" s="76"/>
      <c r="K32" s="76"/>
      <c r="L32" s="76"/>
      <c r="M32" s="76"/>
      <c r="N32" s="76"/>
      <c r="O32" s="76"/>
    </row>
    <row r="33" ht="21" customHeight="1" spans="1:15">
      <c r="A33" s="197" t="s">
        <v>149</v>
      </c>
      <c r="B33" s="197" t="s">
        <v>150</v>
      </c>
      <c r="C33" s="150">
        <v>272608</v>
      </c>
      <c r="D33" s="76">
        <v>272608</v>
      </c>
      <c r="E33" s="76">
        <v>272608</v>
      </c>
      <c r="F33" s="76"/>
      <c r="G33" s="76"/>
      <c r="H33" s="76"/>
      <c r="I33" s="76"/>
      <c r="J33" s="76"/>
      <c r="K33" s="76"/>
      <c r="L33" s="76"/>
      <c r="M33" s="76"/>
      <c r="N33" s="76"/>
      <c r="O33" s="76"/>
    </row>
    <row r="34" ht="21" customHeight="1" spans="1:15">
      <c r="A34" s="197" t="s">
        <v>151</v>
      </c>
      <c r="B34" s="197" t="s">
        <v>152</v>
      </c>
      <c r="C34" s="150">
        <v>48680</v>
      </c>
      <c r="D34" s="76">
        <v>48680</v>
      </c>
      <c r="E34" s="76">
        <v>48680</v>
      </c>
      <c r="F34" s="76"/>
      <c r="G34" s="76"/>
      <c r="H34" s="76"/>
      <c r="I34" s="76"/>
      <c r="J34" s="76"/>
      <c r="K34" s="76"/>
      <c r="L34" s="76"/>
      <c r="M34" s="76"/>
      <c r="N34" s="76"/>
      <c r="O34" s="76"/>
    </row>
    <row r="35" ht="21" customHeight="1" spans="1:15">
      <c r="A35" s="197" t="s">
        <v>153</v>
      </c>
      <c r="B35" s="197" t="s">
        <v>154</v>
      </c>
      <c r="C35" s="150">
        <v>359787</v>
      </c>
      <c r="D35" s="76">
        <v>359787</v>
      </c>
      <c r="E35" s="76">
        <v>359787</v>
      </c>
      <c r="F35" s="76"/>
      <c r="G35" s="76"/>
      <c r="H35" s="76"/>
      <c r="I35" s="76"/>
      <c r="J35" s="76"/>
      <c r="K35" s="76"/>
      <c r="L35" s="76"/>
      <c r="M35" s="76"/>
      <c r="N35" s="76"/>
      <c r="O35" s="76"/>
    </row>
    <row r="36" ht="21" customHeight="1" spans="1:15">
      <c r="A36" s="197" t="s">
        <v>155</v>
      </c>
      <c r="B36" s="197" t="s">
        <v>156</v>
      </c>
      <c r="C36" s="150">
        <v>50382</v>
      </c>
      <c r="D36" s="76">
        <v>50382</v>
      </c>
      <c r="E36" s="76">
        <v>50382</v>
      </c>
      <c r="F36" s="76"/>
      <c r="G36" s="76"/>
      <c r="H36" s="76"/>
      <c r="I36" s="76"/>
      <c r="J36" s="76"/>
      <c r="K36" s="76"/>
      <c r="L36" s="76"/>
      <c r="M36" s="76"/>
      <c r="N36" s="76"/>
      <c r="O36" s="76"/>
    </row>
    <row r="37" ht="21" customHeight="1" spans="1:15">
      <c r="A37" s="55" t="s">
        <v>157</v>
      </c>
      <c r="B37" s="55" t="s">
        <v>158</v>
      </c>
      <c r="C37" s="150">
        <v>12100</v>
      </c>
      <c r="D37" s="76">
        <v>12100</v>
      </c>
      <c r="E37" s="76"/>
      <c r="F37" s="76">
        <v>12100</v>
      </c>
      <c r="G37" s="76"/>
      <c r="H37" s="76"/>
      <c r="I37" s="76"/>
      <c r="J37" s="76"/>
      <c r="K37" s="76"/>
      <c r="L37" s="76"/>
      <c r="M37" s="76"/>
      <c r="N37" s="76"/>
      <c r="O37" s="76"/>
    </row>
    <row r="38" ht="21" customHeight="1" spans="1:15">
      <c r="A38" s="196" t="s">
        <v>159</v>
      </c>
      <c r="B38" s="196" t="s">
        <v>160</v>
      </c>
      <c r="C38" s="150">
        <v>12100</v>
      </c>
      <c r="D38" s="76">
        <v>12100</v>
      </c>
      <c r="E38" s="76"/>
      <c r="F38" s="76">
        <v>12100</v>
      </c>
      <c r="G38" s="76"/>
      <c r="H38" s="76"/>
      <c r="I38" s="76"/>
      <c r="J38" s="76"/>
      <c r="K38" s="76"/>
      <c r="L38" s="76"/>
      <c r="M38" s="76"/>
      <c r="N38" s="76"/>
      <c r="O38" s="76"/>
    </row>
    <row r="39" ht="21" customHeight="1" spans="1:15">
      <c r="A39" s="197" t="s">
        <v>161</v>
      </c>
      <c r="B39" s="197" t="s">
        <v>162</v>
      </c>
      <c r="C39" s="150">
        <v>12100</v>
      </c>
      <c r="D39" s="76">
        <v>12100</v>
      </c>
      <c r="E39" s="76"/>
      <c r="F39" s="76">
        <v>12100</v>
      </c>
      <c r="G39" s="76"/>
      <c r="H39" s="76"/>
      <c r="I39" s="76"/>
      <c r="J39" s="76"/>
      <c r="K39" s="76"/>
      <c r="L39" s="76"/>
      <c r="M39" s="76"/>
      <c r="N39" s="76"/>
      <c r="O39" s="76"/>
    </row>
    <row r="40" ht="21" customHeight="1" spans="1:15">
      <c r="A40" s="55" t="s">
        <v>163</v>
      </c>
      <c r="B40" s="55" t="s">
        <v>164</v>
      </c>
      <c r="C40" s="150">
        <v>583188</v>
      </c>
      <c r="D40" s="76">
        <v>583188</v>
      </c>
      <c r="E40" s="76">
        <v>583188</v>
      </c>
      <c r="F40" s="76"/>
      <c r="G40" s="76"/>
      <c r="H40" s="76"/>
      <c r="I40" s="76"/>
      <c r="J40" s="76"/>
      <c r="K40" s="76"/>
      <c r="L40" s="76"/>
      <c r="M40" s="76"/>
      <c r="N40" s="76"/>
      <c r="O40" s="76"/>
    </row>
    <row r="41" ht="21" customHeight="1" spans="1:15">
      <c r="A41" s="196" t="s">
        <v>165</v>
      </c>
      <c r="B41" s="196" t="s">
        <v>166</v>
      </c>
      <c r="C41" s="150">
        <v>583188</v>
      </c>
      <c r="D41" s="76">
        <v>583188</v>
      </c>
      <c r="E41" s="76">
        <v>583188</v>
      </c>
      <c r="F41" s="76"/>
      <c r="G41" s="76"/>
      <c r="H41" s="76"/>
      <c r="I41" s="76"/>
      <c r="J41" s="76"/>
      <c r="K41" s="76"/>
      <c r="L41" s="76"/>
      <c r="M41" s="76"/>
      <c r="N41" s="76"/>
      <c r="O41" s="76"/>
    </row>
    <row r="42" ht="21" customHeight="1" spans="1:15">
      <c r="A42" s="197" t="s">
        <v>167</v>
      </c>
      <c r="B42" s="197" t="s">
        <v>168</v>
      </c>
      <c r="C42" s="150">
        <v>583188</v>
      </c>
      <c r="D42" s="76">
        <v>583188</v>
      </c>
      <c r="E42" s="76">
        <v>583188</v>
      </c>
      <c r="F42" s="76"/>
      <c r="G42" s="76"/>
      <c r="H42" s="76"/>
      <c r="I42" s="76"/>
      <c r="J42" s="76"/>
      <c r="K42" s="76"/>
      <c r="L42" s="76"/>
      <c r="M42" s="76"/>
      <c r="N42" s="76"/>
      <c r="O42" s="76"/>
    </row>
    <row r="43" ht="21" customHeight="1" spans="1:15">
      <c r="A43" s="55" t="s">
        <v>169</v>
      </c>
      <c r="B43" s="55" t="s">
        <v>81</v>
      </c>
      <c r="C43" s="150">
        <v>70650379.72</v>
      </c>
      <c r="D43" s="76"/>
      <c r="E43" s="76"/>
      <c r="F43" s="76"/>
      <c r="G43" s="76">
        <v>70650379.72</v>
      </c>
      <c r="H43" s="76"/>
      <c r="I43" s="76"/>
      <c r="J43" s="76"/>
      <c r="K43" s="76"/>
      <c r="L43" s="76"/>
      <c r="M43" s="76"/>
      <c r="N43" s="76"/>
      <c r="O43" s="76"/>
    </row>
    <row r="44" ht="21" customHeight="1" spans="1:15">
      <c r="A44" s="196" t="s">
        <v>170</v>
      </c>
      <c r="B44" s="196" t="s">
        <v>171</v>
      </c>
      <c r="C44" s="150">
        <v>1864551.9</v>
      </c>
      <c r="D44" s="76"/>
      <c r="E44" s="76"/>
      <c r="F44" s="76"/>
      <c r="G44" s="76">
        <v>1864551.9</v>
      </c>
      <c r="H44" s="76"/>
      <c r="I44" s="76"/>
      <c r="J44" s="76"/>
      <c r="K44" s="76"/>
      <c r="L44" s="76"/>
      <c r="M44" s="76"/>
      <c r="N44" s="76"/>
      <c r="O44" s="76"/>
    </row>
    <row r="45" ht="21" customHeight="1" spans="1:15">
      <c r="A45" s="197" t="s">
        <v>172</v>
      </c>
      <c r="B45" s="197" t="s">
        <v>173</v>
      </c>
      <c r="C45" s="150">
        <v>1864551.9</v>
      </c>
      <c r="D45" s="76"/>
      <c r="E45" s="76"/>
      <c r="F45" s="76"/>
      <c r="G45" s="76">
        <v>1864551.9</v>
      </c>
      <c r="H45" s="76"/>
      <c r="I45" s="76"/>
      <c r="J45" s="76"/>
      <c r="K45" s="76"/>
      <c r="L45" s="76"/>
      <c r="M45" s="76"/>
      <c r="N45" s="76"/>
      <c r="O45" s="76"/>
    </row>
    <row r="46" ht="21" customHeight="1" spans="1:15">
      <c r="A46" s="196" t="s">
        <v>174</v>
      </c>
      <c r="B46" s="196" t="s">
        <v>175</v>
      </c>
      <c r="C46" s="150">
        <v>68785827.82</v>
      </c>
      <c r="D46" s="76"/>
      <c r="E46" s="76"/>
      <c r="F46" s="76"/>
      <c r="G46" s="76">
        <v>68785827.82</v>
      </c>
      <c r="H46" s="76"/>
      <c r="I46" s="76"/>
      <c r="J46" s="76"/>
      <c r="K46" s="76"/>
      <c r="L46" s="76"/>
      <c r="M46" s="76"/>
      <c r="N46" s="76"/>
      <c r="O46" s="76"/>
    </row>
    <row r="47" ht="21" customHeight="1" spans="1:15">
      <c r="A47" s="197" t="s">
        <v>176</v>
      </c>
      <c r="B47" s="197" t="s">
        <v>81</v>
      </c>
      <c r="C47" s="150">
        <v>68785827.82</v>
      </c>
      <c r="D47" s="76"/>
      <c r="E47" s="76"/>
      <c r="F47" s="76"/>
      <c r="G47" s="76">
        <v>68785827.82</v>
      </c>
      <c r="H47" s="76"/>
      <c r="I47" s="76"/>
      <c r="J47" s="76"/>
      <c r="K47" s="76"/>
      <c r="L47" s="76"/>
      <c r="M47" s="76"/>
      <c r="N47" s="76"/>
      <c r="O47" s="76"/>
    </row>
    <row r="48" ht="21" customHeight="1" spans="1:15">
      <c r="A48" s="198" t="s">
        <v>55</v>
      </c>
      <c r="B48" s="34"/>
      <c r="C48" s="76">
        <v>245019397.73</v>
      </c>
      <c r="D48" s="76">
        <v>161409929.01</v>
      </c>
      <c r="E48" s="76">
        <v>10764087</v>
      </c>
      <c r="F48" s="76">
        <v>150645842.01</v>
      </c>
      <c r="G48" s="76">
        <v>70650379.72</v>
      </c>
      <c r="H48" s="76"/>
      <c r="I48" s="76"/>
      <c r="J48" s="76">
        <v>12959089</v>
      </c>
      <c r="K48" s="76"/>
      <c r="L48" s="76"/>
      <c r="M48" s="76"/>
      <c r="N48" s="76"/>
      <c r="O48" s="76">
        <v>12959089</v>
      </c>
    </row>
  </sheetData>
  <mergeCells count="12">
    <mergeCell ref="A1:O1"/>
    <mergeCell ref="A2:O2"/>
    <mergeCell ref="A3:B3"/>
    <mergeCell ref="D4:F4"/>
    <mergeCell ref="J4:O4"/>
    <mergeCell ref="A48:B48"/>
    <mergeCell ref="A4:A5"/>
    <mergeCell ref="B4:B5"/>
    <mergeCell ref="C4:C5"/>
    <mergeCell ref="G4:G5"/>
    <mergeCell ref="H4:H5"/>
    <mergeCell ref="I4:I5"/>
  </mergeCells>
  <printOptions horizontalCentered="1"/>
  <pageMargins left="0.96" right="0.96" top="0.72" bottom="0.72" header="0" footer="0"/>
  <pageSetup paperSize="9"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5"/>
  <sheetViews>
    <sheetView showGridLines="0" showZeros="0" workbookViewId="0">
      <selection activeCell="B14" sqref="B14"/>
    </sheetView>
  </sheetViews>
  <sheetFormatPr defaultColWidth="8.575" defaultRowHeight="12.75" customHeight="1" outlineLevelCol="3"/>
  <cols>
    <col min="1" max="4" width="35.575" customWidth="1"/>
  </cols>
  <sheetData>
    <row r="1" ht="15" customHeight="1" spans="1:4">
      <c r="A1" s="41"/>
      <c r="B1" s="45"/>
      <c r="C1" s="45"/>
      <c r="D1" s="45" t="s">
        <v>177</v>
      </c>
    </row>
    <row r="2" ht="41.25" customHeight="1" spans="1:1">
      <c r="A2" s="40" t="str">
        <f>"2026"&amp;"年部门财政拨款收支预算总表"</f>
        <v>2026年部门财政拨款收支预算总表</v>
      </c>
    </row>
    <row r="3" ht="17.25" customHeight="1" spans="1:4">
      <c r="A3" s="43" t="str">
        <f>"单位名称："&amp;"昆明市盘龙区教育体育局"</f>
        <v>单位名称：昆明市盘龙区教育体育局</v>
      </c>
      <c r="B3" s="174"/>
      <c r="D3" s="45" t="s">
        <v>1</v>
      </c>
    </row>
    <row r="4" ht="17.25" customHeight="1" spans="1:4">
      <c r="A4" s="175" t="s">
        <v>2</v>
      </c>
      <c r="B4" s="176"/>
      <c r="C4" s="177" t="s">
        <v>3</v>
      </c>
      <c r="D4" s="178"/>
    </row>
    <row r="5" ht="18.75" customHeight="1" spans="1:4">
      <c r="A5" s="175" t="s">
        <v>4</v>
      </c>
      <c r="B5" s="175" t="s">
        <v>5</v>
      </c>
      <c r="C5" s="177" t="s">
        <v>6</v>
      </c>
      <c r="D5" s="177" t="s">
        <v>5</v>
      </c>
    </row>
    <row r="6" ht="16.5" customHeight="1" spans="1:4">
      <c r="A6" s="179" t="s">
        <v>178</v>
      </c>
      <c r="B6" s="150">
        <v>100120039</v>
      </c>
      <c r="C6" s="180" t="s">
        <v>179</v>
      </c>
      <c r="D6" s="150">
        <v>232060308.73</v>
      </c>
    </row>
    <row r="7" ht="16.5" customHeight="1" spans="1:4">
      <c r="A7" s="179" t="s">
        <v>180</v>
      </c>
      <c r="B7" s="150">
        <v>99120039</v>
      </c>
      <c r="C7" s="180" t="s">
        <v>181</v>
      </c>
      <c r="D7" s="150"/>
    </row>
    <row r="8" ht="16.5" customHeight="1" spans="1:4">
      <c r="A8" s="179" t="s">
        <v>182</v>
      </c>
      <c r="B8" s="150">
        <v>1000000</v>
      </c>
      <c r="C8" s="180" t="s">
        <v>183</v>
      </c>
      <c r="D8" s="150"/>
    </row>
    <row r="9" ht="16.5" customHeight="1" spans="1:4">
      <c r="A9" s="179" t="s">
        <v>184</v>
      </c>
      <c r="B9" s="150"/>
      <c r="C9" s="180" t="s">
        <v>185</v>
      </c>
      <c r="D9" s="150"/>
    </row>
    <row r="10" ht="16.5" customHeight="1" spans="1:4">
      <c r="A10" s="179" t="s">
        <v>186</v>
      </c>
      <c r="B10" s="150">
        <v>131940269.73</v>
      </c>
      <c r="C10" s="180" t="s">
        <v>187</v>
      </c>
      <c r="D10" s="150"/>
    </row>
    <row r="11" ht="16.5" customHeight="1" spans="1:4">
      <c r="A11" s="179" t="s">
        <v>180</v>
      </c>
      <c r="B11" s="150">
        <v>62289890.01</v>
      </c>
      <c r="C11" s="180" t="s">
        <v>188</v>
      </c>
      <c r="D11" s="150">
        <v>152995801.01</v>
      </c>
    </row>
    <row r="12" ht="16.5" customHeight="1" spans="1:4">
      <c r="A12" s="181" t="s">
        <v>182</v>
      </c>
      <c r="B12" s="150">
        <v>69650379.72</v>
      </c>
      <c r="C12" s="182" t="s">
        <v>189</v>
      </c>
      <c r="D12" s="150"/>
    </row>
    <row r="13" ht="16.5" customHeight="1" spans="1:4">
      <c r="A13" s="181" t="s">
        <v>184</v>
      </c>
      <c r="B13" s="150"/>
      <c r="C13" s="182" t="s">
        <v>190</v>
      </c>
      <c r="D13" s="150"/>
    </row>
    <row r="14" ht="16.5" customHeight="1" spans="1:4">
      <c r="A14" s="183"/>
      <c r="B14" s="150"/>
      <c r="C14" s="182" t="s">
        <v>191</v>
      </c>
      <c r="D14" s="150">
        <v>7087383</v>
      </c>
    </row>
    <row r="15" ht="16.5" customHeight="1" spans="1:4">
      <c r="A15" s="183"/>
      <c r="B15" s="150"/>
      <c r="C15" s="182" t="s">
        <v>192</v>
      </c>
      <c r="D15" s="150">
        <v>731457</v>
      </c>
    </row>
    <row r="16" ht="16.5" customHeight="1" spans="1:4">
      <c r="A16" s="183"/>
      <c r="B16" s="150"/>
      <c r="C16" s="182" t="s">
        <v>193</v>
      </c>
      <c r="D16" s="150"/>
    </row>
    <row r="17" ht="16.5" customHeight="1" spans="1:4">
      <c r="A17" s="183"/>
      <c r="B17" s="150"/>
      <c r="C17" s="182" t="s">
        <v>194</v>
      </c>
      <c r="D17" s="150"/>
    </row>
    <row r="18" ht="16.5" customHeight="1" spans="1:4">
      <c r="A18" s="183"/>
      <c r="B18" s="150"/>
      <c r="C18" s="182" t="s">
        <v>195</v>
      </c>
      <c r="D18" s="150">
        <v>12100</v>
      </c>
    </row>
    <row r="19" ht="16.5" customHeight="1" spans="1:4">
      <c r="A19" s="183"/>
      <c r="B19" s="150"/>
      <c r="C19" s="182" t="s">
        <v>196</v>
      </c>
      <c r="D19" s="150"/>
    </row>
    <row r="20" ht="16.5" customHeight="1" spans="1:4">
      <c r="A20" s="183"/>
      <c r="B20" s="150"/>
      <c r="C20" s="182" t="s">
        <v>197</v>
      </c>
      <c r="D20" s="150"/>
    </row>
    <row r="21" ht="16.5" customHeight="1" spans="1:4">
      <c r="A21" s="183"/>
      <c r="B21" s="150"/>
      <c r="C21" s="182" t="s">
        <v>198</v>
      </c>
      <c r="D21" s="150"/>
    </row>
    <row r="22" ht="16.5" customHeight="1" spans="1:4">
      <c r="A22" s="183"/>
      <c r="B22" s="150"/>
      <c r="C22" s="182" t="s">
        <v>199</v>
      </c>
      <c r="D22" s="150"/>
    </row>
    <row r="23" ht="16.5" customHeight="1" spans="1:4">
      <c r="A23" s="183"/>
      <c r="B23" s="150"/>
      <c r="C23" s="182" t="s">
        <v>200</v>
      </c>
      <c r="D23" s="150"/>
    </row>
    <row r="24" ht="16.5" customHeight="1" spans="1:4">
      <c r="A24" s="183"/>
      <c r="B24" s="150"/>
      <c r="C24" s="182" t="s">
        <v>201</v>
      </c>
      <c r="D24" s="150"/>
    </row>
    <row r="25" ht="16.5" customHeight="1" spans="1:4">
      <c r="A25" s="183"/>
      <c r="B25" s="150"/>
      <c r="C25" s="182" t="s">
        <v>202</v>
      </c>
      <c r="D25" s="150">
        <v>583188</v>
      </c>
    </row>
    <row r="26" ht="16.5" customHeight="1" spans="1:4">
      <c r="A26" s="183"/>
      <c r="B26" s="150"/>
      <c r="C26" s="182" t="s">
        <v>203</v>
      </c>
      <c r="D26" s="150"/>
    </row>
    <row r="27" ht="16.5" customHeight="1" spans="1:4">
      <c r="A27" s="183"/>
      <c r="B27" s="150"/>
      <c r="C27" s="182" t="s">
        <v>204</v>
      </c>
      <c r="D27" s="150"/>
    </row>
    <row r="28" ht="16.5" customHeight="1" spans="1:4">
      <c r="A28" s="183"/>
      <c r="B28" s="150"/>
      <c r="C28" s="182" t="s">
        <v>205</v>
      </c>
      <c r="D28" s="150"/>
    </row>
    <row r="29" ht="16.5" customHeight="1" spans="1:4">
      <c r="A29" s="183"/>
      <c r="B29" s="150"/>
      <c r="C29" s="182" t="s">
        <v>206</v>
      </c>
      <c r="D29" s="150"/>
    </row>
    <row r="30" ht="16.5" customHeight="1" spans="1:4">
      <c r="A30" s="183"/>
      <c r="B30" s="150"/>
      <c r="C30" s="182" t="s">
        <v>207</v>
      </c>
      <c r="D30" s="150">
        <v>70650379.72</v>
      </c>
    </row>
    <row r="31" ht="16.5" customHeight="1" spans="1:4">
      <c r="A31" s="183"/>
      <c r="B31" s="150"/>
      <c r="C31" s="184" t="s">
        <v>208</v>
      </c>
      <c r="D31" s="150"/>
    </row>
    <row r="32" ht="16.5" customHeight="1" spans="1:4">
      <c r="A32" s="183"/>
      <c r="B32" s="150"/>
      <c r="C32" s="184" t="s">
        <v>209</v>
      </c>
      <c r="D32" s="150"/>
    </row>
    <row r="33" ht="16.5" customHeight="1" spans="1:4">
      <c r="A33" s="183"/>
      <c r="B33" s="150"/>
      <c r="C33" s="135" t="s">
        <v>210</v>
      </c>
      <c r="D33" s="150"/>
    </row>
    <row r="34" ht="15" customHeight="1" spans="1:4">
      <c r="A34" s="185" t="s">
        <v>50</v>
      </c>
      <c r="B34" s="186">
        <v>232060308.73</v>
      </c>
      <c r="C34" s="187" t="s">
        <v>51</v>
      </c>
      <c r="D34" s="186">
        <v>232060308.73</v>
      </c>
    </row>
    <row r="35" customHeight="1" spans="3:4">
      <c r="C35" s="131"/>
      <c r="D35" s="131"/>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43"/>
  <sheetViews>
    <sheetView showZeros="0" workbookViewId="0">
      <selection activeCell="B9" sqref="B9"/>
    </sheetView>
  </sheetViews>
  <sheetFormatPr defaultColWidth="9.14166666666667" defaultRowHeight="14.25" customHeight="1" outlineLevelCol="6"/>
  <cols>
    <col min="1" max="1" width="20.1416666666667" customWidth="1"/>
    <col min="2" max="2" width="44" customWidth="1"/>
    <col min="3" max="7" width="24.1416666666667" customWidth="1"/>
  </cols>
  <sheetData>
    <row r="1" customHeight="1" spans="4:7">
      <c r="D1" s="139"/>
      <c r="F1" s="69"/>
      <c r="G1" s="151" t="s">
        <v>211</v>
      </c>
    </row>
    <row r="2" ht="41.25" customHeight="1" spans="1:7">
      <c r="A2" s="120" t="str">
        <f>"2026"&amp;"年一般公共预算支出预算表（按功能科目分类）"</f>
        <v>2026年一般公共预算支出预算表（按功能科目分类）</v>
      </c>
      <c r="B2" s="120"/>
      <c r="C2" s="120"/>
      <c r="D2" s="120"/>
      <c r="E2" s="120"/>
      <c r="F2" s="120"/>
      <c r="G2" s="120"/>
    </row>
    <row r="3" ht="18" customHeight="1" spans="1:7">
      <c r="A3" s="4" t="str">
        <f>"单位名称："&amp;"昆明市盘龙区教育体育局"</f>
        <v>单位名称：昆明市盘龙区教育体育局</v>
      </c>
      <c r="F3" s="117"/>
      <c r="G3" s="151" t="s">
        <v>1</v>
      </c>
    </row>
    <row r="4" ht="20.25" customHeight="1" spans="1:7">
      <c r="A4" s="168" t="s">
        <v>212</v>
      </c>
      <c r="B4" s="169"/>
      <c r="C4" s="121" t="s">
        <v>55</v>
      </c>
      <c r="D4" s="158" t="s">
        <v>75</v>
      </c>
      <c r="E4" s="11"/>
      <c r="F4" s="12"/>
      <c r="G4" s="145" t="s">
        <v>76</v>
      </c>
    </row>
    <row r="5" ht="20.25" customHeight="1" spans="1:7">
      <c r="A5" s="170" t="s">
        <v>72</v>
      </c>
      <c r="B5" s="170" t="s">
        <v>73</v>
      </c>
      <c r="C5" s="18"/>
      <c r="D5" s="126" t="s">
        <v>57</v>
      </c>
      <c r="E5" s="126" t="s">
        <v>213</v>
      </c>
      <c r="F5" s="126" t="s">
        <v>214</v>
      </c>
      <c r="G5" s="147"/>
    </row>
    <row r="6" ht="15" customHeight="1" spans="1:7">
      <c r="A6" s="58" t="s">
        <v>82</v>
      </c>
      <c r="B6" s="58" t="s">
        <v>83</v>
      </c>
      <c r="C6" s="58" t="s">
        <v>84</v>
      </c>
      <c r="D6" s="58" t="s">
        <v>85</v>
      </c>
      <c r="E6" s="58" t="s">
        <v>86</v>
      </c>
      <c r="F6" s="58" t="s">
        <v>87</v>
      </c>
      <c r="G6" s="58" t="s">
        <v>88</v>
      </c>
    </row>
    <row r="7" ht="18" customHeight="1" spans="1:7">
      <c r="A7" s="29" t="s">
        <v>97</v>
      </c>
      <c r="B7" s="29" t="s">
        <v>98</v>
      </c>
      <c r="C7" s="76">
        <v>152995801.01</v>
      </c>
      <c r="D7" s="76">
        <v>7500692</v>
      </c>
      <c r="E7" s="76">
        <v>6680961</v>
      </c>
      <c r="F7" s="76">
        <v>819731</v>
      </c>
      <c r="G7" s="76">
        <v>145495109.01</v>
      </c>
    </row>
    <row r="8" ht="18" customHeight="1" spans="1:7">
      <c r="A8" s="171" t="s">
        <v>99</v>
      </c>
      <c r="B8" s="171" t="s">
        <v>100</v>
      </c>
      <c r="C8" s="76">
        <v>7539359</v>
      </c>
      <c r="D8" s="76">
        <v>7500692</v>
      </c>
      <c r="E8" s="76">
        <v>6680961</v>
      </c>
      <c r="F8" s="76">
        <v>819731</v>
      </c>
      <c r="G8" s="76">
        <v>38667</v>
      </c>
    </row>
    <row r="9" ht="18" customHeight="1" spans="1:7">
      <c r="A9" s="172" t="s">
        <v>101</v>
      </c>
      <c r="B9" s="172" t="s">
        <v>102</v>
      </c>
      <c r="C9" s="76">
        <v>6724067</v>
      </c>
      <c r="D9" s="76">
        <v>6724067</v>
      </c>
      <c r="E9" s="76">
        <v>5959371</v>
      </c>
      <c r="F9" s="76">
        <v>764696</v>
      </c>
      <c r="G9" s="76"/>
    </row>
    <row r="10" ht="18" customHeight="1" spans="1:7">
      <c r="A10" s="172" t="s">
        <v>103</v>
      </c>
      <c r="B10" s="172" t="s">
        <v>104</v>
      </c>
      <c r="C10" s="76">
        <v>815292</v>
      </c>
      <c r="D10" s="76">
        <v>776625</v>
      </c>
      <c r="E10" s="76">
        <v>721590</v>
      </c>
      <c r="F10" s="76">
        <v>55035</v>
      </c>
      <c r="G10" s="76">
        <v>38667</v>
      </c>
    </row>
    <row r="11" ht="18" customHeight="1" spans="1:7">
      <c r="A11" s="171" t="s">
        <v>105</v>
      </c>
      <c r="B11" s="171" t="s">
        <v>106</v>
      </c>
      <c r="C11" s="76">
        <v>119424198.13</v>
      </c>
      <c r="D11" s="76"/>
      <c r="E11" s="76"/>
      <c r="F11" s="76"/>
      <c r="G11" s="76">
        <v>119424198.13</v>
      </c>
    </row>
    <row r="12" ht="18" customHeight="1" spans="1:7">
      <c r="A12" s="172" t="s">
        <v>107</v>
      </c>
      <c r="B12" s="172" t="s">
        <v>108</v>
      </c>
      <c r="C12" s="76">
        <v>25519884</v>
      </c>
      <c r="D12" s="76"/>
      <c r="E12" s="76"/>
      <c r="F12" s="76"/>
      <c r="G12" s="76">
        <v>25519884</v>
      </c>
    </row>
    <row r="13" ht="18" customHeight="1" spans="1:7">
      <c r="A13" s="172" t="s">
        <v>109</v>
      </c>
      <c r="B13" s="172" t="s">
        <v>110</v>
      </c>
      <c r="C13" s="76">
        <v>17435582.11</v>
      </c>
      <c r="D13" s="76"/>
      <c r="E13" s="76"/>
      <c r="F13" s="76"/>
      <c r="G13" s="76">
        <v>17435582.11</v>
      </c>
    </row>
    <row r="14" ht="18" customHeight="1" spans="1:7">
      <c r="A14" s="172" t="s">
        <v>111</v>
      </c>
      <c r="B14" s="172" t="s">
        <v>112</v>
      </c>
      <c r="C14" s="76">
        <v>3400437.34</v>
      </c>
      <c r="D14" s="76"/>
      <c r="E14" s="76"/>
      <c r="F14" s="76"/>
      <c r="G14" s="76">
        <v>3400437.34</v>
      </c>
    </row>
    <row r="15" ht="18" customHeight="1" spans="1:7">
      <c r="A15" s="172" t="s">
        <v>113</v>
      </c>
      <c r="B15" s="172" t="s">
        <v>114</v>
      </c>
      <c r="C15" s="76">
        <v>11600</v>
      </c>
      <c r="D15" s="76"/>
      <c r="E15" s="76"/>
      <c r="F15" s="76"/>
      <c r="G15" s="76">
        <v>11600</v>
      </c>
    </row>
    <row r="16" ht="18" customHeight="1" spans="1:7">
      <c r="A16" s="172" t="s">
        <v>115</v>
      </c>
      <c r="B16" s="172" t="s">
        <v>116</v>
      </c>
      <c r="C16" s="76">
        <v>73056694.68</v>
      </c>
      <c r="D16" s="76"/>
      <c r="E16" s="76"/>
      <c r="F16" s="76"/>
      <c r="G16" s="76">
        <v>73056694.68</v>
      </c>
    </row>
    <row r="17" ht="18" customHeight="1" spans="1:7">
      <c r="A17" s="171" t="s">
        <v>117</v>
      </c>
      <c r="B17" s="171" t="s">
        <v>118</v>
      </c>
      <c r="C17" s="76">
        <v>539243.88</v>
      </c>
      <c r="D17" s="76"/>
      <c r="E17" s="76"/>
      <c r="F17" s="76"/>
      <c r="G17" s="76">
        <v>539243.88</v>
      </c>
    </row>
    <row r="18" ht="18" customHeight="1" spans="1:7">
      <c r="A18" s="172" t="s">
        <v>119</v>
      </c>
      <c r="B18" s="172" t="s">
        <v>120</v>
      </c>
      <c r="C18" s="76">
        <v>539243.88</v>
      </c>
      <c r="D18" s="76"/>
      <c r="E18" s="76"/>
      <c r="F18" s="76"/>
      <c r="G18" s="76">
        <v>539243.88</v>
      </c>
    </row>
    <row r="19" ht="18" customHeight="1" spans="1:7">
      <c r="A19" s="171" t="s">
        <v>121</v>
      </c>
      <c r="B19" s="171" t="s">
        <v>122</v>
      </c>
      <c r="C19" s="76">
        <v>25493000</v>
      </c>
      <c r="D19" s="76"/>
      <c r="E19" s="76"/>
      <c r="F19" s="76"/>
      <c r="G19" s="76">
        <v>25493000</v>
      </c>
    </row>
    <row r="20" ht="18" customHeight="1" spans="1:7">
      <c r="A20" s="172" t="s">
        <v>123</v>
      </c>
      <c r="B20" s="172" t="s">
        <v>124</v>
      </c>
      <c r="C20" s="76">
        <v>25493000</v>
      </c>
      <c r="D20" s="76"/>
      <c r="E20" s="76"/>
      <c r="F20" s="76"/>
      <c r="G20" s="76">
        <v>25493000</v>
      </c>
    </row>
    <row r="21" ht="18" customHeight="1" spans="1:7">
      <c r="A21" s="29" t="s">
        <v>125</v>
      </c>
      <c r="B21" s="29" t="s">
        <v>126</v>
      </c>
      <c r="C21" s="76">
        <v>7087383</v>
      </c>
      <c r="D21" s="76">
        <v>1948750</v>
      </c>
      <c r="E21" s="76">
        <v>1948750</v>
      </c>
      <c r="F21" s="76"/>
      <c r="G21" s="76">
        <v>5138633</v>
      </c>
    </row>
    <row r="22" ht="18" customHeight="1" spans="1:7">
      <c r="A22" s="171" t="s">
        <v>127</v>
      </c>
      <c r="B22" s="171" t="s">
        <v>128</v>
      </c>
      <c r="C22" s="76">
        <v>5545726</v>
      </c>
      <c r="D22" s="76">
        <v>1948750</v>
      </c>
      <c r="E22" s="76">
        <v>1948750</v>
      </c>
      <c r="F22" s="76"/>
      <c r="G22" s="76">
        <v>3596976</v>
      </c>
    </row>
    <row r="23" ht="18" customHeight="1" spans="1:7">
      <c r="A23" s="172" t="s">
        <v>129</v>
      </c>
      <c r="B23" s="172" t="s">
        <v>130</v>
      </c>
      <c r="C23" s="76">
        <v>1058400</v>
      </c>
      <c r="D23" s="76">
        <v>1058400</v>
      </c>
      <c r="E23" s="76">
        <v>1058400</v>
      </c>
      <c r="F23" s="76"/>
      <c r="G23" s="76"/>
    </row>
    <row r="24" ht="18" customHeight="1" spans="1:7">
      <c r="A24" s="172" t="s">
        <v>131</v>
      </c>
      <c r="B24" s="172" t="s">
        <v>132</v>
      </c>
      <c r="C24" s="76">
        <v>204000</v>
      </c>
      <c r="D24" s="76">
        <v>204000</v>
      </c>
      <c r="E24" s="76">
        <v>204000</v>
      </c>
      <c r="F24" s="76"/>
      <c r="G24" s="76"/>
    </row>
    <row r="25" ht="18" customHeight="1" spans="1:7">
      <c r="A25" s="172" t="s">
        <v>133</v>
      </c>
      <c r="B25" s="172" t="s">
        <v>134</v>
      </c>
      <c r="C25" s="76">
        <v>686350</v>
      </c>
      <c r="D25" s="76">
        <v>686350</v>
      </c>
      <c r="E25" s="76">
        <v>686350</v>
      </c>
      <c r="F25" s="76"/>
      <c r="G25" s="76"/>
    </row>
    <row r="26" ht="18" customHeight="1" spans="1:7">
      <c r="A26" s="172" t="s">
        <v>135</v>
      </c>
      <c r="B26" s="172" t="s">
        <v>136</v>
      </c>
      <c r="C26" s="76">
        <v>3596976</v>
      </c>
      <c r="D26" s="76"/>
      <c r="E26" s="76"/>
      <c r="F26" s="76"/>
      <c r="G26" s="76">
        <v>3596976</v>
      </c>
    </row>
    <row r="27" ht="18" customHeight="1" spans="1:7">
      <c r="A27" s="171" t="s">
        <v>137</v>
      </c>
      <c r="B27" s="171" t="s">
        <v>138</v>
      </c>
      <c r="C27" s="76">
        <v>5200</v>
      </c>
      <c r="D27" s="76"/>
      <c r="E27" s="76"/>
      <c r="F27" s="76"/>
      <c r="G27" s="76">
        <v>5200</v>
      </c>
    </row>
    <row r="28" ht="18" customHeight="1" spans="1:7">
      <c r="A28" s="172" t="s">
        <v>139</v>
      </c>
      <c r="B28" s="172" t="s">
        <v>140</v>
      </c>
      <c r="C28" s="76">
        <v>5200</v>
      </c>
      <c r="D28" s="76"/>
      <c r="E28" s="76"/>
      <c r="F28" s="76"/>
      <c r="G28" s="76">
        <v>5200</v>
      </c>
    </row>
    <row r="29" ht="18" customHeight="1" spans="1:7">
      <c r="A29" s="171" t="s">
        <v>141</v>
      </c>
      <c r="B29" s="171" t="s">
        <v>142</v>
      </c>
      <c r="C29" s="76">
        <v>1536457</v>
      </c>
      <c r="D29" s="76"/>
      <c r="E29" s="76"/>
      <c r="F29" s="76"/>
      <c r="G29" s="76">
        <v>1536457</v>
      </c>
    </row>
    <row r="30" ht="18" customHeight="1" spans="1:7">
      <c r="A30" s="172" t="s">
        <v>143</v>
      </c>
      <c r="B30" s="172" t="s">
        <v>144</v>
      </c>
      <c r="C30" s="76">
        <v>1536457</v>
      </c>
      <c r="D30" s="76"/>
      <c r="E30" s="76"/>
      <c r="F30" s="76"/>
      <c r="G30" s="76">
        <v>1536457</v>
      </c>
    </row>
    <row r="31" ht="18" customHeight="1" spans="1:7">
      <c r="A31" s="29" t="s">
        <v>145</v>
      </c>
      <c r="B31" s="29" t="s">
        <v>146</v>
      </c>
      <c r="C31" s="76">
        <v>731457</v>
      </c>
      <c r="D31" s="76">
        <v>731457</v>
      </c>
      <c r="E31" s="76">
        <v>731457</v>
      </c>
      <c r="F31" s="76"/>
      <c r="G31" s="76"/>
    </row>
    <row r="32" ht="18" customHeight="1" spans="1:7">
      <c r="A32" s="171" t="s">
        <v>147</v>
      </c>
      <c r="B32" s="171" t="s">
        <v>148</v>
      </c>
      <c r="C32" s="76">
        <v>731457</v>
      </c>
      <c r="D32" s="76">
        <v>731457</v>
      </c>
      <c r="E32" s="76">
        <v>731457</v>
      </c>
      <c r="F32" s="76"/>
      <c r="G32" s="76"/>
    </row>
    <row r="33" ht="18" customHeight="1" spans="1:7">
      <c r="A33" s="172" t="s">
        <v>149</v>
      </c>
      <c r="B33" s="172" t="s">
        <v>150</v>
      </c>
      <c r="C33" s="76">
        <v>272608</v>
      </c>
      <c r="D33" s="76">
        <v>272608</v>
      </c>
      <c r="E33" s="76">
        <v>272608</v>
      </c>
      <c r="F33" s="76"/>
      <c r="G33" s="76"/>
    </row>
    <row r="34" ht="18" customHeight="1" spans="1:7">
      <c r="A34" s="172" t="s">
        <v>151</v>
      </c>
      <c r="B34" s="172" t="s">
        <v>152</v>
      </c>
      <c r="C34" s="76">
        <v>48680</v>
      </c>
      <c r="D34" s="76">
        <v>48680</v>
      </c>
      <c r="E34" s="76">
        <v>48680</v>
      </c>
      <c r="F34" s="76"/>
      <c r="G34" s="76"/>
    </row>
    <row r="35" ht="18" customHeight="1" spans="1:7">
      <c r="A35" s="172" t="s">
        <v>153</v>
      </c>
      <c r="B35" s="172" t="s">
        <v>154</v>
      </c>
      <c r="C35" s="76">
        <v>359787</v>
      </c>
      <c r="D35" s="76">
        <v>359787</v>
      </c>
      <c r="E35" s="76">
        <v>359787</v>
      </c>
      <c r="F35" s="76"/>
      <c r="G35" s="76"/>
    </row>
    <row r="36" ht="18" customHeight="1" spans="1:7">
      <c r="A36" s="172" t="s">
        <v>155</v>
      </c>
      <c r="B36" s="172" t="s">
        <v>156</v>
      </c>
      <c r="C36" s="76">
        <v>50382</v>
      </c>
      <c r="D36" s="76">
        <v>50382</v>
      </c>
      <c r="E36" s="76">
        <v>50382</v>
      </c>
      <c r="F36" s="76"/>
      <c r="G36" s="76"/>
    </row>
    <row r="37" ht="18" customHeight="1" spans="1:7">
      <c r="A37" s="29" t="s">
        <v>157</v>
      </c>
      <c r="B37" s="29" t="s">
        <v>158</v>
      </c>
      <c r="C37" s="76">
        <v>12100</v>
      </c>
      <c r="D37" s="76"/>
      <c r="E37" s="76"/>
      <c r="F37" s="76"/>
      <c r="G37" s="76">
        <v>12100</v>
      </c>
    </row>
    <row r="38" ht="18" customHeight="1" spans="1:7">
      <c r="A38" s="171" t="s">
        <v>159</v>
      </c>
      <c r="B38" s="171" t="s">
        <v>160</v>
      </c>
      <c r="C38" s="76">
        <v>12100</v>
      </c>
      <c r="D38" s="76"/>
      <c r="E38" s="76"/>
      <c r="F38" s="76"/>
      <c r="G38" s="76">
        <v>12100</v>
      </c>
    </row>
    <row r="39" ht="18" customHeight="1" spans="1:7">
      <c r="A39" s="172" t="s">
        <v>161</v>
      </c>
      <c r="B39" s="172" t="s">
        <v>162</v>
      </c>
      <c r="C39" s="76">
        <v>12100</v>
      </c>
      <c r="D39" s="76"/>
      <c r="E39" s="76"/>
      <c r="F39" s="76"/>
      <c r="G39" s="76">
        <v>12100</v>
      </c>
    </row>
    <row r="40" ht="18" customHeight="1" spans="1:7">
      <c r="A40" s="29" t="s">
        <v>163</v>
      </c>
      <c r="B40" s="29" t="s">
        <v>164</v>
      </c>
      <c r="C40" s="76">
        <v>583188</v>
      </c>
      <c r="D40" s="76">
        <v>583188</v>
      </c>
      <c r="E40" s="76">
        <v>583188</v>
      </c>
      <c r="F40" s="76"/>
      <c r="G40" s="76"/>
    </row>
    <row r="41" ht="18" customHeight="1" spans="1:7">
      <c r="A41" s="171" t="s">
        <v>165</v>
      </c>
      <c r="B41" s="171" t="s">
        <v>166</v>
      </c>
      <c r="C41" s="76">
        <v>583188</v>
      </c>
      <c r="D41" s="76">
        <v>583188</v>
      </c>
      <c r="E41" s="76">
        <v>583188</v>
      </c>
      <c r="F41" s="76"/>
      <c r="G41" s="76"/>
    </row>
    <row r="42" ht="18" customHeight="1" spans="1:7">
      <c r="A42" s="172" t="s">
        <v>167</v>
      </c>
      <c r="B42" s="172" t="s">
        <v>168</v>
      </c>
      <c r="C42" s="76">
        <v>583188</v>
      </c>
      <c r="D42" s="76">
        <v>583188</v>
      </c>
      <c r="E42" s="76">
        <v>583188</v>
      </c>
      <c r="F42" s="76"/>
      <c r="G42" s="76"/>
    </row>
    <row r="43" ht="18" customHeight="1" spans="1:7">
      <c r="A43" s="75" t="s">
        <v>215</v>
      </c>
      <c r="B43" s="173" t="s">
        <v>215</v>
      </c>
      <c r="C43" s="76">
        <v>161409929.01</v>
      </c>
      <c r="D43" s="150">
        <v>10764087</v>
      </c>
      <c r="E43" s="76">
        <v>9944356</v>
      </c>
      <c r="F43" s="76">
        <v>819731</v>
      </c>
      <c r="G43" s="76">
        <v>150645842.01</v>
      </c>
    </row>
  </sheetData>
  <mergeCells count="6">
    <mergeCell ref="A2:G2"/>
    <mergeCell ref="A4:B4"/>
    <mergeCell ref="D4:F4"/>
    <mergeCell ref="A43:B43"/>
    <mergeCell ref="C4:C5"/>
    <mergeCell ref="G4:G5"/>
  </mergeCells>
  <printOptions horizontalCentered="1"/>
  <pageMargins left="0.37" right="0.37" top="0.56" bottom="0.56" header="0.48" footer="0.48"/>
  <pageSetup paperSize="9" fitToHeight="10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7"/>
  <sheetViews>
    <sheetView showZeros="0" workbookViewId="0">
      <selection activeCell="A1" sqref="A1"/>
    </sheetView>
  </sheetViews>
  <sheetFormatPr defaultColWidth="10.425" defaultRowHeight="14.25" customHeight="1" outlineLevelRow="6" outlineLevelCol="5"/>
  <cols>
    <col min="1" max="6" width="28.1416666666667" customWidth="1"/>
  </cols>
  <sheetData>
    <row r="1" customHeight="1" spans="1:6">
      <c r="A1" s="42"/>
      <c r="B1" s="42"/>
      <c r="C1" s="42"/>
      <c r="D1" s="42"/>
      <c r="E1" s="41"/>
      <c r="F1" s="164" t="s">
        <v>216</v>
      </c>
    </row>
    <row r="2" ht="41.25" customHeight="1" spans="1:6">
      <c r="A2" s="165" t="str">
        <f>"2026"&amp;"年一般公共预算“三公”经费支出预算表"</f>
        <v>2026年一般公共预算“三公”经费支出预算表</v>
      </c>
      <c r="B2" s="42"/>
      <c r="C2" s="42"/>
      <c r="D2" s="42"/>
      <c r="E2" s="41"/>
      <c r="F2" s="42"/>
    </row>
    <row r="3" customHeight="1" spans="1:6">
      <c r="A3" s="107" t="str">
        <f>"单位名称："&amp;"昆明市盘龙区教育体育局"</f>
        <v>单位名称：昆明市盘龙区教育体育局</v>
      </c>
      <c r="B3" s="166"/>
      <c r="D3" s="42"/>
      <c r="E3" s="41"/>
      <c r="F3" s="62" t="s">
        <v>1</v>
      </c>
    </row>
    <row r="4" ht="27" customHeight="1" spans="1:6">
      <c r="A4" s="46" t="s">
        <v>217</v>
      </c>
      <c r="B4" s="46" t="s">
        <v>218</v>
      </c>
      <c r="C4" s="48" t="s">
        <v>219</v>
      </c>
      <c r="D4" s="46"/>
      <c r="E4" s="47"/>
      <c r="F4" s="46" t="s">
        <v>220</v>
      </c>
    </row>
    <row r="5" ht="28.5" customHeight="1" spans="1:6">
      <c r="A5" s="167"/>
      <c r="B5" s="50"/>
      <c r="C5" s="47" t="s">
        <v>57</v>
      </c>
      <c r="D5" s="47" t="s">
        <v>221</v>
      </c>
      <c r="E5" s="47" t="s">
        <v>222</v>
      </c>
      <c r="F5" s="49"/>
    </row>
    <row r="6" ht="17.25" customHeight="1" spans="1:6">
      <c r="A6" s="54" t="s">
        <v>82</v>
      </c>
      <c r="B6" s="54" t="s">
        <v>83</v>
      </c>
      <c r="C6" s="54" t="s">
        <v>84</v>
      </c>
      <c r="D6" s="54" t="s">
        <v>85</v>
      </c>
      <c r="E6" s="54" t="s">
        <v>86</v>
      </c>
      <c r="F6" s="54" t="s">
        <v>87</v>
      </c>
    </row>
    <row r="7" ht="17.25" customHeight="1" spans="1:6">
      <c r="A7" s="76">
        <v>20000</v>
      </c>
      <c r="B7" s="76"/>
      <c r="C7" s="76"/>
      <c r="D7" s="76"/>
      <c r="E7" s="76"/>
      <c r="F7" s="76">
        <v>20000</v>
      </c>
    </row>
  </sheetData>
  <mergeCells count="6">
    <mergeCell ref="A2:F2"/>
    <mergeCell ref="A3:B3"/>
    <mergeCell ref="C4:E4"/>
    <mergeCell ref="A4:A5"/>
    <mergeCell ref="B4:B5"/>
    <mergeCell ref="F4:F5"/>
  </mergeCells>
  <pageMargins left="0.67" right="0.67" top="0.72" bottom="0.72" header="0.28" footer="0.28"/>
  <pageSetup paperSize="9" fitToWidth="0"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X62"/>
  <sheetViews>
    <sheetView showZeros="0" topLeftCell="C1" workbookViewId="0">
      <selection activeCell="H66" sqref="H66"/>
    </sheetView>
  </sheetViews>
  <sheetFormatPr defaultColWidth="9.14166666666667" defaultRowHeight="14.25" customHeight="1"/>
  <cols>
    <col min="1" max="2" width="32.85" customWidth="1"/>
    <col min="3" max="3" width="20.7083333333333" customWidth="1"/>
    <col min="4" max="4" width="31.2833333333333" customWidth="1"/>
    <col min="5" max="5" width="10.1416666666667" customWidth="1"/>
    <col min="6" max="6" width="17.575" customWidth="1"/>
    <col min="7" max="7" width="10.2833333333333" customWidth="1"/>
    <col min="8" max="8" width="23" customWidth="1"/>
    <col min="9" max="24" width="18.7083333333333" customWidth="1"/>
  </cols>
  <sheetData>
    <row r="1" ht="13.5" customHeight="1" spans="2:24">
      <c r="B1" s="139"/>
      <c r="C1" s="153"/>
      <c r="E1" s="154"/>
      <c r="F1" s="154"/>
      <c r="G1" s="154"/>
      <c r="H1" s="154"/>
      <c r="I1" s="78"/>
      <c r="J1" s="78"/>
      <c r="K1" s="78"/>
      <c r="L1" s="78"/>
      <c r="M1" s="78"/>
      <c r="N1" s="78"/>
      <c r="R1" s="78"/>
      <c r="V1" s="153"/>
      <c r="X1" s="2" t="s">
        <v>223</v>
      </c>
    </row>
    <row r="2" ht="45.75" customHeight="1" spans="1:24">
      <c r="A2" s="64" t="str">
        <f>"2026"&amp;"年部门基本支出预算表"</f>
        <v>2026年部门基本支出预算表</v>
      </c>
      <c r="B2" s="3"/>
      <c r="C2" s="64"/>
      <c r="D2" s="64"/>
      <c r="E2" s="64"/>
      <c r="F2" s="64"/>
      <c r="G2" s="64"/>
      <c r="H2" s="64"/>
      <c r="I2" s="64"/>
      <c r="J2" s="64"/>
      <c r="K2" s="64"/>
      <c r="L2" s="64"/>
      <c r="M2" s="64"/>
      <c r="N2" s="64"/>
      <c r="O2" s="3"/>
      <c r="P2" s="3"/>
      <c r="Q2" s="3"/>
      <c r="R2" s="64"/>
      <c r="S2" s="64"/>
      <c r="T2" s="64"/>
      <c r="U2" s="64"/>
      <c r="V2" s="64"/>
      <c r="W2" s="64"/>
      <c r="X2" s="64"/>
    </row>
    <row r="3" ht="18.75" customHeight="1" spans="1:24">
      <c r="A3" s="4" t="str">
        <f>"单位名称："&amp;"昆明市盘龙区教育体育局"</f>
        <v>单位名称：昆明市盘龙区教育体育局</v>
      </c>
      <c r="B3" s="5"/>
      <c r="C3" s="155"/>
      <c r="D3" s="155"/>
      <c r="E3" s="155"/>
      <c r="F3" s="155"/>
      <c r="G3" s="155"/>
      <c r="H3" s="155"/>
      <c r="I3" s="80"/>
      <c r="J3" s="80"/>
      <c r="K3" s="80"/>
      <c r="L3" s="80"/>
      <c r="M3" s="80"/>
      <c r="N3" s="80"/>
      <c r="O3" s="6"/>
      <c r="P3" s="6"/>
      <c r="Q3" s="6"/>
      <c r="R3" s="80"/>
      <c r="V3" s="153"/>
      <c r="X3" s="2" t="s">
        <v>1</v>
      </c>
    </row>
    <row r="4" ht="18" customHeight="1" spans="1:24">
      <c r="A4" s="8" t="s">
        <v>224</v>
      </c>
      <c r="B4" s="8" t="s">
        <v>225</v>
      </c>
      <c r="C4" s="8" t="s">
        <v>226</v>
      </c>
      <c r="D4" s="8" t="s">
        <v>227</v>
      </c>
      <c r="E4" s="8" t="s">
        <v>228</v>
      </c>
      <c r="F4" s="8" t="s">
        <v>229</v>
      </c>
      <c r="G4" s="8" t="s">
        <v>230</v>
      </c>
      <c r="H4" s="8" t="s">
        <v>231</v>
      </c>
      <c r="I4" s="158" t="s">
        <v>232</v>
      </c>
      <c r="J4" s="103" t="s">
        <v>232</v>
      </c>
      <c r="K4" s="103"/>
      <c r="L4" s="103"/>
      <c r="M4" s="103"/>
      <c r="N4" s="103"/>
      <c r="O4" s="11"/>
      <c r="P4" s="11"/>
      <c r="Q4" s="11"/>
      <c r="R4" s="96" t="s">
        <v>61</v>
      </c>
      <c r="S4" s="103" t="s">
        <v>62</v>
      </c>
      <c r="T4" s="103"/>
      <c r="U4" s="103"/>
      <c r="V4" s="103"/>
      <c r="W4" s="103"/>
      <c r="X4" s="104"/>
    </row>
    <row r="5" ht="18" customHeight="1" spans="1:24">
      <c r="A5" s="13"/>
      <c r="B5" s="28"/>
      <c r="C5" s="123"/>
      <c r="D5" s="13"/>
      <c r="E5" s="13"/>
      <c r="F5" s="13"/>
      <c r="G5" s="13"/>
      <c r="H5" s="13"/>
      <c r="I5" s="121" t="s">
        <v>233</v>
      </c>
      <c r="J5" s="158" t="s">
        <v>58</v>
      </c>
      <c r="K5" s="103"/>
      <c r="L5" s="103"/>
      <c r="M5" s="103"/>
      <c r="N5" s="104"/>
      <c r="O5" s="10" t="s">
        <v>234</v>
      </c>
      <c r="P5" s="11"/>
      <c r="Q5" s="12"/>
      <c r="R5" s="8" t="s">
        <v>61</v>
      </c>
      <c r="S5" s="158" t="s">
        <v>62</v>
      </c>
      <c r="T5" s="96" t="s">
        <v>64</v>
      </c>
      <c r="U5" s="103" t="s">
        <v>62</v>
      </c>
      <c r="V5" s="96" t="s">
        <v>66</v>
      </c>
      <c r="W5" s="96" t="s">
        <v>67</v>
      </c>
      <c r="X5" s="163" t="s">
        <v>68</v>
      </c>
    </row>
    <row r="6" ht="19.5" customHeight="1" spans="1:24">
      <c r="A6" s="28"/>
      <c r="B6" s="28"/>
      <c r="C6" s="28"/>
      <c r="D6" s="28"/>
      <c r="E6" s="28"/>
      <c r="F6" s="28"/>
      <c r="G6" s="28"/>
      <c r="H6" s="28"/>
      <c r="I6" s="28"/>
      <c r="J6" s="159" t="s">
        <v>235</v>
      </c>
      <c r="K6" s="8" t="s">
        <v>236</v>
      </c>
      <c r="L6" s="8" t="s">
        <v>237</v>
      </c>
      <c r="M6" s="8" t="s">
        <v>238</v>
      </c>
      <c r="N6" s="8" t="s">
        <v>239</v>
      </c>
      <c r="O6" s="8" t="s">
        <v>58</v>
      </c>
      <c r="P6" s="8" t="s">
        <v>59</v>
      </c>
      <c r="Q6" s="8" t="s">
        <v>60</v>
      </c>
      <c r="R6" s="28"/>
      <c r="S6" s="8" t="s">
        <v>57</v>
      </c>
      <c r="T6" s="8" t="s">
        <v>64</v>
      </c>
      <c r="U6" s="8" t="s">
        <v>240</v>
      </c>
      <c r="V6" s="8" t="s">
        <v>66</v>
      </c>
      <c r="W6" s="8" t="s">
        <v>67</v>
      </c>
      <c r="X6" s="8" t="s">
        <v>68</v>
      </c>
    </row>
    <row r="7" ht="37.5" customHeight="1" spans="1:24">
      <c r="A7" s="156"/>
      <c r="B7" s="18"/>
      <c r="C7" s="156"/>
      <c r="D7" s="156"/>
      <c r="E7" s="156"/>
      <c r="F7" s="156"/>
      <c r="G7" s="156"/>
      <c r="H7" s="156"/>
      <c r="I7" s="156"/>
      <c r="J7" s="160" t="s">
        <v>57</v>
      </c>
      <c r="K7" s="16" t="s">
        <v>241</v>
      </c>
      <c r="L7" s="16" t="s">
        <v>237</v>
      </c>
      <c r="M7" s="16" t="s">
        <v>238</v>
      </c>
      <c r="N7" s="16" t="s">
        <v>239</v>
      </c>
      <c r="O7" s="16" t="s">
        <v>237</v>
      </c>
      <c r="P7" s="16" t="s">
        <v>238</v>
      </c>
      <c r="Q7" s="16" t="s">
        <v>239</v>
      </c>
      <c r="R7" s="16" t="s">
        <v>61</v>
      </c>
      <c r="S7" s="16" t="s">
        <v>57</v>
      </c>
      <c r="T7" s="16" t="s">
        <v>64</v>
      </c>
      <c r="U7" s="16" t="s">
        <v>240</v>
      </c>
      <c r="V7" s="16" t="s">
        <v>66</v>
      </c>
      <c r="W7" s="16" t="s">
        <v>67</v>
      </c>
      <c r="X7" s="16" t="s">
        <v>68</v>
      </c>
    </row>
    <row r="8" customHeight="1" spans="1:24">
      <c r="A8" s="35">
        <v>1</v>
      </c>
      <c r="B8" s="35">
        <v>2</v>
      </c>
      <c r="C8" s="35">
        <v>3</v>
      </c>
      <c r="D8" s="35">
        <v>4</v>
      </c>
      <c r="E8" s="35">
        <v>5</v>
      </c>
      <c r="F8" s="35">
        <v>6</v>
      </c>
      <c r="G8" s="35">
        <v>7</v>
      </c>
      <c r="H8" s="35">
        <v>8</v>
      </c>
      <c r="I8" s="35">
        <v>9</v>
      </c>
      <c r="J8" s="35">
        <v>10</v>
      </c>
      <c r="K8" s="35">
        <v>11</v>
      </c>
      <c r="L8" s="35">
        <v>12</v>
      </c>
      <c r="M8" s="35">
        <v>13</v>
      </c>
      <c r="N8" s="35">
        <v>14</v>
      </c>
      <c r="O8" s="35">
        <v>15</v>
      </c>
      <c r="P8" s="35">
        <v>16</v>
      </c>
      <c r="Q8" s="35">
        <v>17</v>
      </c>
      <c r="R8" s="35">
        <v>18</v>
      </c>
      <c r="S8" s="35">
        <v>19</v>
      </c>
      <c r="T8" s="35">
        <v>20</v>
      </c>
      <c r="U8" s="35">
        <v>21</v>
      </c>
      <c r="V8" s="35">
        <v>22</v>
      </c>
      <c r="W8" s="35">
        <v>23</v>
      </c>
      <c r="X8" s="35">
        <v>24</v>
      </c>
    </row>
    <row r="9" s="152" customFormat="1" ht="23" customHeight="1" spans="1:24">
      <c r="A9" s="29" t="s">
        <v>70</v>
      </c>
      <c r="B9" s="29" t="s">
        <v>70</v>
      </c>
      <c r="C9" s="29" t="s">
        <v>242</v>
      </c>
      <c r="D9" s="29" t="s">
        <v>243</v>
      </c>
      <c r="E9" s="29" t="s">
        <v>101</v>
      </c>
      <c r="F9" s="29" t="s">
        <v>102</v>
      </c>
      <c r="G9" s="29" t="s">
        <v>244</v>
      </c>
      <c r="H9" s="29" t="s">
        <v>245</v>
      </c>
      <c r="I9" s="161">
        <v>1366464</v>
      </c>
      <c r="J9" s="161">
        <v>1366464</v>
      </c>
      <c r="K9" s="161"/>
      <c r="L9" s="161"/>
      <c r="M9" s="161">
        <v>1366464</v>
      </c>
      <c r="N9" s="161"/>
      <c r="O9" s="161"/>
      <c r="P9" s="161"/>
      <c r="Q9" s="161"/>
      <c r="R9" s="161"/>
      <c r="S9" s="161"/>
      <c r="T9" s="161"/>
      <c r="U9" s="161"/>
      <c r="V9" s="161"/>
      <c r="W9" s="161"/>
      <c r="X9" s="161"/>
    </row>
    <row r="10" s="152" customFormat="1" ht="23" customHeight="1" spans="1:24">
      <c r="A10" s="29" t="s">
        <v>70</v>
      </c>
      <c r="B10" s="29" t="s">
        <v>70</v>
      </c>
      <c r="C10" s="29" t="s">
        <v>242</v>
      </c>
      <c r="D10" s="29" t="s">
        <v>243</v>
      </c>
      <c r="E10" s="29" t="s">
        <v>101</v>
      </c>
      <c r="F10" s="29" t="s">
        <v>102</v>
      </c>
      <c r="G10" s="29" t="s">
        <v>246</v>
      </c>
      <c r="H10" s="29" t="s">
        <v>247</v>
      </c>
      <c r="I10" s="161">
        <v>1735380</v>
      </c>
      <c r="J10" s="161">
        <v>1735380</v>
      </c>
      <c r="K10" s="162"/>
      <c r="L10" s="162"/>
      <c r="M10" s="161">
        <v>1735380</v>
      </c>
      <c r="N10" s="162"/>
      <c r="O10" s="161"/>
      <c r="P10" s="161"/>
      <c r="Q10" s="161"/>
      <c r="R10" s="161"/>
      <c r="S10" s="161"/>
      <c r="T10" s="161"/>
      <c r="U10" s="161"/>
      <c r="V10" s="161"/>
      <c r="W10" s="161"/>
      <c r="X10" s="161"/>
    </row>
    <row r="11" s="152" customFormat="1" ht="23" customHeight="1" spans="1:24">
      <c r="A11" s="29" t="s">
        <v>70</v>
      </c>
      <c r="B11" s="29" t="s">
        <v>70</v>
      </c>
      <c r="C11" s="29" t="s">
        <v>242</v>
      </c>
      <c r="D11" s="29" t="s">
        <v>243</v>
      </c>
      <c r="E11" s="29" t="s">
        <v>101</v>
      </c>
      <c r="F11" s="29" t="s">
        <v>102</v>
      </c>
      <c r="G11" s="29" t="s">
        <v>248</v>
      </c>
      <c r="H11" s="29" t="s">
        <v>249</v>
      </c>
      <c r="I11" s="161">
        <v>113872</v>
      </c>
      <c r="J11" s="161">
        <v>113872</v>
      </c>
      <c r="K11" s="162"/>
      <c r="L11" s="162"/>
      <c r="M11" s="161">
        <v>113872</v>
      </c>
      <c r="N11" s="162"/>
      <c r="O11" s="161"/>
      <c r="P11" s="161"/>
      <c r="Q11" s="161"/>
      <c r="R11" s="161"/>
      <c r="S11" s="161"/>
      <c r="T11" s="161"/>
      <c r="U11" s="161"/>
      <c r="V11" s="161"/>
      <c r="W11" s="161"/>
      <c r="X11" s="161"/>
    </row>
    <row r="12" s="152" customFormat="1" ht="23" customHeight="1" spans="1:24">
      <c r="A12" s="29" t="s">
        <v>70</v>
      </c>
      <c r="B12" s="29" t="s">
        <v>70</v>
      </c>
      <c r="C12" s="29" t="s">
        <v>250</v>
      </c>
      <c r="D12" s="29" t="s">
        <v>251</v>
      </c>
      <c r="E12" s="29" t="s">
        <v>103</v>
      </c>
      <c r="F12" s="29" t="s">
        <v>104</v>
      </c>
      <c r="G12" s="29" t="s">
        <v>244</v>
      </c>
      <c r="H12" s="29" t="s">
        <v>245</v>
      </c>
      <c r="I12" s="161">
        <v>250788</v>
      </c>
      <c r="J12" s="161">
        <v>250788</v>
      </c>
      <c r="K12" s="162"/>
      <c r="L12" s="162"/>
      <c r="M12" s="161">
        <v>250788</v>
      </c>
      <c r="N12" s="162"/>
      <c r="O12" s="161"/>
      <c r="P12" s="161"/>
      <c r="Q12" s="161"/>
      <c r="R12" s="161"/>
      <c r="S12" s="161"/>
      <c r="T12" s="161"/>
      <c r="U12" s="161"/>
      <c r="V12" s="161"/>
      <c r="W12" s="161"/>
      <c r="X12" s="161"/>
    </row>
    <row r="13" s="152" customFormat="1" ht="23" customHeight="1" spans="1:24">
      <c r="A13" s="29" t="s">
        <v>70</v>
      </c>
      <c r="B13" s="29" t="s">
        <v>70</v>
      </c>
      <c r="C13" s="29" t="s">
        <v>250</v>
      </c>
      <c r="D13" s="29" t="s">
        <v>251</v>
      </c>
      <c r="E13" s="29" t="s">
        <v>103</v>
      </c>
      <c r="F13" s="29" t="s">
        <v>104</v>
      </c>
      <c r="G13" s="29" t="s">
        <v>248</v>
      </c>
      <c r="H13" s="29" t="s">
        <v>249</v>
      </c>
      <c r="I13" s="161">
        <v>20899</v>
      </c>
      <c r="J13" s="161">
        <v>20899</v>
      </c>
      <c r="K13" s="162"/>
      <c r="L13" s="162"/>
      <c r="M13" s="161">
        <v>20899</v>
      </c>
      <c r="N13" s="162"/>
      <c r="O13" s="161"/>
      <c r="P13" s="161"/>
      <c r="Q13" s="161"/>
      <c r="R13" s="161"/>
      <c r="S13" s="161"/>
      <c r="T13" s="161"/>
      <c r="U13" s="161"/>
      <c r="V13" s="161"/>
      <c r="W13" s="161"/>
      <c r="X13" s="161"/>
    </row>
    <row r="14" s="152" customFormat="1" ht="23" customHeight="1" spans="1:24">
      <c r="A14" s="29" t="s">
        <v>70</v>
      </c>
      <c r="B14" s="29" t="s">
        <v>70</v>
      </c>
      <c r="C14" s="29" t="s">
        <v>250</v>
      </c>
      <c r="D14" s="29" t="s">
        <v>251</v>
      </c>
      <c r="E14" s="29" t="s">
        <v>103</v>
      </c>
      <c r="F14" s="29" t="s">
        <v>104</v>
      </c>
      <c r="G14" s="29" t="s">
        <v>252</v>
      </c>
      <c r="H14" s="29" t="s">
        <v>253</v>
      </c>
      <c r="I14" s="161">
        <v>90780</v>
      </c>
      <c r="J14" s="161">
        <v>90780</v>
      </c>
      <c r="K14" s="162"/>
      <c r="L14" s="162"/>
      <c r="M14" s="161">
        <v>90780</v>
      </c>
      <c r="N14" s="162"/>
      <c r="O14" s="161"/>
      <c r="P14" s="161"/>
      <c r="Q14" s="161"/>
      <c r="R14" s="161"/>
      <c r="S14" s="161"/>
      <c r="T14" s="161"/>
      <c r="U14" s="161"/>
      <c r="V14" s="161"/>
      <c r="W14" s="161"/>
      <c r="X14" s="161"/>
    </row>
    <row r="15" s="152" customFormat="1" ht="23" customHeight="1" spans="1:24">
      <c r="A15" s="29" t="s">
        <v>70</v>
      </c>
      <c r="B15" s="29" t="s">
        <v>70</v>
      </c>
      <c r="C15" s="29" t="s">
        <v>250</v>
      </c>
      <c r="D15" s="29" t="s">
        <v>251</v>
      </c>
      <c r="E15" s="29" t="s">
        <v>103</v>
      </c>
      <c r="F15" s="29" t="s">
        <v>104</v>
      </c>
      <c r="G15" s="29" t="s">
        <v>252</v>
      </c>
      <c r="H15" s="29" t="s">
        <v>253</v>
      </c>
      <c r="I15" s="161">
        <v>150828</v>
      </c>
      <c r="J15" s="161">
        <v>150828</v>
      </c>
      <c r="K15" s="162"/>
      <c r="L15" s="162"/>
      <c r="M15" s="161">
        <v>150828</v>
      </c>
      <c r="N15" s="162"/>
      <c r="O15" s="161"/>
      <c r="P15" s="161"/>
      <c r="Q15" s="161"/>
      <c r="R15" s="161"/>
      <c r="S15" s="161"/>
      <c r="T15" s="161"/>
      <c r="U15" s="161"/>
      <c r="V15" s="161"/>
      <c r="W15" s="161"/>
      <c r="X15" s="161"/>
    </row>
    <row r="16" s="152" customFormat="1" ht="23" customHeight="1" spans="1:24">
      <c r="A16" s="29" t="s">
        <v>70</v>
      </c>
      <c r="B16" s="29" t="s">
        <v>70</v>
      </c>
      <c r="C16" s="29" t="s">
        <v>254</v>
      </c>
      <c r="D16" s="29" t="s">
        <v>255</v>
      </c>
      <c r="E16" s="29" t="s">
        <v>133</v>
      </c>
      <c r="F16" s="29" t="s">
        <v>134</v>
      </c>
      <c r="G16" s="29" t="s">
        <v>256</v>
      </c>
      <c r="H16" s="29" t="s">
        <v>257</v>
      </c>
      <c r="I16" s="161">
        <v>686350</v>
      </c>
      <c r="J16" s="161">
        <v>686350</v>
      </c>
      <c r="K16" s="162"/>
      <c r="L16" s="162"/>
      <c r="M16" s="161">
        <v>686350</v>
      </c>
      <c r="N16" s="162"/>
      <c r="O16" s="161"/>
      <c r="P16" s="161"/>
      <c r="Q16" s="161"/>
      <c r="R16" s="161"/>
      <c r="S16" s="161"/>
      <c r="T16" s="161"/>
      <c r="U16" s="161"/>
      <c r="V16" s="161"/>
      <c r="W16" s="161"/>
      <c r="X16" s="161"/>
    </row>
    <row r="17" s="152" customFormat="1" ht="23" customHeight="1" spans="1:24">
      <c r="A17" s="29" t="s">
        <v>70</v>
      </c>
      <c r="B17" s="29" t="s">
        <v>70</v>
      </c>
      <c r="C17" s="29" t="s">
        <v>254</v>
      </c>
      <c r="D17" s="29" t="s">
        <v>255</v>
      </c>
      <c r="E17" s="29" t="s">
        <v>149</v>
      </c>
      <c r="F17" s="29" t="s">
        <v>150</v>
      </c>
      <c r="G17" s="29" t="s">
        <v>258</v>
      </c>
      <c r="H17" s="29" t="s">
        <v>259</v>
      </c>
      <c r="I17" s="161">
        <v>272608</v>
      </c>
      <c r="J17" s="161">
        <v>272608</v>
      </c>
      <c r="K17" s="162"/>
      <c r="L17" s="162"/>
      <c r="M17" s="161">
        <v>272608</v>
      </c>
      <c r="N17" s="162"/>
      <c r="O17" s="161"/>
      <c r="P17" s="161"/>
      <c r="Q17" s="161"/>
      <c r="R17" s="161"/>
      <c r="S17" s="161"/>
      <c r="T17" s="161"/>
      <c r="U17" s="161"/>
      <c r="V17" s="161"/>
      <c r="W17" s="161"/>
      <c r="X17" s="161"/>
    </row>
    <row r="18" s="152" customFormat="1" ht="23" customHeight="1" spans="1:24">
      <c r="A18" s="29" t="s">
        <v>70</v>
      </c>
      <c r="B18" s="29" t="s">
        <v>70</v>
      </c>
      <c r="C18" s="29" t="s">
        <v>254</v>
      </c>
      <c r="D18" s="29" t="s">
        <v>255</v>
      </c>
      <c r="E18" s="29" t="s">
        <v>151</v>
      </c>
      <c r="F18" s="29" t="s">
        <v>152</v>
      </c>
      <c r="G18" s="29" t="s">
        <v>258</v>
      </c>
      <c r="H18" s="29" t="s">
        <v>259</v>
      </c>
      <c r="I18" s="161">
        <v>48680</v>
      </c>
      <c r="J18" s="161">
        <v>48680</v>
      </c>
      <c r="K18" s="162"/>
      <c r="L18" s="162"/>
      <c r="M18" s="161">
        <v>48680</v>
      </c>
      <c r="N18" s="162"/>
      <c r="O18" s="161"/>
      <c r="P18" s="161"/>
      <c r="Q18" s="161"/>
      <c r="R18" s="161"/>
      <c r="S18" s="161"/>
      <c r="T18" s="161"/>
      <c r="U18" s="161"/>
      <c r="V18" s="161"/>
      <c r="W18" s="161"/>
      <c r="X18" s="161"/>
    </row>
    <row r="19" s="152" customFormat="1" ht="23" customHeight="1" spans="1:24">
      <c r="A19" s="29" t="s">
        <v>70</v>
      </c>
      <c r="B19" s="29" t="s">
        <v>70</v>
      </c>
      <c r="C19" s="29" t="s">
        <v>254</v>
      </c>
      <c r="D19" s="29" t="s">
        <v>255</v>
      </c>
      <c r="E19" s="29" t="s">
        <v>153</v>
      </c>
      <c r="F19" s="29" t="s">
        <v>154</v>
      </c>
      <c r="G19" s="29" t="s">
        <v>260</v>
      </c>
      <c r="H19" s="29" t="s">
        <v>261</v>
      </c>
      <c r="I19" s="161">
        <v>180960</v>
      </c>
      <c r="J19" s="161">
        <v>180960</v>
      </c>
      <c r="K19" s="162"/>
      <c r="L19" s="162"/>
      <c r="M19" s="161">
        <v>180960</v>
      </c>
      <c r="N19" s="162"/>
      <c r="O19" s="161"/>
      <c r="P19" s="161"/>
      <c r="Q19" s="161"/>
      <c r="R19" s="161"/>
      <c r="S19" s="161"/>
      <c r="T19" s="161"/>
      <c r="U19" s="161"/>
      <c r="V19" s="161"/>
      <c r="W19" s="161"/>
      <c r="X19" s="161"/>
    </row>
    <row r="20" s="152" customFormat="1" ht="23" customHeight="1" spans="1:24">
      <c r="A20" s="29" t="s">
        <v>70</v>
      </c>
      <c r="B20" s="29" t="s">
        <v>70</v>
      </c>
      <c r="C20" s="29" t="s">
        <v>254</v>
      </c>
      <c r="D20" s="29" t="s">
        <v>255</v>
      </c>
      <c r="E20" s="29" t="s">
        <v>153</v>
      </c>
      <c r="F20" s="29" t="s">
        <v>154</v>
      </c>
      <c r="G20" s="29" t="s">
        <v>260</v>
      </c>
      <c r="H20" s="29" t="s">
        <v>261</v>
      </c>
      <c r="I20" s="161">
        <v>178827</v>
      </c>
      <c r="J20" s="161">
        <v>178827</v>
      </c>
      <c r="K20" s="162"/>
      <c r="L20" s="162"/>
      <c r="M20" s="161">
        <v>178827</v>
      </c>
      <c r="N20" s="162"/>
      <c r="O20" s="161"/>
      <c r="P20" s="161"/>
      <c r="Q20" s="161"/>
      <c r="R20" s="161"/>
      <c r="S20" s="161"/>
      <c r="T20" s="161"/>
      <c r="U20" s="161"/>
      <c r="V20" s="161"/>
      <c r="W20" s="161"/>
      <c r="X20" s="161"/>
    </row>
    <row r="21" s="152" customFormat="1" ht="23" customHeight="1" spans="1:24">
      <c r="A21" s="29" t="s">
        <v>70</v>
      </c>
      <c r="B21" s="29" t="s">
        <v>70</v>
      </c>
      <c r="C21" s="29" t="s">
        <v>254</v>
      </c>
      <c r="D21" s="29" t="s">
        <v>255</v>
      </c>
      <c r="E21" s="29" t="s">
        <v>101</v>
      </c>
      <c r="F21" s="29" t="s">
        <v>102</v>
      </c>
      <c r="G21" s="29" t="s">
        <v>262</v>
      </c>
      <c r="H21" s="29" t="s">
        <v>263</v>
      </c>
      <c r="I21" s="161">
        <v>1518</v>
      </c>
      <c r="J21" s="161">
        <v>1518</v>
      </c>
      <c r="K21" s="162"/>
      <c r="L21" s="162"/>
      <c r="M21" s="161">
        <v>1518</v>
      </c>
      <c r="N21" s="162"/>
      <c r="O21" s="161"/>
      <c r="P21" s="161"/>
      <c r="Q21" s="161"/>
      <c r="R21" s="161"/>
      <c r="S21" s="161"/>
      <c r="T21" s="161"/>
      <c r="U21" s="161"/>
      <c r="V21" s="161"/>
      <c r="W21" s="161"/>
      <c r="X21" s="161"/>
    </row>
    <row r="22" s="152" customFormat="1" ht="23" customHeight="1" spans="1:24">
      <c r="A22" s="29" t="s">
        <v>70</v>
      </c>
      <c r="B22" s="29" t="s">
        <v>70</v>
      </c>
      <c r="C22" s="29" t="s">
        <v>254</v>
      </c>
      <c r="D22" s="29" t="s">
        <v>255</v>
      </c>
      <c r="E22" s="29" t="s">
        <v>103</v>
      </c>
      <c r="F22" s="29" t="s">
        <v>104</v>
      </c>
      <c r="G22" s="29" t="s">
        <v>262</v>
      </c>
      <c r="H22" s="29" t="s">
        <v>263</v>
      </c>
      <c r="I22" s="161">
        <v>3795</v>
      </c>
      <c r="J22" s="161">
        <v>3795</v>
      </c>
      <c r="K22" s="162"/>
      <c r="L22" s="162"/>
      <c r="M22" s="161">
        <v>3795</v>
      </c>
      <c r="N22" s="162"/>
      <c r="O22" s="161"/>
      <c r="P22" s="161"/>
      <c r="Q22" s="161"/>
      <c r="R22" s="161"/>
      <c r="S22" s="161"/>
      <c r="T22" s="161"/>
      <c r="U22" s="161"/>
      <c r="V22" s="161"/>
      <c r="W22" s="161"/>
      <c r="X22" s="161"/>
    </row>
    <row r="23" s="152" customFormat="1" ht="23" customHeight="1" spans="1:24">
      <c r="A23" s="29" t="s">
        <v>70</v>
      </c>
      <c r="B23" s="29" t="s">
        <v>70</v>
      </c>
      <c r="C23" s="29" t="s">
        <v>254</v>
      </c>
      <c r="D23" s="29" t="s">
        <v>255</v>
      </c>
      <c r="E23" s="29" t="s">
        <v>155</v>
      </c>
      <c r="F23" s="29" t="s">
        <v>156</v>
      </c>
      <c r="G23" s="29" t="s">
        <v>262</v>
      </c>
      <c r="H23" s="29" t="s">
        <v>263</v>
      </c>
      <c r="I23" s="161">
        <v>2490</v>
      </c>
      <c r="J23" s="161">
        <v>2490</v>
      </c>
      <c r="K23" s="162"/>
      <c r="L23" s="162"/>
      <c r="M23" s="161">
        <v>2490</v>
      </c>
      <c r="N23" s="162"/>
      <c r="O23" s="161"/>
      <c r="P23" s="161"/>
      <c r="Q23" s="161"/>
      <c r="R23" s="161"/>
      <c r="S23" s="161"/>
      <c r="T23" s="161"/>
      <c r="U23" s="161"/>
      <c r="V23" s="161"/>
      <c r="W23" s="161"/>
      <c r="X23" s="161"/>
    </row>
    <row r="24" s="152" customFormat="1" ht="23" customHeight="1" spans="1:24">
      <c r="A24" s="29" t="s">
        <v>70</v>
      </c>
      <c r="B24" s="29" t="s">
        <v>70</v>
      </c>
      <c r="C24" s="29" t="s">
        <v>254</v>
      </c>
      <c r="D24" s="29" t="s">
        <v>255</v>
      </c>
      <c r="E24" s="29" t="s">
        <v>155</v>
      </c>
      <c r="F24" s="29" t="s">
        <v>156</v>
      </c>
      <c r="G24" s="29" t="s">
        <v>262</v>
      </c>
      <c r="H24" s="29" t="s">
        <v>263</v>
      </c>
      <c r="I24" s="161">
        <v>1220</v>
      </c>
      <c r="J24" s="161">
        <v>1220</v>
      </c>
      <c r="K24" s="162"/>
      <c r="L24" s="162"/>
      <c r="M24" s="161">
        <v>1220</v>
      </c>
      <c r="N24" s="162"/>
      <c r="O24" s="161"/>
      <c r="P24" s="161"/>
      <c r="Q24" s="161"/>
      <c r="R24" s="161"/>
      <c r="S24" s="161"/>
      <c r="T24" s="161"/>
      <c r="U24" s="161"/>
      <c r="V24" s="161"/>
      <c r="W24" s="161"/>
      <c r="X24" s="161"/>
    </row>
    <row r="25" s="152" customFormat="1" ht="23" customHeight="1" spans="1:24">
      <c r="A25" s="29" t="s">
        <v>70</v>
      </c>
      <c r="B25" s="29" t="s">
        <v>70</v>
      </c>
      <c r="C25" s="29" t="s">
        <v>254</v>
      </c>
      <c r="D25" s="29" t="s">
        <v>255</v>
      </c>
      <c r="E25" s="29" t="s">
        <v>155</v>
      </c>
      <c r="F25" s="29" t="s">
        <v>156</v>
      </c>
      <c r="G25" s="29" t="s">
        <v>262</v>
      </c>
      <c r="H25" s="29" t="s">
        <v>263</v>
      </c>
      <c r="I25" s="161">
        <v>25896</v>
      </c>
      <c r="J25" s="161">
        <v>25896</v>
      </c>
      <c r="K25" s="162"/>
      <c r="L25" s="162"/>
      <c r="M25" s="161">
        <v>25896</v>
      </c>
      <c r="N25" s="162"/>
      <c r="O25" s="161"/>
      <c r="P25" s="161"/>
      <c r="Q25" s="161"/>
      <c r="R25" s="161"/>
      <c r="S25" s="161"/>
      <c r="T25" s="161"/>
      <c r="U25" s="161"/>
      <c r="V25" s="161"/>
      <c r="W25" s="161"/>
      <c r="X25" s="161"/>
    </row>
    <row r="26" s="152" customFormat="1" ht="23" customHeight="1" spans="1:24">
      <c r="A26" s="29" t="s">
        <v>70</v>
      </c>
      <c r="B26" s="29" t="s">
        <v>70</v>
      </c>
      <c r="C26" s="29" t="s">
        <v>254</v>
      </c>
      <c r="D26" s="29" t="s">
        <v>255</v>
      </c>
      <c r="E26" s="29" t="s">
        <v>155</v>
      </c>
      <c r="F26" s="29" t="s">
        <v>156</v>
      </c>
      <c r="G26" s="29" t="s">
        <v>262</v>
      </c>
      <c r="H26" s="29" t="s">
        <v>263</v>
      </c>
      <c r="I26" s="161">
        <v>13944</v>
      </c>
      <c r="J26" s="161">
        <v>13944</v>
      </c>
      <c r="K26" s="162"/>
      <c r="L26" s="162"/>
      <c r="M26" s="161">
        <v>13944</v>
      </c>
      <c r="N26" s="162"/>
      <c r="O26" s="161"/>
      <c r="P26" s="161"/>
      <c r="Q26" s="161"/>
      <c r="R26" s="161"/>
      <c r="S26" s="161"/>
      <c r="T26" s="161"/>
      <c r="U26" s="161"/>
      <c r="V26" s="161"/>
      <c r="W26" s="161"/>
      <c r="X26" s="161"/>
    </row>
    <row r="27" s="152" customFormat="1" ht="23" customHeight="1" spans="1:24">
      <c r="A27" s="29" t="s">
        <v>70</v>
      </c>
      <c r="B27" s="29" t="s">
        <v>70</v>
      </c>
      <c r="C27" s="29" t="s">
        <v>254</v>
      </c>
      <c r="D27" s="29" t="s">
        <v>255</v>
      </c>
      <c r="E27" s="29" t="s">
        <v>155</v>
      </c>
      <c r="F27" s="29" t="s">
        <v>156</v>
      </c>
      <c r="G27" s="29" t="s">
        <v>262</v>
      </c>
      <c r="H27" s="29" t="s">
        <v>263</v>
      </c>
      <c r="I27" s="161">
        <v>6832</v>
      </c>
      <c r="J27" s="161">
        <v>6832</v>
      </c>
      <c r="K27" s="162"/>
      <c r="L27" s="162"/>
      <c r="M27" s="161">
        <v>6832</v>
      </c>
      <c r="N27" s="162"/>
      <c r="O27" s="161"/>
      <c r="P27" s="161"/>
      <c r="Q27" s="161"/>
      <c r="R27" s="161"/>
      <c r="S27" s="161"/>
      <c r="T27" s="161"/>
      <c r="U27" s="161"/>
      <c r="V27" s="161"/>
      <c r="W27" s="161"/>
      <c r="X27" s="161"/>
    </row>
    <row r="28" s="152" customFormat="1" ht="23" customHeight="1" spans="1:24">
      <c r="A28" s="29" t="s">
        <v>70</v>
      </c>
      <c r="B28" s="29" t="s">
        <v>70</v>
      </c>
      <c r="C28" s="29" t="s">
        <v>264</v>
      </c>
      <c r="D28" s="29" t="s">
        <v>168</v>
      </c>
      <c r="E28" s="29" t="s">
        <v>167</v>
      </c>
      <c r="F28" s="29" t="s">
        <v>168</v>
      </c>
      <c r="G28" s="29" t="s">
        <v>265</v>
      </c>
      <c r="H28" s="29" t="s">
        <v>168</v>
      </c>
      <c r="I28" s="161">
        <v>583188</v>
      </c>
      <c r="J28" s="161">
        <v>583188</v>
      </c>
      <c r="K28" s="162"/>
      <c r="L28" s="162"/>
      <c r="M28" s="161">
        <v>583188</v>
      </c>
      <c r="N28" s="162"/>
      <c r="O28" s="161"/>
      <c r="P28" s="161"/>
      <c r="Q28" s="161"/>
      <c r="R28" s="161"/>
      <c r="S28" s="161"/>
      <c r="T28" s="161"/>
      <c r="U28" s="161"/>
      <c r="V28" s="161"/>
      <c r="W28" s="161"/>
      <c r="X28" s="161"/>
    </row>
    <row r="29" s="152" customFormat="1" ht="23" customHeight="1" spans="1:24">
      <c r="A29" s="29" t="s">
        <v>70</v>
      </c>
      <c r="B29" s="29" t="s">
        <v>70</v>
      </c>
      <c r="C29" s="29" t="s">
        <v>266</v>
      </c>
      <c r="D29" s="29" t="s">
        <v>220</v>
      </c>
      <c r="E29" s="29" t="s">
        <v>101</v>
      </c>
      <c r="F29" s="29" t="s">
        <v>102</v>
      </c>
      <c r="G29" s="29" t="s">
        <v>267</v>
      </c>
      <c r="H29" s="29" t="s">
        <v>220</v>
      </c>
      <c r="I29" s="161">
        <v>20000</v>
      </c>
      <c r="J29" s="161">
        <v>20000</v>
      </c>
      <c r="K29" s="162"/>
      <c r="L29" s="162"/>
      <c r="M29" s="161">
        <v>20000</v>
      </c>
      <c r="N29" s="162"/>
      <c r="O29" s="161"/>
      <c r="P29" s="161"/>
      <c r="Q29" s="161"/>
      <c r="R29" s="161"/>
      <c r="S29" s="161"/>
      <c r="T29" s="161"/>
      <c r="U29" s="161"/>
      <c r="V29" s="161"/>
      <c r="W29" s="161"/>
      <c r="X29" s="161"/>
    </row>
    <row r="30" s="152" customFormat="1" ht="23" customHeight="1" spans="1:24">
      <c r="A30" s="29" t="s">
        <v>70</v>
      </c>
      <c r="B30" s="29" t="s">
        <v>70</v>
      </c>
      <c r="C30" s="29" t="s">
        <v>268</v>
      </c>
      <c r="D30" s="29" t="s">
        <v>269</v>
      </c>
      <c r="E30" s="29" t="s">
        <v>101</v>
      </c>
      <c r="F30" s="29" t="s">
        <v>102</v>
      </c>
      <c r="G30" s="29" t="s">
        <v>270</v>
      </c>
      <c r="H30" s="29" t="s">
        <v>271</v>
      </c>
      <c r="I30" s="161">
        <v>25500</v>
      </c>
      <c r="J30" s="161">
        <v>25500</v>
      </c>
      <c r="K30" s="162"/>
      <c r="L30" s="162"/>
      <c r="M30" s="161">
        <v>25500</v>
      </c>
      <c r="N30" s="162"/>
      <c r="O30" s="161"/>
      <c r="P30" s="161"/>
      <c r="Q30" s="161"/>
      <c r="R30" s="161"/>
      <c r="S30" s="161"/>
      <c r="T30" s="161"/>
      <c r="U30" s="161"/>
      <c r="V30" s="161"/>
      <c r="W30" s="161"/>
      <c r="X30" s="161"/>
    </row>
    <row r="31" s="152" customFormat="1" ht="23" customHeight="1" spans="1:24">
      <c r="A31" s="29" t="s">
        <v>70</v>
      </c>
      <c r="B31" s="29" t="s">
        <v>70</v>
      </c>
      <c r="C31" s="29" t="s">
        <v>272</v>
      </c>
      <c r="D31" s="29" t="s">
        <v>273</v>
      </c>
      <c r="E31" s="29" t="s">
        <v>101</v>
      </c>
      <c r="F31" s="29" t="s">
        <v>102</v>
      </c>
      <c r="G31" s="29" t="s">
        <v>270</v>
      </c>
      <c r="H31" s="29" t="s">
        <v>271</v>
      </c>
      <c r="I31" s="161">
        <v>255000</v>
      </c>
      <c r="J31" s="161">
        <v>255000</v>
      </c>
      <c r="K31" s="162"/>
      <c r="L31" s="162"/>
      <c r="M31" s="161">
        <v>255000</v>
      </c>
      <c r="N31" s="162"/>
      <c r="O31" s="161"/>
      <c r="P31" s="161"/>
      <c r="Q31" s="161"/>
      <c r="R31" s="161"/>
      <c r="S31" s="161"/>
      <c r="T31" s="161"/>
      <c r="U31" s="161"/>
      <c r="V31" s="161"/>
      <c r="W31" s="161"/>
      <c r="X31" s="161"/>
    </row>
    <row r="32" s="152" customFormat="1" ht="23" customHeight="1" spans="1:24">
      <c r="A32" s="29" t="s">
        <v>70</v>
      </c>
      <c r="B32" s="29" t="s">
        <v>70</v>
      </c>
      <c r="C32" s="29" t="s">
        <v>274</v>
      </c>
      <c r="D32" s="29" t="s">
        <v>275</v>
      </c>
      <c r="E32" s="29" t="s">
        <v>101</v>
      </c>
      <c r="F32" s="29" t="s">
        <v>102</v>
      </c>
      <c r="G32" s="29" t="s">
        <v>276</v>
      </c>
      <c r="H32" s="29" t="s">
        <v>275</v>
      </c>
      <c r="I32" s="161">
        <v>26488</v>
      </c>
      <c r="J32" s="161">
        <v>26488</v>
      </c>
      <c r="K32" s="162"/>
      <c r="L32" s="162"/>
      <c r="M32" s="161">
        <v>26488</v>
      </c>
      <c r="N32" s="162"/>
      <c r="O32" s="161"/>
      <c r="P32" s="161"/>
      <c r="Q32" s="161"/>
      <c r="R32" s="161"/>
      <c r="S32" s="161"/>
      <c r="T32" s="161"/>
      <c r="U32" s="161"/>
      <c r="V32" s="161"/>
      <c r="W32" s="161"/>
      <c r="X32" s="161"/>
    </row>
    <row r="33" s="152" customFormat="1" ht="23" customHeight="1" spans="1:24">
      <c r="A33" s="29" t="s">
        <v>70</v>
      </c>
      <c r="B33" s="29" t="s">
        <v>70</v>
      </c>
      <c r="C33" s="29" t="s">
        <v>274</v>
      </c>
      <c r="D33" s="29" t="s">
        <v>275</v>
      </c>
      <c r="E33" s="29" t="s">
        <v>103</v>
      </c>
      <c r="F33" s="29" t="s">
        <v>104</v>
      </c>
      <c r="G33" s="29" t="s">
        <v>276</v>
      </c>
      <c r="H33" s="29" t="s">
        <v>275</v>
      </c>
      <c r="I33" s="161">
        <v>4730</v>
      </c>
      <c r="J33" s="161">
        <v>4730</v>
      </c>
      <c r="K33" s="162"/>
      <c r="L33" s="162"/>
      <c r="M33" s="161">
        <v>4730</v>
      </c>
      <c r="N33" s="162"/>
      <c r="O33" s="161"/>
      <c r="P33" s="161"/>
      <c r="Q33" s="161"/>
      <c r="R33" s="161"/>
      <c r="S33" s="161"/>
      <c r="T33" s="161"/>
      <c r="U33" s="161"/>
      <c r="V33" s="161"/>
      <c r="W33" s="161"/>
      <c r="X33" s="161"/>
    </row>
    <row r="34" s="152" customFormat="1" ht="23" customHeight="1" spans="1:24">
      <c r="A34" s="29" t="s">
        <v>70</v>
      </c>
      <c r="B34" s="29" t="s">
        <v>70</v>
      </c>
      <c r="C34" s="29" t="s">
        <v>277</v>
      </c>
      <c r="D34" s="29" t="s">
        <v>278</v>
      </c>
      <c r="E34" s="29" t="s">
        <v>101</v>
      </c>
      <c r="F34" s="29" t="s">
        <v>102</v>
      </c>
      <c r="G34" s="29" t="s">
        <v>279</v>
      </c>
      <c r="H34" s="29" t="s">
        <v>280</v>
      </c>
      <c r="I34" s="161">
        <v>61180</v>
      </c>
      <c r="J34" s="161">
        <v>61180</v>
      </c>
      <c r="K34" s="162"/>
      <c r="L34" s="162"/>
      <c r="M34" s="161">
        <v>61180</v>
      </c>
      <c r="N34" s="162"/>
      <c r="O34" s="161"/>
      <c r="P34" s="161"/>
      <c r="Q34" s="161"/>
      <c r="R34" s="161"/>
      <c r="S34" s="161"/>
      <c r="T34" s="161"/>
      <c r="U34" s="161"/>
      <c r="V34" s="161"/>
      <c r="W34" s="161"/>
      <c r="X34" s="161"/>
    </row>
    <row r="35" s="152" customFormat="1" ht="23" customHeight="1" spans="1:24">
      <c r="A35" s="29" t="s">
        <v>70</v>
      </c>
      <c r="B35" s="29" t="s">
        <v>70</v>
      </c>
      <c r="C35" s="29" t="s">
        <v>277</v>
      </c>
      <c r="D35" s="29" t="s">
        <v>278</v>
      </c>
      <c r="E35" s="29" t="s">
        <v>103</v>
      </c>
      <c r="F35" s="29" t="s">
        <v>104</v>
      </c>
      <c r="G35" s="29" t="s">
        <v>279</v>
      </c>
      <c r="H35" s="29" t="s">
        <v>280</v>
      </c>
      <c r="I35" s="161">
        <v>10925</v>
      </c>
      <c r="J35" s="161">
        <v>10925</v>
      </c>
      <c r="K35" s="162"/>
      <c r="L35" s="162"/>
      <c r="M35" s="161">
        <v>10925</v>
      </c>
      <c r="N35" s="162"/>
      <c r="O35" s="161"/>
      <c r="P35" s="161"/>
      <c r="Q35" s="161"/>
      <c r="R35" s="161"/>
      <c r="S35" s="161"/>
      <c r="T35" s="161"/>
      <c r="U35" s="161"/>
      <c r="V35" s="161"/>
      <c r="W35" s="161"/>
      <c r="X35" s="161"/>
    </row>
    <row r="36" s="152" customFormat="1" ht="23" customHeight="1" spans="1:24">
      <c r="A36" s="29" t="s">
        <v>70</v>
      </c>
      <c r="B36" s="29" t="s">
        <v>70</v>
      </c>
      <c r="C36" s="29" t="s">
        <v>277</v>
      </c>
      <c r="D36" s="29" t="s">
        <v>278</v>
      </c>
      <c r="E36" s="29" t="s">
        <v>101</v>
      </c>
      <c r="F36" s="29" t="s">
        <v>102</v>
      </c>
      <c r="G36" s="29" t="s">
        <v>281</v>
      </c>
      <c r="H36" s="29" t="s">
        <v>282</v>
      </c>
      <c r="I36" s="161">
        <v>10640</v>
      </c>
      <c r="J36" s="161">
        <v>10640</v>
      </c>
      <c r="K36" s="162"/>
      <c r="L36" s="162"/>
      <c r="M36" s="161">
        <v>10640</v>
      </c>
      <c r="N36" s="162"/>
      <c r="O36" s="161"/>
      <c r="P36" s="161"/>
      <c r="Q36" s="161"/>
      <c r="R36" s="161"/>
      <c r="S36" s="161"/>
      <c r="T36" s="161"/>
      <c r="U36" s="161"/>
      <c r="V36" s="161"/>
      <c r="W36" s="161"/>
      <c r="X36" s="161"/>
    </row>
    <row r="37" s="152" customFormat="1" ht="23" customHeight="1" spans="1:24">
      <c r="A37" s="29" t="s">
        <v>70</v>
      </c>
      <c r="B37" s="29" t="s">
        <v>70</v>
      </c>
      <c r="C37" s="29" t="s">
        <v>277</v>
      </c>
      <c r="D37" s="29" t="s">
        <v>278</v>
      </c>
      <c r="E37" s="29" t="s">
        <v>103</v>
      </c>
      <c r="F37" s="29" t="s">
        <v>104</v>
      </c>
      <c r="G37" s="29" t="s">
        <v>281</v>
      </c>
      <c r="H37" s="29" t="s">
        <v>282</v>
      </c>
      <c r="I37" s="161">
        <v>1900</v>
      </c>
      <c r="J37" s="161">
        <v>1900</v>
      </c>
      <c r="K37" s="162"/>
      <c r="L37" s="162"/>
      <c r="M37" s="161">
        <v>1900</v>
      </c>
      <c r="N37" s="162"/>
      <c r="O37" s="161"/>
      <c r="P37" s="161"/>
      <c r="Q37" s="161"/>
      <c r="R37" s="161"/>
      <c r="S37" s="161"/>
      <c r="T37" s="161"/>
      <c r="U37" s="161"/>
      <c r="V37" s="161"/>
      <c r="W37" s="161"/>
      <c r="X37" s="161"/>
    </row>
    <row r="38" s="152" customFormat="1" ht="23" customHeight="1" spans="1:24">
      <c r="A38" s="29" t="s">
        <v>70</v>
      </c>
      <c r="B38" s="29" t="s">
        <v>70</v>
      </c>
      <c r="C38" s="29" t="s">
        <v>277</v>
      </c>
      <c r="D38" s="29" t="s">
        <v>278</v>
      </c>
      <c r="E38" s="29" t="s">
        <v>101</v>
      </c>
      <c r="F38" s="29" t="s">
        <v>102</v>
      </c>
      <c r="G38" s="29" t="s">
        <v>283</v>
      </c>
      <c r="H38" s="29" t="s">
        <v>284</v>
      </c>
      <c r="I38" s="161">
        <v>27468</v>
      </c>
      <c r="J38" s="161">
        <v>27468</v>
      </c>
      <c r="K38" s="162"/>
      <c r="L38" s="162"/>
      <c r="M38" s="161">
        <v>27468</v>
      </c>
      <c r="N38" s="162"/>
      <c r="O38" s="161"/>
      <c r="P38" s="161"/>
      <c r="Q38" s="161"/>
      <c r="R38" s="161"/>
      <c r="S38" s="161"/>
      <c r="T38" s="161"/>
      <c r="U38" s="161"/>
      <c r="V38" s="161"/>
      <c r="W38" s="161"/>
      <c r="X38" s="161"/>
    </row>
    <row r="39" s="152" customFormat="1" ht="23" customHeight="1" spans="1:24">
      <c r="A39" s="29" t="s">
        <v>70</v>
      </c>
      <c r="B39" s="29" t="s">
        <v>70</v>
      </c>
      <c r="C39" s="29" t="s">
        <v>277</v>
      </c>
      <c r="D39" s="29" t="s">
        <v>278</v>
      </c>
      <c r="E39" s="29" t="s">
        <v>103</v>
      </c>
      <c r="F39" s="29" t="s">
        <v>104</v>
      </c>
      <c r="G39" s="29" t="s">
        <v>283</v>
      </c>
      <c r="H39" s="29" t="s">
        <v>284</v>
      </c>
      <c r="I39" s="161">
        <v>4905</v>
      </c>
      <c r="J39" s="161">
        <v>4905</v>
      </c>
      <c r="K39" s="162"/>
      <c r="L39" s="162"/>
      <c r="M39" s="161">
        <v>4905</v>
      </c>
      <c r="N39" s="162"/>
      <c r="O39" s="161"/>
      <c r="P39" s="161"/>
      <c r="Q39" s="161"/>
      <c r="R39" s="161"/>
      <c r="S39" s="161"/>
      <c r="T39" s="161"/>
      <c r="U39" s="161"/>
      <c r="V39" s="161"/>
      <c r="W39" s="161"/>
      <c r="X39" s="161"/>
    </row>
    <row r="40" s="152" customFormat="1" ht="23" customHeight="1" spans="1:24">
      <c r="A40" s="29" t="s">
        <v>70</v>
      </c>
      <c r="B40" s="29" t="s">
        <v>70</v>
      </c>
      <c r="C40" s="29" t="s">
        <v>277</v>
      </c>
      <c r="D40" s="29" t="s">
        <v>278</v>
      </c>
      <c r="E40" s="29" t="s">
        <v>101</v>
      </c>
      <c r="F40" s="29" t="s">
        <v>102</v>
      </c>
      <c r="G40" s="29" t="s">
        <v>285</v>
      </c>
      <c r="H40" s="29" t="s">
        <v>286</v>
      </c>
      <c r="I40" s="161">
        <v>39900</v>
      </c>
      <c r="J40" s="161">
        <v>39900</v>
      </c>
      <c r="K40" s="162"/>
      <c r="L40" s="162"/>
      <c r="M40" s="161">
        <v>39900</v>
      </c>
      <c r="N40" s="162"/>
      <c r="O40" s="161"/>
      <c r="P40" s="161"/>
      <c r="Q40" s="161"/>
      <c r="R40" s="161"/>
      <c r="S40" s="161"/>
      <c r="T40" s="161"/>
      <c r="U40" s="161"/>
      <c r="V40" s="161"/>
      <c r="W40" s="161"/>
      <c r="X40" s="161"/>
    </row>
    <row r="41" s="152" customFormat="1" ht="23" customHeight="1" spans="1:24">
      <c r="A41" s="29" t="s">
        <v>70</v>
      </c>
      <c r="B41" s="29" t="s">
        <v>70</v>
      </c>
      <c r="C41" s="29" t="s">
        <v>277</v>
      </c>
      <c r="D41" s="29" t="s">
        <v>278</v>
      </c>
      <c r="E41" s="29" t="s">
        <v>103</v>
      </c>
      <c r="F41" s="29" t="s">
        <v>104</v>
      </c>
      <c r="G41" s="29" t="s">
        <v>285</v>
      </c>
      <c r="H41" s="29" t="s">
        <v>286</v>
      </c>
      <c r="I41" s="161">
        <v>7125</v>
      </c>
      <c r="J41" s="161">
        <v>7125</v>
      </c>
      <c r="K41" s="162"/>
      <c r="L41" s="162"/>
      <c r="M41" s="161">
        <v>7125</v>
      </c>
      <c r="N41" s="162"/>
      <c r="O41" s="161"/>
      <c r="P41" s="161"/>
      <c r="Q41" s="161"/>
      <c r="R41" s="161"/>
      <c r="S41" s="161"/>
      <c r="T41" s="161"/>
      <c r="U41" s="161"/>
      <c r="V41" s="161"/>
      <c r="W41" s="161"/>
      <c r="X41" s="161"/>
    </row>
    <row r="42" s="152" customFormat="1" ht="23" customHeight="1" spans="1:24">
      <c r="A42" s="29" t="s">
        <v>70</v>
      </c>
      <c r="B42" s="29" t="s">
        <v>70</v>
      </c>
      <c r="C42" s="29" t="s">
        <v>277</v>
      </c>
      <c r="D42" s="29" t="s">
        <v>278</v>
      </c>
      <c r="E42" s="29" t="s">
        <v>101</v>
      </c>
      <c r="F42" s="29" t="s">
        <v>102</v>
      </c>
      <c r="G42" s="29" t="s">
        <v>287</v>
      </c>
      <c r="H42" s="29" t="s">
        <v>288</v>
      </c>
      <c r="I42" s="161">
        <v>42560</v>
      </c>
      <c r="J42" s="161">
        <v>42560</v>
      </c>
      <c r="K42" s="162"/>
      <c r="L42" s="162"/>
      <c r="M42" s="161">
        <v>42560</v>
      </c>
      <c r="N42" s="162"/>
      <c r="O42" s="161"/>
      <c r="P42" s="161"/>
      <c r="Q42" s="161"/>
      <c r="R42" s="161"/>
      <c r="S42" s="161"/>
      <c r="T42" s="161"/>
      <c r="U42" s="161"/>
      <c r="V42" s="161"/>
      <c r="W42" s="161"/>
      <c r="X42" s="161"/>
    </row>
    <row r="43" s="152" customFormat="1" ht="23" customHeight="1" spans="1:24">
      <c r="A43" s="29" t="s">
        <v>70</v>
      </c>
      <c r="B43" s="29" t="s">
        <v>70</v>
      </c>
      <c r="C43" s="29" t="s">
        <v>277</v>
      </c>
      <c r="D43" s="29" t="s">
        <v>278</v>
      </c>
      <c r="E43" s="29" t="s">
        <v>103</v>
      </c>
      <c r="F43" s="29" t="s">
        <v>104</v>
      </c>
      <c r="G43" s="29" t="s">
        <v>287</v>
      </c>
      <c r="H43" s="29" t="s">
        <v>288</v>
      </c>
      <c r="I43" s="161">
        <v>7600</v>
      </c>
      <c r="J43" s="161">
        <v>7600</v>
      </c>
      <c r="K43" s="162"/>
      <c r="L43" s="162"/>
      <c r="M43" s="161">
        <v>7600</v>
      </c>
      <c r="N43" s="162"/>
      <c r="O43" s="161"/>
      <c r="P43" s="161"/>
      <c r="Q43" s="161"/>
      <c r="R43" s="161"/>
      <c r="S43" s="161"/>
      <c r="T43" s="161"/>
      <c r="U43" s="161"/>
      <c r="V43" s="161"/>
      <c r="W43" s="161"/>
      <c r="X43" s="161"/>
    </row>
    <row r="44" s="152" customFormat="1" ht="23" customHeight="1" spans="1:24">
      <c r="A44" s="29" t="s">
        <v>70</v>
      </c>
      <c r="B44" s="29" t="s">
        <v>70</v>
      </c>
      <c r="C44" s="29" t="s">
        <v>277</v>
      </c>
      <c r="D44" s="29" t="s">
        <v>278</v>
      </c>
      <c r="E44" s="29" t="s">
        <v>101</v>
      </c>
      <c r="F44" s="29" t="s">
        <v>102</v>
      </c>
      <c r="G44" s="29" t="s">
        <v>289</v>
      </c>
      <c r="H44" s="29" t="s">
        <v>290</v>
      </c>
      <c r="I44" s="161">
        <v>15960</v>
      </c>
      <c r="J44" s="161">
        <v>15960</v>
      </c>
      <c r="K44" s="162"/>
      <c r="L44" s="162"/>
      <c r="M44" s="161">
        <v>15960</v>
      </c>
      <c r="N44" s="162"/>
      <c r="O44" s="161"/>
      <c r="P44" s="161"/>
      <c r="Q44" s="161"/>
      <c r="R44" s="161"/>
      <c r="S44" s="161"/>
      <c r="T44" s="161"/>
      <c r="U44" s="161"/>
      <c r="V44" s="161"/>
      <c r="W44" s="161"/>
      <c r="X44" s="161"/>
    </row>
    <row r="45" s="152" customFormat="1" ht="23" customHeight="1" spans="1:24">
      <c r="A45" s="29" t="s">
        <v>70</v>
      </c>
      <c r="B45" s="29" t="s">
        <v>70</v>
      </c>
      <c r="C45" s="29" t="s">
        <v>277</v>
      </c>
      <c r="D45" s="29" t="s">
        <v>278</v>
      </c>
      <c r="E45" s="29" t="s">
        <v>103</v>
      </c>
      <c r="F45" s="29" t="s">
        <v>104</v>
      </c>
      <c r="G45" s="29" t="s">
        <v>289</v>
      </c>
      <c r="H45" s="29" t="s">
        <v>290</v>
      </c>
      <c r="I45" s="161">
        <v>2850</v>
      </c>
      <c r="J45" s="161">
        <v>2850</v>
      </c>
      <c r="K45" s="162"/>
      <c r="L45" s="162"/>
      <c r="M45" s="161">
        <v>2850</v>
      </c>
      <c r="N45" s="162"/>
      <c r="O45" s="161"/>
      <c r="P45" s="161"/>
      <c r="Q45" s="161"/>
      <c r="R45" s="161"/>
      <c r="S45" s="161"/>
      <c r="T45" s="161"/>
      <c r="U45" s="161"/>
      <c r="V45" s="161"/>
      <c r="W45" s="161"/>
      <c r="X45" s="161"/>
    </row>
    <row r="46" s="152" customFormat="1" ht="23" customHeight="1" spans="1:24">
      <c r="A46" s="29" t="s">
        <v>70</v>
      </c>
      <c r="B46" s="29" t="s">
        <v>70</v>
      </c>
      <c r="C46" s="29" t="s">
        <v>277</v>
      </c>
      <c r="D46" s="29" t="s">
        <v>278</v>
      </c>
      <c r="E46" s="29" t="s">
        <v>101</v>
      </c>
      <c r="F46" s="29" t="s">
        <v>102</v>
      </c>
      <c r="G46" s="29" t="s">
        <v>291</v>
      </c>
      <c r="H46" s="29" t="s">
        <v>292</v>
      </c>
      <c r="I46" s="161">
        <v>16800</v>
      </c>
      <c r="J46" s="161">
        <v>16800</v>
      </c>
      <c r="K46" s="162"/>
      <c r="L46" s="162"/>
      <c r="M46" s="161">
        <v>16800</v>
      </c>
      <c r="N46" s="162"/>
      <c r="O46" s="161"/>
      <c r="P46" s="161"/>
      <c r="Q46" s="161"/>
      <c r="R46" s="161"/>
      <c r="S46" s="161"/>
      <c r="T46" s="161"/>
      <c r="U46" s="161"/>
      <c r="V46" s="161"/>
      <c r="W46" s="161"/>
      <c r="X46" s="161"/>
    </row>
    <row r="47" s="152" customFormat="1" ht="23" customHeight="1" spans="1:24">
      <c r="A47" s="29" t="s">
        <v>70</v>
      </c>
      <c r="B47" s="29" t="s">
        <v>70</v>
      </c>
      <c r="C47" s="29" t="s">
        <v>277</v>
      </c>
      <c r="D47" s="29" t="s">
        <v>278</v>
      </c>
      <c r="E47" s="29" t="s">
        <v>101</v>
      </c>
      <c r="F47" s="29" t="s">
        <v>102</v>
      </c>
      <c r="G47" s="29" t="s">
        <v>291</v>
      </c>
      <c r="H47" s="29" t="s">
        <v>292</v>
      </c>
      <c r="I47" s="161">
        <v>31200</v>
      </c>
      <c r="J47" s="161">
        <v>31200</v>
      </c>
      <c r="K47" s="162"/>
      <c r="L47" s="162"/>
      <c r="M47" s="161">
        <v>31200</v>
      </c>
      <c r="N47" s="162"/>
      <c r="O47" s="161"/>
      <c r="P47" s="161"/>
      <c r="Q47" s="161"/>
      <c r="R47" s="161"/>
      <c r="S47" s="161"/>
      <c r="T47" s="161"/>
      <c r="U47" s="161"/>
      <c r="V47" s="161"/>
      <c r="W47" s="161"/>
      <c r="X47" s="161"/>
    </row>
    <row r="48" s="152" customFormat="1" ht="23" customHeight="1" spans="1:24">
      <c r="A48" s="29" t="s">
        <v>70</v>
      </c>
      <c r="B48" s="29" t="s">
        <v>70</v>
      </c>
      <c r="C48" s="29" t="s">
        <v>277</v>
      </c>
      <c r="D48" s="29" t="s">
        <v>278</v>
      </c>
      <c r="E48" s="29" t="s">
        <v>101</v>
      </c>
      <c r="F48" s="29" t="s">
        <v>102</v>
      </c>
      <c r="G48" s="29" t="s">
        <v>291</v>
      </c>
      <c r="H48" s="29" t="s">
        <v>292</v>
      </c>
      <c r="I48" s="161">
        <v>67200</v>
      </c>
      <c r="J48" s="161">
        <v>67200</v>
      </c>
      <c r="K48" s="162"/>
      <c r="L48" s="162"/>
      <c r="M48" s="161">
        <v>67200</v>
      </c>
      <c r="N48" s="162"/>
      <c r="O48" s="161"/>
      <c r="P48" s="161"/>
      <c r="Q48" s="161"/>
      <c r="R48" s="161"/>
      <c r="S48" s="161"/>
      <c r="T48" s="161"/>
      <c r="U48" s="161"/>
      <c r="V48" s="161"/>
      <c r="W48" s="161"/>
      <c r="X48" s="161"/>
    </row>
    <row r="49" s="152" customFormat="1" ht="23" customHeight="1" spans="1:24">
      <c r="A49" s="29" t="s">
        <v>70</v>
      </c>
      <c r="B49" s="29" t="s">
        <v>70</v>
      </c>
      <c r="C49" s="29" t="s">
        <v>277</v>
      </c>
      <c r="D49" s="29" t="s">
        <v>278</v>
      </c>
      <c r="E49" s="29" t="s">
        <v>103</v>
      </c>
      <c r="F49" s="29" t="s">
        <v>104</v>
      </c>
      <c r="G49" s="29" t="s">
        <v>291</v>
      </c>
      <c r="H49" s="29" t="s">
        <v>292</v>
      </c>
      <c r="I49" s="161">
        <v>3000</v>
      </c>
      <c r="J49" s="161">
        <v>3000</v>
      </c>
      <c r="K49" s="162"/>
      <c r="L49" s="162"/>
      <c r="M49" s="161">
        <v>3000</v>
      </c>
      <c r="N49" s="162"/>
      <c r="O49" s="161"/>
      <c r="P49" s="161"/>
      <c r="Q49" s="161"/>
      <c r="R49" s="161"/>
      <c r="S49" s="161"/>
      <c r="T49" s="161"/>
      <c r="U49" s="161"/>
      <c r="V49" s="161"/>
      <c r="W49" s="161"/>
      <c r="X49" s="161"/>
    </row>
    <row r="50" s="152" customFormat="1" ht="23" customHeight="1" spans="1:24">
      <c r="A50" s="29" t="s">
        <v>70</v>
      </c>
      <c r="B50" s="29" t="s">
        <v>70</v>
      </c>
      <c r="C50" s="29" t="s">
        <v>277</v>
      </c>
      <c r="D50" s="29" t="s">
        <v>278</v>
      </c>
      <c r="E50" s="29" t="s">
        <v>103</v>
      </c>
      <c r="F50" s="29" t="s">
        <v>104</v>
      </c>
      <c r="G50" s="29" t="s">
        <v>291</v>
      </c>
      <c r="H50" s="29" t="s">
        <v>292</v>
      </c>
      <c r="I50" s="161">
        <v>12000</v>
      </c>
      <c r="J50" s="161">
        <v>12000</v>
      </c>
      <c r="K50" s="162"/>
      <c r="L50" s="162"/>
      <c r="M50" s="161">
        <v>12000</v>
      </c>
      <c r="N50" s="162"/>
      <c r="O50" s="161"/>
      <c r="P50" s="161"/>
      <c r="Q50" s="161"/>
      <c r="R50" s="161"/>
      <c r="S50" s="161"/>
      <c r="T50" s="161"/>
      <c r="U50" s="161"/>
      <c r="V50" s="161"/>
      <c r="W50" s="161"/>
      <c r="X50" s="161"/>
    </row>
    <row r="51" s="152" customFormat="1" ht="23" customHeight="1" spans="1:24">
      <c r="A51" s="29" t="s">
        <v>70</v>
      </c>
      <c r="B51" s="29" t="s">
        <v>70</v>
      </c>
      <c r="C51" s="29" t="s">
        <v>293</v>
      </c>
      <c r="D51" s="29" t="s">
        <v>294</v>
      </c>
      <c r="E51" s="29" t="s">
        <v>129</v>
      </c>
      <c r="F51" s="29" t="s">
        <v>130</v>
      </c>
      <c r="G51" s="29" t="s">
        <v>295</v>
      </c>
      <c r="H51" s="29" t="s">
        <v>296</v>
      </c>
      <c r="I51" s="161">
        <v>1058400</v>
      </c>
      <c r="J51" s="161">
        <v>1058400</v>
      </c>
      <c r="K51" s="162"/>
      <c r="L51" s="162"/>
      <c r="M51" s="161">
        <v>1058400</v>
      </c>
      <c r="N51" s="162"/>
      <c r="O51" s="161"/>
      <c r="P51" s="161"/>
      <c r="Q51" s="161"/>
      <c r="R51" s="161"/>
      <c r="S51" s="161"/>
      <c r="T51" s="161"/>
      <c r="U51" s="161"/>
      <c r="V51" s="161"/>
      <c r="W51" s="161"/>
      <c r="X51" s="161"/>
    </row>
    <row r="52" s="152" customFormat="1" ht="23" customHeight="1" spans="1:24">
      <c r="A52" s="29" t="s">
        <v>70</v>
      </c>
      <c r="B52" s="29" t="s">
        <v>70</v>
      </c>
      <c r="C52" s="29" t="s">
        <v>293</v>
      </c>
      <c r="D52" s="29" t="s">
        <v>294</v>
      </c>
      <c r="E52" s="29" t="s">
        <v>131</v>
      </c>
      <c r="F52" s="29" t="s">
        <v>132</v>
      </c>
      <c r="G52" s="29" t="s">
        <v>295</v>
      </c>
      <c r="H52" s="29" t="s">
        <v>296</v>
      </c>
      <c r="I52" s="161">
        <v>204000</v>
      </c>
      <c r="J52" s="161">
        <v>204000</v>
      </c>
      <c r="K52" s="162"/>
      <c r="L52" s="162"/>
      <c r="M52" s="161">
        <v>204000</v>
      </c>
      <c r="N52" s="162"/>
      <c r="O52" s="161"/>
      <c r="P52" s="161"/>
      <c r="Q52" s="161"/>
      <c r="R52" s="161"/>
      <c r="S52" s="161"/>
      <c r="T52" s="161"/>
      <c r="U52" s="161"/>
      <c r="V52" s="161"/>
      <c r="W52" s="161"/>
      <c r="X52" s="161"/>
    </row>
    <row r="53" s="152" customFormat="1" ht="23" customHeight="1" spans="1:24">
      <c r="A53" s="29" t="s">
        <v>70</v>
      </c>
      <c r="B53" s="29" t="s">
        <v>70</v>
      </c>
      <c r="C53" s="29" t="s">
        <v>297</v>
      </c>
      <c r="D53" s="29" t="s">
        <v>298</v>
      </c>
      <c r="E53" s="29" t="s">
        <v>101</v>
      </c>
      <c r="F53" s="29" t="s">
        <v>102</v>
      </c>
      <c r="G53" s="29" t="s">
        <v>262</v>
      </c>
      <c r="H53" s="29" t="s">
        <v>263</v>
      </c>
      <c r="I53" s="161">
        <v>92607</v>
      </c>
      <c r="J53" s="161">
        <v>92607</v>
      </c>
      <c r="K53" s="162"/>
      <c r="L53" s="162"/>
      <c r="M53" s="161">
        <v>92607</v>
      </c>
      <c r="N53" s="162"/>
      <c r="O53" s="161"/>
      <c r="P53" s="161"/>
      <c r="Q53" s="161"/>
      <c r="R53" s="161"/>
      <c r="S53" s="161"/>
      <c r="T53" s="161"/>
      <c r="U53" s="161"/>
      <c r="V53" s="161"/>
      <c r="W53" s="161"/>
      <c r="X53" s="161"/>
    </row>
    <row r="54" s="152" customFormat="1" ht="23" customHeight="1" spans="1:24">
      <c r="A54" s="29" t="s">
        <v>70</v>
      </c>
      <c r="B54" s="29" t="s">
        <v>70</v>
      </c>
      <c r="C54" s="29" t="s">
        <v>299</v>
      </c>
      <c r="D54" s="29" t="s">
        <v>300</v>
      </c>
      <c r="E54" s="29" t="s">
        <v>101</v>
      </c>
      <c r="F54" s="29" t="s">
        <v>102</v>
      </c>
      <c r="G54" s="29" t="s">
        <v>248</v>
      </c>
      <c r="H54" s="29" t="s">
        <v>249</v>
      </c>
      <c r="I54" s="161">
        <v>538550</v>
      </c>
      <c r="J54" s="161">
        <v>538550</v>
      </c>
      <c r="K54" s="162"/>
      <c r="L54" s="162"/>
      <c r="M54" s="161">
        <v>538550</v>
      </c>
      <c r="N54" s="162"/>
      <c r="O54" s="161"/>
      <c r="P54" s="161"/>
      <c r="Q54" s="161"/>
      <c r="R54" s="161"/>
      <c r="S54" s="161"/>
      <c r="T54" s="161"/>
      <c r="U54" s="161"/>
      <c r="V54" s="161"/>
      <c r="W54" s="161"/>
      <c r="X54" s="161"/>
    </row>
    <row r="55" s="152" customFormat="1" ht="23" customHeight="1" spans="1:24">
      <c r="A55" s="29" t="s">
        <v>70</v>
      </c>
      <c r="B55" s="29" t="s">
        <v>70</v>
      </c>
      <c r="C55" s="29" t="s">
        <v>299</v>
      </c>
      <c r="D55" s="29" t="s">
        <v>300</v>
      </c>
      <c r="E55" s="29" t="s">
        <v>101</v>
      </c>
      <c r="F55" s="29" t="s">
        <v>102</v>
      </c>
      <c r="G55" s="29" t="s">
        <v>248</v>
      </c>
      <c r="H55" s="29" t="s">
        <v>249</v>
      </c>
      <c r="I55" s="161">
        <v>673680</v>
      </c>
      <c r="J55" s="161">
        <v>673680</v>
      </c>
      <c r="K55" s="162"/>
      <c r="L55" s="162"/>
      <c r="M55" s="161">
        <v>673680</v>
      </c>
      <c r="N55" s="162"/>
      <c r="O55" s="161"/>
      <c r="P55" s="161"/>
      <c r="Q55" s="161"/>
      <c r="R55" s="161"/>
      <c r="S55" s="161"/>
      <c r="T55" s="161"/>
      <c r="U55" s="161"/>
      <c r="V55" s="161"/>
      <c r="W55" s="161"/>
      <c r="X55" s="161"/>
    </row>
    <row r="56" s="152" customFormat="1" ht="23" customHeight="1" spans="1:24">
      <c r="A56" s="29" t="s">
        <v>70</v>
      </c>
      <c r="B56" s="29" t="s">
        <v>70</v>
      </c>
      <c r="C56" s="29" t="s">
        <v>301</v>
      </c>
      <c r="D56" s="29" t="s">
        <v>302</v>
      </c>
      <c r="E56" s="29" t="s">
        <v>101</v>
      </c>
      <c r="F56" s="29" t="s">
        <v>102</v>
      </c>
      <c r="G56" s="29" t="s">
        <v>291</v>
      </c>
      <c r="H56" s="29" t="s">
        <v>292</v>
      </c>
      <c r="I56" s="161">
        <v>124800</v>
      </c>
      <c r="J56" s="161">
        <v>124800</v>
      </c>
      <c r="K56" s="162"/>
      <c r="L56" s="162"/>
      <c r="M56" s="161">
        <v>124800</v>
      </c>
      <c r="N56" s="162"/>
      <c r="O56" s="161"/>
      <c r="P56" s="161"/>
      <c r="Q56" s="161"/>
      <c r="R56" s="161"/>
      <c r="S56" s="161"/>
      <c r="T56" s="161"/>
      <c r="U56" s="161"/>
      <c r="V56" s="161"/>
      <c r="W56" s="161"/>
      <c r="X56" s="161"/>
    </row>
    <row r="57" s="152" customFormat="1" ht="23" customHeight="1" spans="1:24">
      <c r="A57" s="29" t="s">
        <v>70</v>
      </c>
      <c r="B57" s="29" t="s">
        <v>70</v>
      </c>
      <c r="C57" s="29" t="s">
        <v>303</v>
      </c>
      <c r="D57" s="29" t="s">
        <v>304</v>
      </c>
      <c r="E57" s="29" t="s">
        <v>101</v>
      </c>
      <c r="F57" s="29" t="s">
        <v>102</v>
      </c>
      <c r="G57" s="29" t="s">
        <v>248</v>
      </c>
      <c r="H57" s="29" t="s">
        <v>249</v>
      </c>
      <c r="I57" s="161">
        <v>1437300</v>
      </c>
      <c r="J57" s="161">
        <v>1437300</v>
      </c>
      <c r="K57" s="162"/>
      <c r="L57" s="162"/>
      <c r="M57" s="161">
        <v>1437300</v>
      </c>
      <c r="N57" s="162"/>
      <c r="O57" s="161"/>
      <c r="P57" s="161"/>
      <c r="Q57" s="161"/>
      <c r="R57" s="161"/>
      <c r="S57" s="161"/>
      <c r="T57" s="161"/>
      <c r="U57" s="161"/>
      <c r="V57" s="161"/>
      <c r="W57" s="161"/>
      <c r="X57" s="161"/>
    </row>
    <row r="58" s="152" customFormat="1" ht="23" customHeight="1" spans="1:24">
      <c r="A58" s="29" t="s">
        <v>70</v>
      </c>
      <c r="B58" s="29" t="s">
        <v>70</v>
      </c>
      <c r="C58" s="29" t="s">
        <v>303</v>
      </c>
      <c r="D58" s="29" t="s">
        <v>304</v>
      </c>
      <c r="E58" s="29" t="s">
        <v>103</v>
      </c>
      <c r="F58" s="29" t="s">
        <v>104</v>
      </c>
      <c r="G58" s="29" t="s">
        <v>248</v>
      </c>
      <c r="H58" s="29" t="s">
        <v>249</v>
      </c>
      <c r="I58" s="161">
        <v>72000</v>
      </c>
      <c r="J58" s="161">
        <v>72000</v>
      </c>
      <c r="K58" s="162"/>
      <c r="L58" s="162"/>
      <c r="M58" s="161">
        <v>72000</v>
      </c>
      <c r="N58" s="162"/>
      <c r="O58" s="161"/>
      <c r="P58" s="161"/>
      <c r="Q58" s="161"/>
      <c r="R58" s="161"/>
      <c r="S58" s="161"/>
      <c r="T58" s="161"/>
      <c r="U58" s="161"/>
      <c r="V58" s="161"/>
      <c r="W58" s="161"/>
      <c r="X58" s="161"/>
    </row>
    <row r="59" s="152" customFormat="1" ht="23" customHeight="1" spans="1:24">
      <c r="A59" s="29" t="s">
        <v>70</v>
      </c>
      <c r="B59" s="29" t="s">
        <v>70</v>
      </c>
      <c r="C59" s="29" t="s">
        <v>303</v>
      </c>
      <c r="D59" s="29" t="s">
        <v>304</v>
      </c>
      <c r="E59" s="29" t="s">
        <v>103</v>
      </c>
      <c r="F59" s="29" t="s">
        <v>104</v>
      </c>
      <c r="G59" s="29" t="s">
        <v>252</v>
      </c>
      <c r="H59" s="29" t="s">
        <v>253</v>
      </c>
      <c r="I59" s="161">
        <v>90000</v>
      </c>
      <c r="J59" s="161">
        <v>90000</v>
      </c>
      <c r="K59" s="162"/>
      <c r="L59" s="162"/>
      <c r="M59" s="161">
        <v>90000</v>
      </c>
      <c r="N59" s="162"/>
      <c r="O59" s="161"/>
      <c r="P59" s="161"/>
      <c r="Q59" s="161"/>
      <c r="R59" s="161"/>
      <c r="S59" s="161"/>
      <c r="T59" s="161"/>
      <c r="U59" s="161"/>
      <c r="V59" s="161"/>
      <c r="W59" s="161"/>
      <c r="X59" s="161"/>
    </row>
    <row r="60" s="152" customFormat="1" ht="23" customHeight="1" spans="1:24">
      <c r="A60" s="29" t="s">
        <v>70</v>
      </c>
      <c r="B60" s="29" t="s">
        <v>70</v>
      </c>
      <c r="C60" s="29" t="s">
        <v>305</v>
      </c>
      <c r="D60" s="29" t="s">
        <v>306</v>
      </c>
      <c r="E60" s="29" t="s">
        <v>103</v>
      </c>
      <c r="F60" s="29" t="s">
        <v>104</v>
      </c>
      <c r="G60" s="29" t="s">
        <v>307</v>
      </c>
      <c r="H60" s="29" t="s">
        <v>308</v>
      </c>
      <c r="I60" s="161">
        <v>31230</v>
      </c>
      <c r="J60" s="161">
        <v>31230</v>
      </c>
      <c r="K60" s="162"/>
      <c r="L60" s="162"/>
      <c r="M60" s="161">
        <v>31230</v>
      </c>
      <c r="N60" s="162"/>
      <c r="O60" s="161"/>
      <c r="P60" s="161"/>
      <c r="Q60" s="161"/>
      <c r="R60" s="161"/>
      <c r="S60" s="161"/>
      <c r="T60" s="161"/>
      <c r="U60" s="161"/>
      <c r="V60" s="161"/>
      <c r="W60" s="161"/>
      <c r="X60" s="161"/>
    </row>
    <row r="61" s="152" customFormat="1" ht="23" customHeight="1" spans="1:24">
      <c r="A61" s="29" t="s">
        <v>70</v>
      </c>
      <c r="B61" s="29" t="s">
        <v>70</v>
      </c>
      <c r="C61" s="29" t="s">
        <v>305</v>
      </c>
      <c r="D61" s="29" t="s">
        <v>306</v>
      </c>
      <c r="E61" s="29" t="s">
        <v>103</v>
      </c>
      <c r="F61" s="29" t="s">
        <v>104</v>
      </c>
      <c r="G61" s="29" t="s">
        <v>307</v>
      </c>
      <c r="H61" s="29" t="s">
        <v>308</v>
      </c>
      <c r="I61" s="161">
        <v>11270</v>
      </c>
      <c r="J61" s="161">
        <v>11270</v>
      </c>
      <c r="K61" s="162"/>
      <c r="L61" s="162"/>
      <c r="M61" s="161">
        <v>11270</v>
      </c>
      <c r="N61" s="162"/>
      <c r="O61" s="161"/>
      <c r="P61" s="161"/>
      <c r="Q61" s="161"/>
      <c r="R61" s="161"/>
      <c r="S61" s="161"/>
      <c r="T61" s="161"/>
      <c r="U61" s="161"/>
      <c r="V61" s="161"/>
      <c r="W61" s="161"/>
      <c r="X61" s="161"/>
    </row>
    <row r="62" s="152" customFormat="1" ht="23" customHeight="1" spans="1:24">
      <c r="A62" s="32" t="s">
        <v>215</v>
      </c>
      <c r="B62" s="157"/>
      <c r="C62" s="25"/>
      <c r="D62" s="25"/>
      <c r="E62" s="25"/>
      <c r="F62" s="25"/>
      <c r="G62" s="25"/>
      <c r="H62" s="26"/>
      <c r="I62" s="161">
        <v>10764087</v>
      </c>
      <c r="J62" s="161">
        <v>10764087</v>
      </c>
      <c r="K62" s="161"/>
      <c r="L62" s="161"/>
      <c r="M62" s="161">
        <v>10764087</v>
      </c>
      <c r="N62" s="161"/>
      <c r="O62" s="161"/>
      <c r="P62" s="161"/>
      <c r="Q62" s="161"/>
      <c r="R62" s="161"/>
      <c r="S62" s="161"/>
      <c r="T62" s="161"/>
      <c r="U62" s="161"/>
      <c r="V62" s="161"/>
      <c r="W62" s="161"/>
      <c r="X62" s="161"/>
    </row>
  </sheetData>
  <autoFilter xmlns:etc="http://www.wps.cn/officeDocument/2017/etCustomData" ref="A7:X62" etc:filterBottomFollowUsedRange="0">
    <extLst/>
  </autoFilter>
  <mergeCells count="31">
    <mergeCell ref="A2:X2"/>
    <mergeCell ref="A3:H3"/>
    <mergeCell ref="I4:X4"/>
    <mergeCell ref="J5:N5"/>
    <mergeCell ref="O5:Q5"/>
    <mergeCell ref="S5:X5"/>
    <mergeCell ref="A62:H62"/>
    <mergeCell ref="A4:A7"/>
    <mergeCell ref="B4:B7"/>
    <mergeCell ref="C4:C7"/>
    <mergeCell ref="D4:D7"/>
    <mergeCell ref="E4:E7"/>
    <mergeCell ref="F4:F7"/>
    <mergeCell ref="G4:G7"/>
    <mergeCell ref="H4:H7"/>
    <mergeCell ref="I5:I7"/>
    <mergeCell ref="J6:J7"/>
    <mergeCell ref="K6:K7"/>
    <mergeCell ref="L6:L7"/>
    <mergeCell ref="M6:M7"/>
    <mergeCell ref="N6:N7"/>
    <mergeCell ref="O6:O7"/>
    <mergeCell ref="P6:P7"/>
    <mergeCell ref="Q6:Q7"/>
    <mergeCell ref="R5:R7"/>
    <mergeCell ref="S6:S7"/>
    <mergeCell ref="T6:T7"/>
    <mergeCell ref="U6:U7"/>
    <mergeCell ref="V6:V7"/>
    <mergeCell ref="W6:W7"/>
    <mergeCell ref="X6:X7"/>
  </mergeCells>
  <printOptions horizontalCentered="1"/>
  <pageMargins left="0.37" right="0.37" top="0.56" bottom="0.56" header="0.48" footer="0.48"/>
  <pageSetup paperSize="9" scale="56"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89"/>
  <sheetViews>
    <sheetView showZeros="0" workbookViewId="0">
      <selection activeCell="C73" sqref="C73"/>
    </sheetView>
  </sheetViews>
  <sheetFormatPr defaultColWidth="9.14166666666667" defaultRowHeight="14.25" customHeight="1"/>
  <cols>
    <col min="1" max="1" width="10.2833333333333" customWidth="1"/>
    <col min="2" max="2" width="13.425" customWidth="1"/>
    <col min="3" max="3" width="32.85" customWidth="1"/>
    <col min="4" max="4" width="23.85" customWidth="1"/>
    <col min="5" max="5" width="11.1416666666667" customWidth="1"/>
    <col min="6" max="6" width="17.7083333333333" customWidth="1"/>
    <col min="7" max="7" width="9.85" customWidth="1"/>
    <col min="8" max="8" width="17.7083333333333" customWidth="1"/>
    <col min="9" max="9" width="20" style="131" customWidth="1"/>
    <col min="10" max="13" width="20" customWidth="1"/>
    <col min="14" max="14" width="12.2833333333333" customWidth="1"/>
    <col min="15" max="15" width="12.7083333333333" customWidth="1"/>
    <col min="16" max="16" width="11.1416666666667" customWidth="1"/>
    <col min="17" max="21" width="19.85" customWidth="1"/>
    <col min="22" max="22" width="20" customWidth="1"/>
    <col min="23" max="23" width="19.85" customWidth="1"/>
  </cols>
  <sheetData>
    <row r="1" ht="13.5" customHeight="1" spans="2:23">
      <c r="B1" s="139"/>
      <c r="E1" s="1"/>
      <c r="F1" s="1"/>
      <c r="G1" s="1"/>
      <c r="H1" s="1"/>
      <c r="U1" s="139"/>
      <c r="W1" s="151" t="s">
        <v>309</v>
      </c>
    </row>
    <row r="2" ht="46.5" customHeight="1" spans="1:23">
      <c r="A2" s="3" t="str">
        <f>"2026"&amp;"年部门项目支出预算表"</f>
        <v>2026年部门项目支出预算表</v>
      </c>
      <c r="B2" s="3"/>
      <c r="C2" s="3"/>
      <c r="D2" s="3"/>
      <c r="E2" s="3"/>
      <c r="F2" s="3"/>
      <c r="G2" s="3"/>
      <c r="H2" s="3"/>
      <c r="I2" s="140"/>
      <c r="J2" s="3"/>
      <c r="K2" s="3"/>
      <c r="L2" s="3"/>
      <c r="M2" s="3"/>
      <c r="N2" s="3"/>
      <c r="O2" s="3"/>
      <c r="P2" s="3"/>
      <c r="Q2" s="3"/>
      <c r="R2" s="3"/>
      <c r="S2" s="3"/>
      <c r="T2" s="3"/>
      <c r="U2" s="3"/>
      <c r="V2" s="3"/>
      <c r="W2" s="3"/>
    </row>
    <row r="3" ht="13.5" customHeight="1" spans="1:23">
      <c r="A3" s="4" t="str">
        <f>"单位名称："&amp;"昆明市盘龙区教育体育局"</f>
        <v>单位名称：昆明市盘龙区教育体育局</v>
      </c>
      <c r="B3" s="5"/>
      <c r="C3" s="5"/>
      <c r="D3" s="5"/>
      <c r="E3" s="5"/>
      <c r="F3" s="5"/>
      <c r="G3" s="5"/>
      <c r="H3" s="5"/>
      <c r="I3" s="141"/>
      <c r="J3" s="6"/>
      <c r="K3" s="6"/>
      <c r="L3" s="6"/>
      <c r="M3" s="6"/>
      <c r="N3" s="6"/>
      <c r="O3" s="6"/>
      <c r="P3" s="6"/>
      <c r="Q3" s="6"/>
      <c r="U3" s="139"/>
      <c r="W3" s="114" t="s">
        <v>1</v>
      </c>
    </row>
    <row r="4" ht="21.75" customHeight="1" spans="1:23">
      <c r="A4" s="8" t="s">
        <v>310</v>
      </c>
      <c r="B4" s="9" t="s">
        <v>226</v>
      </c>
      <c r="C4" s="8" t="s">
        <v>227</v>
      </c>
      <c r="D4" s="8" t="s">
        <v>311</v>
      </c>
      <c r="E4" s="9" t="s">
        <v>228</v>
      </c>
      <c r="F4" s="9" t="s">
        <v>229</v>
      </c>
      <c r="G4" s="9" t="s">
        <v>312</v>
      </c>
      <c r="H4" s="9" t="s">
        <v>313</v>
      </c>
      <c r="I4" s="142" t="s">
        <v>55</v>
      </c>
      <c r="J4" s="10" t="s">
        <v>314</v>
      </c>
      <c r="K4" s="11"/>
      <c r="L4" s="11"/>
      <c r="M4" s="12"/>
      <c r="N4" s="10" t="s">
        <v>234</v>
      </c>
      <c r="O4" s="11"/>
      <c r="P4" s="12"/>
      <c r="Q4" s="9" t="s">
        <v>61</v>
      </c>
      <c r="R4" s="10" t="s">
        <v>62</v>
      </c>
      <c r="S4" s="11"/>
      <c r="T4" s="11"/>
      <c r="U4" s="11"/>
      <c r="V4" s="11"/>
      <c r="W4" s="12"/>
    </row>
    <row r="5" ht="21.75" customHeight="1" spans="1:23">
      <c r="A5" s="13"/>
      <c r="B5" s="28"/>
      <c r="C5" s="13"/>
      <c r="D5" s="13"/>
      <c r="E5" s="14"/>
      <c r="F5" s="14"/>
      <c r="G5" s="14"/>
      <c r="H5" s="14"/>
      <c r="I5" s="143"/>
      <c r="J5" s="144" t="s">
        <v>58</v>
      </c>
      <c r="K5" s="145"/>
      <c r="L5" s="9" t="s">
        <v>59</v>
      </c>
      <c r="M5" s="9" t="s">
        <v>60</v>
      </c>
      <c r="N5" s="9" t="s">
        <v>58</v>
      </c>
      <c r="O5" s="9" t="s">
        <v>59</v>
      </c>
      <c r="P5" s="9" t="s">
        <v>60</v>
      </c>
      <c r="Q5" s="14"/>
      <c r="R5" s="9" t="s">
        <v>57</v>
      </c>
      <c r="S5" s="9" t="s">
        <v>64</v>
      </c>
      <c r="T5" s="9" t="s">
        <v>240</v>
      </c>
      <c r="U5" s="9" t="s">
        <v>66</v>
      </c>
      <c r="V5" s="9" t="s">
        <v>67</v>
      </c>
      <c r="W5" s="9" t="s">
        <v>68</v>
      </c>
    </row>
    <row r="6" ht="21" customHeight="1" spans="1:23">
      <c r="A6" s="28"/>
      <c r="B6" s="28"/>
      <c r="C6" s="28"/>
      <c r="D6" s="28"/>
      <c r="E6" s="28"/>
      <c r="F6" s="28"/>
      <c r="G6" s="28"/>
      <c r="H6" s="28"/>
      <c r="I6" s="143"/>
      <c r="J6" s="146" t="s">
        <v>57</v>
      </c>
      <c r="K6" s="147"/>
      <c r="L6" s="28"/>
      <c r="M6" s="28"/>
      <c r="N6" s="28"/>
      <c r="O6" s="28"/>
      <c r="P6" s="28"/>
      <c r="Q6" s="28"/>
      <c r="R6" s="28"/>
      <c r="S6" s="28"/>
      <c r="T6" s="28"/>
      <c r="U6" s="28"/>
      <c r="V6" s="28"/>
      <c r="W6" s="28"/>
    </row>
    <row r="7" ht="39.75" customHeight="1" spans="1:23">
      <c r="A7" s="16"/>
      <c r="B7" s="18"/>
      <c r="C7" s="16"/>
      <c r="D7" s="16"/>
      <c r="E7" s="17"/>
      <c r="F7" s="17"/>
      <c r="G7" s="17"/>
      <c r="H7" s="17"/>
      <c r="I7" s="148"/>
      <c r="J7" s="65" t="s">
        <v>57</v>
      </c>
      <c r="K7" s="65" t="s">
        <v>315</v>
      </c>
      <c r="L7" s="17"/>
      <c r="M7" s="17"/>
      <c r="N7" s="17"/>
      <c r="O7" s="17"/>
      <c r="P7" s="17"/>
      <c r="Q7" s="17"/>
      <c r="R7" s="17"/>
      <c r="S7" s="17"/>
      <c r="T7" s="17"/>
      <c r="U7" s="18"/>
      <c r="V7" s="17"/>
      <c r="W7" s="17"/>
    </row>
    <row r="8" ht="15" customHeight="1" spans="1:23">
      <c r="A8" s="19">
        <v>1</v>
      </c>
      <c r="B8" s="19">
        <v>2</v>
      </c>
      <c r="C8" s="19">
        <v>3</v>
      </c>
      <c r="D8" s="19">
        <v>4</v>
      </c>
      <c r="E8" s="19">
        <v>5</v>
      </c>
      <c r="F8" s="19">
        <v>6</v>
      </c>
      <c r="G8" s="19">
        <v>7</v>
      </c>
      <c r="H8" s="19">
        <v>8</v>
      </c>
      <c r="I8" s="149">
        <v>9</v>
      </c>
      <c r="J8" s="19">
        <v>10</v>
      </c>
      <c r="K8" s="19">
        <v>11</v>
      </c>
      <c r="L8" s="35">
        <v>12</v>
      </c>
      <c r="M8" s="35">
        <v>13</v>
      </c>
      <c r="N8" s="35">
        <v>14</v>
      </c>
      <c r="O8" s="35">
        <v>15</v>
      </c>
      <c r="P8" s="35">
        <v>16</v>
      </c>
      <c r="Q8" s="35">
        <v>17</v>
      </c>
      <c r="R8" s="35">
        <v>18</v>
      </c>
      <c r="S8" s="35">
        <v>19</v>
      </c>
      <c r="T8" s="35">
        <v>20</v>
      </c>
      <c r="U8" s="19">
        <v>21</v>
      </c>
      <c r="V8" s="35">
        <v>22</v>
      </c>
      <c r="W8" s="19">
        <v>23</v>
      </c>
    </row>
    <row r="9" ht="24" customHeight="1" spans="1:23">
      <c r="A9" s="67" t="s">
        <v>316</v>
      </c>
      <c r="B9" s="67" t="s">
        <v>317</v>
      </c>
      <c r="C9" s="67" t="s">
        <v>318</v>
      </c>
      <c r="D9" s="67" t="s">
        <v>70</v>
      </c>
      <c r="E9" s="67" t="s">
        <v>139</v>
      </c>
      <c r="F9" s="67" t="s">
        <v>140</v>
      </c>
      <c r="G9" s="67" t="s">
        <v>279</v>
      </c>
      <c r="H9" s="67" t="s">
        <v>280</v>
      </c>
      <c r="I9" s="150">
        <v>5200</v>
      </c>
      <c r="J9" s="76"/>
      <c r="K9" s="76"/>
      <c r="L9" s="76"/>
      <c r="M9" s="76"/>
      <c r="N9" s="76">
        <v>5200</v>
      </c>
      <c r="O9" s="76"/>
      <c r="P9" s="76"/>
      <c r="Q9" s="76"/>
      <c r="R9" s="76"/>
      <c r="S9" s="76"/>
      <c r="T9" s="76"/>
      <c r="U9" s="76"/>
      <c r="V9" s="76"/>
      <c r="W9" s="76"/>
    </row>
    <row r="10" ht="24" customHeight="1" spans="1:23">
      <c r="A10" s="67" t="s">
        <v>316</v>
      </c>
      <c r="B10" s="67" t="s">
        <v>317</v>
      </c>
      <c r="C10" s="67" t="s">
        <v>318</v>
      </c>
      <c r="D10" s="67" t="s">
        <v>70</v>
      </c>
      <c r="E10" s="67" t="s">
        <v>161</v>
      </c>
      <c r="F10" s="67" t="s">
        <v>162</v>
      </c>
      <c r="G10" s="67" t="s">
        <v>279</v>
      </c>
      <c r="H10" s="67" t="s">
        <v>280</v>
      </c>
      <c r="I10" s="150">
        <v>12100</v>
      </c>
      <c r="J10" s="76"/>
      <c r="K10" s="76"/>
      <c r="L10" s="76"/>
      <c r="M10" s="76"/>
      <c r="N10" s="76">
        <v>12100</v>
      </c>
      <c r="O10" s="76"/>
      <c r="P10" s="76"/>
      <c r="Q10" s="76"/>
      <c r="R10" s="76"/>
      <c r="S10" s="76"/>
      <c r="T10" s="76"/>
      <c r="U10" s="76"/>
      <c r="V10" s="76"/>
      <c r="W10" s="76"/>
    </row>
    <row r="11" ht="24" customHeight="1" spans="1:23">
      <c r="A11" s="67" t="s">
        <v>319</v>
      </c>
      <c r="B11" s="67" t="s">
        <v>320</v>
      </c>
      <c r="C11" s="67" t="s">
        <v>321</v>
      </c>
      <c r="D11" s="67" t="s">
        <v>70</v>
      </c>
      <c r="E11" s="67" t="s">
        <v>115</v>
      </c>
      <c r="F11" s="67" t="s">
        <v>116</v>
      </c>
      <c r="G11" s="67" t="s">
        <v>279</v>
      </c>
      <c r="H11" s="67" t="s">
        <v>280</v>
      </c>
      <c r="I11" s="150">
        <v>175600</v>
      </c>
      <c r="J11" s="76">
        <v>175600</v>
      </c>
      <c r="K11" s="76">
        <v>175600</v>
      </c>
      <c r="L11" s="76"/>
      <c r="M11" s="76"/>
      <c r="N11" s="76"/>
      <c r="O11" s="76"/>
      <c r="P11" s="76"/>
      <c r="Q11" s="76"/>
      <c r="R11" s="76"/>
      <c r="S11" s="76"/>
      <c r="T11" s="76"/>
      <c r="U11" s="76"/>
      <c r="V11" s="76"/>
      <c r="W11" s="76"/>
    </row>
    <row r="12" ht="24" customHeight="1" spans="1:23">
      <c r="A12" s="67" t="s">
        <v>319</v>
      </c>
      <c r="B12" s="67" t="s">
        <v>322</v>
      </c>
      <c r="C12" s="67" t="s">
        <v>323</v>
      </c>
      <c r="D12" s="67" t="s">
        <v>70</v>
      </c>
      <c r="E12" s="67" t="s">
        <v>109</v>
      </c>
      <c r="F12" s="67" t="s">
        <v>110</v>
      </c>
      <c r="G12" s="67" t="s">
        <v>279</v>
      </c>
      <c r="H12" s="67" t="s">
        <v>280</v>
      </c>
      <c r="I12" s="150">
        <v>16</v>
      </c>
      <c r="J12" s="76"/>
      <c r="K12" s="76"/>
      <c r="L12" s="76"/>
      <c r="M12" s="76"/>
      <c r="N12" s="76">
        <v>16</v>
      </c>
      <c r="O12" s="76"/>
      <c r="P12" s="76"/>
      <c r="Q12" s="76"/>
      <c r="R12" s="76"/>
      <c r="S12" s="76"/>
      <c r="T12" s="76"/>
      <c r="U12" s="76"/>
      <c r="V12" s="76"/>
      <c r="W12" s="76"/>
    </row>
    <row r="13" ht="24" customHeight="1" spans="1:23">
      <c r="A13" s="67" t="s">
        <v>319</v>
      </c>
      <c r="B13" s="67" t="s">
        <v>324</v>
      </c>
      <c r="C13" s="67" t="s">
        <v>325</v>
      </c>
      <c r="D13" s="67" t="s">
        <v>70</v>
      </c>
      <c r="E13" s="67" t="s">
        <v>109</v>
      </c>
      <c r="F13" s="67" t="s">
        <v>110</v>
      </c>
      <c r="G13" s="67" t="s">
        <v>279</v>
      </c>
      <c r="H13" s="67" t="s">
        <v>280</v>
      </c>
      <c r="I13" s="150">
        <v>20.8</v>
      </c>
      <c r="J13" s="76"/>
      <c r="K13" s="76"/>
      <c r="L13" s="76"/>
      <c r="M13" s="76"/>
      <c r="N13" s="76">
        <v>20.8</v>
      </c>
      <c r="O13" s="76"/>
      <c r="P13" s="76"/>
      <c r="Q13" s="76"/>
      <c r="R13" s="76"/>
      <c r="S13" s="76"/>
      <c r="T13" s="76"/>
      <c r="U13" s="76"/>
      <c r="V13" s="76"/>
      <c r="W13" s="76"/>
    </row>
    <row r="14" ht="24" customHeight="1" spans="1:23">
      <c r="A14" s="67" t="s">
        <v>319</v>
      </c>
      <c r="B14" s="67" t="s">
        <v>326</v>
      </c>
      <c r="C14" s="67" t="s">
        <v>327</v>
      </c>
      <c r="D14" s="67" t="s">
        <v>70</v>
      </c>
      <c r="E14" s="67" t="s">
        <v>109</v>
      </c>
      <c r="F14" s="67" t="s">
        <v>110</v>
      </c>
      <c r="G14" s="67" t="s">
        <v>279</v>
      </c>
      <c r="H14" s="67" t="s">
        <v>280</v>
      </c>
      <c r="I14" s="150">
        <v>16.64</v>
      </c>
      <c r="J14" s="76"/>
      <c r="K14" s="76"/>
      <c r="L14" s="76"/>
      <c r="M14" s="76"/>
      <c r="N14" s="76">
        <v>16.64</v>
      </c>
      <c r="O14" s="76"/>
      <c r="P14" s="76"/>
      <c r="Q14" s="76"/>
      <c r="R14" s="76"/>
      <c r="S14" s="76"/>
      <c r="T14" s="76"/>
      <c r="U14" s="76"/>
      <c r="V14" s="76"/>
      <c r="W14" s="76"/>
    </row>
    <row r="15" ht="24" customHeight="1" spans="1:23">
      <c r="A15" s="67" t="s">
        <v>319</v>
      </c>
      <c r="B15" s="67" t="s">
        <v>328</v>
      </c>
      <c r="C15" s="67" t="s">
        <v>329</v>
      </c>
      <c r="D15" s="67" t="s">
        <v>70</v>
      </c>
      <c r="E15" s="67" t="s">
        <v>109</v>
      </c>
      <c r="F15" s="67" t="s">
        <v>110</v>
      </c>
      <c r="G15" s="67" t="s">
        <v>279</v>
      </c>
      <c r="H15" s="67" t="s">
        <v>280</v>
      </c>
      <c r="I15" s="150">
        <v>4795</v>
      </c>
      <c r="J15" s="76"/>
      <c r="K15" s="76"/>
      <c r="L15" s="76"/>
      <c r="M15" s="76"/>
      <c r="N15" s="76">
        <v>4795</v>
      </c>
      <c r="O15" s="76"/>
      <c r="P15" s="76"/>
      <c r="Q15" s="76"/>
      <c r="R15" s="76"/>
      <c r="S15" s="76"/>
      <c r="T15" s="76"/>
      <c r="U15" s="76"/>
      <c r="V15" s="76"/>
      <c r="W15" s="76"/>
    </row>
    <row r="16" ht="24" customHeight="1" spans="1:23">
      <c r="A16" s="67" t="s">
        <v>319</v>
      </c>
      <c r="B16" s="67" t="s">
        <v>328</v>
      </c>
      <c r="C16" s="67" t="s">
        <v>329</v>
      </c>
      <c r="D16" s="67" t="s">
        <v>70</v>
      </c>
      <c r="E16" s="67" t="s">
        <v>109</v>
      </c>
      <c r="F16" s="67" t="s">
        <v>110</v>
      </c>
      <c r="G16" s="67" t="s">
        <v>279</v>
      </c>
      <c r="H16" s="67" t="s">
        <v>280</v>
      </c>
      <c r="I16" s="150">
        <v>558442</v>
      </c>
      <c r="J16" s="76"/>
      <c r="K16" s="76"/>
      <c r="L16" s="76"/>
      <c r="M16" s="76"/>
      <c r="N16" s="76">
        <v>558442</v>
      </c>
      <c r="O16" s="76"/>
      <c r="P16" s="76"/>
      <c r="Q16" s="76"/>
      <c r="R16" s="76"/>
      <c r="S16" s="76"/>
      <c r="T16" s="76"/>
      <c r="U16" s="76"/>
      <c r="V16" s="76"/>
      <c r="W16" s="76"/>
    </row>
    <row r="17" ht="24" customHeight="1" spans="1:23">
      <c r="A17" s="67" t="s">
        <v>319</v>
      </c>
      <c r="B17" s="67" t="s">
        <v>328</v>
      </c>
      <c r="C17" s="67" t="s">
        <v>329</v>
      </c>
      <c r="D17" s="67" t="s">
        <v>70</v>
      </c>
      <c r="E17" s="67" t="s">
        <v>109</v>
      </c>
      <c r="F17" s="67" t="s">
        <v>110</v>
      </c>
      <c r="G17" s="67" t="s">
        <v>279</v>
      </c>
      <c r="H17" s="67" t="s">
        <v>280</v>
      </c>
      <c r="I17" s="150">
        <v>553000</v>
      </c>
      <c r="J17" s="76"/>
      <c r="K17" s="76"/>
      <c r="L17" s="76"/>
      <c r="M17" s="76"/>
      <c r="N17" s="76">
        <v>553000</v>
      </c>
      <c r="O17" s="76"/>
      <c r="P17" s="76"/>
      <c r="Q17" s="76"/>
      <c r="R17" s="76"/>
      <c r="S17" s="76"/>
      <c r="T17" s="76"/>
      <c r="U17" s="76"/>
      <c r="V17" s="76"/>
      <c r="W17" s="76"/>
    </row>
    <row r="18" ht="24" customHeight="1" spans="1:23">
      <c r="A18" s="67" t="s">
        <v>319</v>
      </c>
      <c r="B18" s="67" t="s">
        <v>330</v>
      </c>
      <c r="C18" s="67" t="s">
        <v>331</v>
      </c>
      <c r="D18" s="67" t="s">
        <v>70</v>
      </c>
      <c r="E18" s="67" t="s">
        <v>109</v>
      </c>
      <c r="F18" s="67" t="s">
        <v>110</v>
      </c>
      <c r="G18" s="67" t="s">
        <v>279</v>
      </c>
      <c r="H18" s="67" t="s">
        <v>280</v>
      </c>
      <c r="I18" s="150">
        <v>10099.2</v>
      </c>
      <c r="J18" s="76"/>
      <c r="K18" s="76"/>
      <c r="L18" s="76"/>
      <c r="M18" s="76"/>
      <c r="N18" s="76">
        <v>10099.2</v>
      </c>
      <c r="O18" s="76"/>
      <c r="P18" s="76"/>
      <c r="Q18" s="76"/>
      <c r="R18" s="76"/>
      <c r="S18" s="76"/>
      <c r="T18" s="76"/>
      <c r="U18" s="76"/>
      <c r="V18" s="76"/>
      <c r="W18" s="76"/>
    </row>
    <row r="19" ht="24" customHeight="1" spans="1:23">
      <c r="A19" s="67" t="s">
        <v>319</v>
      </c>
      <c r="B19" s="67" t="s">
        <v>332</v>
      </c>
      <c r="C19" s="67" t="s">
        <v>333</v>
      </c>
      <c r="D19" s="67" t="s">
        <v>70</v>
      </c>
      <c r="E19" s="67" t="s">
        <v>119</v>
      </c>
      <c r="F19" s="67" t="s">
        <v>120</v>
      </c>
      <c r="G19" s="67" t="s">
        <v>279</v>
      </c>
      <c r="H19" s="67" t="s">
        <v>280</v>
      </c>
      <c r="I19" s="150">
        <v>53425</v>
      </c>
      <c r="J19" s="76"/>
      <c r="K19" s="76"/>
      <c r="L19" s="76"/>
      <c r="M19" s="76"/>
      <c r="N19" s="76">
        <v>53425</v>
      </c>
      <c r="O19" s="76"/>
      <c r="P19" s="76"/>
      <c r="Q19" s="76"/>
      <c r="R19" s="76"/>
      <c r="S19" s="76"/>
      <c r="T19" s="76"/>
      <c r="U19" s="76"/>
      <c r="V19" s="76"/>
      <c r="W19" s="76"/>
    </row>
    <row r="20" ht="24" customHeight="1" spans="1:23">
      <c r="A20" s="67" t="s">
        <v>319</v>
      </c>
      <c r="B20" s="67" t="s">
        <v>334</v>
      </c>
      <c r="C20" s="67" t="s">
        <v>335</v>
      </c>
      <c r="D20" s="67" t="s">
        <v>70</v>
      </c>
      <c r="E20" s="67" t="s">
        <v>119</v>
      </c>
      <c r="F20" s="67" t="s">
        <v>120</v>
      </c>
      <c r="G20" s="67" t="s">
        <v>279</v>
      </c>
      <c r="H20" s="67" t="s">
        <v>280</v>
      </c>
      <c r="I20" s="150">
        <v>1568</v>
      </c>
      <c r="J20" s="76"/>
      <c r="K20" s="76"/>
      <c r="L20" s="76"/>
      <c r="M20" s="76"/>
      <c r="N20" s="76">
        <v>1568</v>
      </c>
      <c r="O20" s="76"/>
      <c r="P20" s="76"/>
      <c r="Q20" s="76"/>
      <c r="R20" s="76"/>
      <c r="S20" s="76"/>
      <c r="T20" s="76"/>
      <c r="U20" s="76"/>
      <c r="V20" s="76"/>
      <c r="W20" s="76"/>
    </row>
    <row r="21" ht="24" customHeight="1" spans="1:23">
      <c r="A21" s="67" t="s">
        <v>319</v>
      </c>
      <c r="B21" s="67" t="s">
        <v>336</v>
      </c>
      <c r="C21" s="67" t="s">
        <v>337</v>
      </c>
      <c r="D21" s="67" t="s">
        <v>70</v>
      </c>
      <c r="E21" s="67" t="s">
        <v>119</v>
      </c>
      <c r="F21" s="67" t="s">
        <v>120</v>
      </c>
      <c r="G21" s="67" t="s">
        <v>279</v>
      </c>
      <c r="H21" s="67" t="s">
        <v>280</v>
      </c>
      <c r="I21" s="150">
        <v>13166.88</v>
      </c>
      <c r="J21" s="76"/>
      <c r="K21" s="76"/>
      <c r="L21" s="76"/>
      <c r="M21" s="76"/>
      <c r="N21" s="76">
        <v>13166.88</v>
      </c>
      <c r="O21" s="76"/>
      <c r="P21" s="76"/>
      <c r="Q21" s="76"/>
      <c r="R21" s="76"/>
      <c r="S21" s="76"/>
      <c r="T21" s="76"/>
      <c r="U21" s="76"/>
      <c r="V21" s="76"/>
      <c r="W21" s="76"/>
    </row>
    <row r="22" ht="24" customHeight="1" spans="1:23">
      <c r="A22" s="67" t="s">
        <v>319</v>
      </c>
      <c r="B22" s="67" t="s">
        <v>338</v>
      </c>
      <c r="C22" s="67" t="s">
        <v>339</v>
      </c>
      <c r="D22" s="67" t="s">
        <v>70</v>
      </c>
      <c r="E22" s="67" t="s">
        <v>109</v>
      </c>
      <c r="F22" s="67" t="s">
        <v>110</v>
      </c>
      <c r="G22" s="67" t="s">
        <v>279</v>
      </c>
      <c r="H22" s="67" t="s">
        <v>280</v>
      </c>
      <c r="I22" s="150">
        <v>1091.2</v>
      </c>
      <c r="J22" s="76"/>
      <c r="K22" s="76"/>
      <c r="L22" s="76"/>
      <c r="M22" s="76"/>
      <c r="N22" s="76">
        <v>1091.2</v>
      </c>
      <c r="O22" s="76"/>
      <c r="P22" s="76"/>
      <c r="Q22" s="76"/>
      <c r="R22" s="76"/>
      <c r="S22" s="76"/>
      <c r="T22" s="76"/>
      <c r="U22" s="76"/>
      <c r="V22" s="76"/>
      <c r="W22" s="76"/>
    </row>
    <row r="23" ht="24" customHeight="1" spans="1:23">
      <c r="A23" s="67" t="s">
        <v>319</v>
      </c>
      <c r="B23" s="67" t="s">
        <v>340</v>
      </c>
      <c r="C23" s="67" t="s">
        <v>341</v>
      </c>
      <c r="D23" s="67" t="s">
        <v>70</v>
      </c>
      <c r="E23" s="67" t="s">
        <v>109</v>
      </c>
      <c r="F23" s="67" t="s">
        <v>110</v>
      </c>
      <c r="G23" s="67" t="s">
        <v>279</v>
      </c>
      <c r="H23" s="67" t="s">
        <v>280</v>
      </c>
      <c r="I23" s="150">
        <v>156.8</v>
      </c>
      <c r="J23" s="76"/>
      <c r="K23" s="76"/>
      <c r="L23" s="76"/>
      <c r="M23" s="76"/>
      <c r="N23" s="76">
        <v>156.8</v>
      </c>
      <c r="O23" s="76"/>
      <c r="P23" s="76"/>
      <c r="Q23" s="76"/>
      <c r="R23" s="76"/>
      <c r="S23" s="76"/>
      <c r="T23" s="76"/>
      <c r="U23" s="76"/>
      <c r="V23" s="76"/>
      <c r="W23" s="76"/>
    </row>
    <row r="24" ht="24" customHeight="1" spans="1:23">
      <c r="A24" s="67" t="s">
        <v>319</v>
      </c>
      <c r="B24" s="67" t="s">
        <v>342</v>
      </c>
      <c r="C24" s="67" t="s">
        <v>343</v>
      </c>
      <c r="D24" s="67" t="s">
        <v>70</v>
      </c>
      <c r="E24" s="67" t="s">
        <v>111</v>
      </c>
      <c r="F24" s="67" t="s">
        <v>112</v>
      </c>
      <c r="G24" s="67" t="s">
        <v>279</v>
      </c>
      <c r="H24" s="67" t="s">
        <v>280</v>
      </c>
      <c r="I24" s="150">
        <v>12579.32</v>
      </c>
      <c r="J24" s="76"/>
      <c r="K24" s="76"/>
      <c r="L24" s="76"/>
      <c r="M24" s="76"/>
      <c r="N24" s="76">
        <v>12579.32</v>
      </c>
      <c r="O24" s="76"/>
      <c r="P24" s="76"/>
      <c r="Q24" s="76"/>
      <c r="R24" s="76"/>
      <c r="S24" s="76"/>
      <c r="T24" s="76"/>
      <c r="U24" s="76"/>
      <c r="V24" s="76"/>
      <c r="W24" s="76"/>
    </row>
    <row r="25" ht="24" customHeight="1" spans="1:23">
      <c r="A25" s="67" t="s">
        <v>319</v>
      </c>
      <c r="B25" s="67" t="s">
        <v>344</v>
      </c>
      <c r="C25" s="67" t="s">
        <v>345</v>
      </c>
      <c r="D25" s="67" t="s">
        <v>70</v>
      </c>
      <c r="E25" s="67" t="s">
        <v>111</v>
      </c>
      <c r="F25" s="67" t="s">
        <v>112</v>
      </c>
      <c r="G25" s="67" t="s">
        <v>279</v>
      </c>
      <c r="H25" s="67" t="s">
        <v>280</v>
      </c>
      <c r="I25" s="150">
        <v>780.74</v>
      </c>
      <c r="J25" s="76"/>
      <c r="K25" s="76"/>
      <c r="L25" s="76"/>
      <c r="M25" s="76"/>
      <c r="N25" s="76">
        <v>780.74</v>
      </c>
      <c r="O25" s="76"/>
      <c r="P25" s="76"/>
      <c r="Q25" s="76"/>
      <c r="R25" s="76"/>
      <c r="S25" s="76"/>
      <c r="T25" s="76"/>
      <c r="U25" s="76"/>
      <c r="V25" s="76"/>
      <c r="W25" s="76"/>
    </row>
    <row r="26" ht="24" customHeight="1" spans="1:23">
      <c r="A26" s="67" t="s">
        <v>319</v>
      </c>
      <c r="B26" s="67" t="s">
        <v>346</v>
      </c>
      <c r="C26" s="67" t="s">
        <v>347</v>
      </c>
      <c r="D26" s="67" t="s">
        <v>70</v>
      </c>
      <c r="E26" s="67" t="s">
        <v>115</v>
      </c>
      <c r="F26" s="67" t="s">
        <v>116</v>
      </c>
      <c r="G26" s="67" t="s">
        <v>348</v>
      </c>
      <c r="H26" s="67" t="s">
        <v>349</v>
      </c>
      <c r="I26" s="150">
        <v>68900</v>
      </c>
      <c r="J26" s="76"/>
      <c r="K26" s="76"/>
      <c r="L26" s="76"/>
      <c r="M26" s="76"/>
      <c r="N26" s="76">
        <v>68900</v>
      </c>
      <c r="O26" s="76"/>
      <c r="P26" s="76"/>
      <c r="Q26" s="76"/>
      <c r="R26" s="76"/>
      <c r="S26" s="76"/>
      <c r="T26" s="76"/>
      <c r="U26" s="76"/>
      <c r="V26" s="76"/>
      <c r="W26" s="76"/>
    </row>
    <row r="27" ht="24" customHeight="1" spans="1:23">
      <c r="A27" s="67" t="s">
        <v>319</v>
      </c>
      <c r="B27" s="67" t="s">
        <v>346</v>
      </c>
      <c r="C27" s="67" t="s">
        <v>347</v>
      </c>
      <c r="D27" s="67" t="s">
        <v>70</v>
      </c>
      <c r="E27" s="67" t="s">
        <v>115</v>
      </c>
      <c r="F27" s="67" t="s">
        <v>116</v>
      </c>
      <c r="G27" s="67" t="s">
        <v>348</v>
      </c>
      <c r="H27" s="67" t="s">
        <v>349</v>
      </c>
      <c r="I27" s="150">
        <v>8850000</v>
      </c>
      <c r="J27" s="76"/>
      <c r="K27" s="76"/>
      <c r="L27" s="76"/>
      <c r="M27" s="76"/>
      <c r="N27" s="76">
        <v>8850000</v>
      </c>
      <c r="O27" s="76"/>
      <c r="P27" s="76"/>
      <c r="Q27" s="76"/>
      <c r="R27" s="76"/>
      <c r="S27" s="76"/>
      <c r="T27" s="76"/>
      <c r="U27" s="76"/>
      <c r="V27" s="76"/>
      <c r="W27" s="76"/>
    </row>
    <row r="28" ht="24" customHeight="1" spans="1:23">
      <c r="A28" s="67" t="s">
        <v>319</v>
      </c>
      <c r="B28" s="67" t="s">
        <v>350</v>
      </c>
      <c r="C28" s="67" t="s">
        <v>351</v>
      </c>
      <c r="D28" s="67" t="s">
        <v>70</v>
      </c>
      <c r="E28" s="67" t="s">
        <v>119</v>
      </c>
      <c r="F28" s="67" t="s">
        <v>120</v>
      </c>
      <c r="G28" s="67" t="s">
        <v>279</v>
      </c>
      <c r="H28" s="67" t="s">
        <v>280</v>
      </c>
      <c r="I28" s="150">
        <v>6956</v>
      </c>
      <c r="J28" s="76"/>
      <c r="K28" s="76"/>
      <c r="L28" s="76"/>
      <c r="M28" s="76"/>
      <c r="N28" s="76">
        <v>6956</v>
      </c>
      <c r="O28" s="76"/>
      <c r="P28" s="76"/>
      <c r="Q28" s="76"/>
      <c r="R28" s="76"/>
      <c r="S28" s="76"/>
      <c r="T28" s="76"/>
      <c r="U28" s="76"/>
      <c r="V28" s="76"/>
      <c r="W28" s="76"/>
    </row>
    <row r="29" ht="24" customHeight="1" spans="1:23">
      <c r="A29" s="67" t="s">
        <v>319</v>
      </c>
      <c r="B29" s="67" t="s">
        <v>352</v>
      </c>
      <c r="C29" s="67" t="s">
        <v>353</v>
      </c>
      <c r="D29" s="67" t="s">
        <v>70</v>
      </c>
      <c r="E29" s="67" t="s">
        <v>109</v>
      </c>
      <c r="F29" s="67" t="s">
        <v>110</v>
      </c>
      <c r="G29" s="67" t="s">
        <v>279</v>
      </c>
      <c r="H29" s="67" t="s">
        <v>280</v>
      </c>
      <c r="I29" s="150">
        <v>6871319.04</v>
      </c>
      <c r="J29" s="76">
        <v>6871319.04</v>
      </c>
      <c r="K29" s="76">
        <v>6871319.04</v>
      </c>
      <c r="L29" s="76"/>
      <c r="M29" s="76"/>
      <c r="N29" s="76"/>
      <c r="O29" s="76"/>
      <c r="P29" s="76"/>
      <c r="Q29" s="76"/>
      <c r="R29" s="76"/>
      <c r="S29" s="76"/>
      <c r="T29" s="76"/>
      <c r="U29" s="76"/>
      <c r="V29" s="76"/>
      <c r="W29" s="76"/>
    </row>
    <row r="30" ht="24" customHeight="1" spans="1:23">
      <c r="A30" s="67" t="s">
        <v>319</v>
      </c>
      <c r="B30" s="67" t="s">
        <v>354</v>
      </c>
      <c r="C30" s="67" t="s">
        <v>355</v>
      </c>
      <c r="D30" s="67" t="s">
        <v>70</v>
      </c>
      <c r="E30" s="67" t="s">
        <v>111</v>
      </c>
      <c r="F30" s="67" t="s">
        <v>112</v>
      </c>
      <c r="G30" s="67" t="s">
        <v>279</v>
      </c>
      <c r="H30" s="67" t="s">
        <v>280</v>
      </c>
      <c r="I30" s="150">
        <v>3124577.28</v>
      </c>
      <c r="J30" s="76">
        <v>3124577.28</v>
      </c>
      <c r="K30" s="76">
        <v>3124577.28</v>
      </c>
      <c r="L30" s="76"/>
      <c r="M30" s="76"/>
      <c r="N30" s="76"/>
      <c r="O30" s="76"/>
      <c r="P30" s="76"/>
      <c r="Q30" s="76"/>
      <c r="R30" s="76"/>
      <c r="S30" s="76"/>
      <c r="T30" s="76"/>
      <c r="U30" s="76"/>
      <c r="V30" s="76"/>
      <c r="W30" s="76"/>
    </row>
    <row r="31" ht="24" customHeight="1" spans="1:23">
      <c r="A31" s="67" t="s">
        <v>319</v>
      </c>
      <c r="B31" s="67" t="s">
        <v>356</v>
      </c>
      <c r="C31" s="67" t="s">
        <v>357</v>
      </c>
      <c r="D31" s="67" t="s">
        <v>70</v>
      </c>
      <c r="E31" s="67" t="s">
        <v>119</v>
      </c>
      <c r="F31" s="67" t="s">
        <v>120</v>
      </c>
      <c r="G31" s="67" t="s">
        <v>279</v>
      </c>
      <c r="H31" s="67" t="s">
        <v>280</v>
      </c>
      <c r="I31" s="150">
        <v>464128</v>
      </c>
      <c r="J31" s="76">
        <v>464128</v>
      </c>
      <c r="K31" s="76">
        <v>464128</v>
      </c>
      <c r="L31" s="76"/>
      <c r="M31" s="76"/>
      <c r="N31" s="76"/>
      <c r="O31" s="76"/>
      <c r="P31" s="76"/>
      <c r="Q31" s="76"/>
      <c r="R31" s="76"/>
      <c r="S31" s="76"/>
      <c r="T31" s="76"/>
      <c r="U31" s="76"/>
      <c r="V31" s="76"/>
      <c r="W31" s="76"/>
    </row>
    <row r="32" ht="24" customHeight="1" spans="1:23">
      <c r="A32" s="67" t="s">
        <v>319</v>
      </c>
      <c r="B32" s="67" t="s">
        <v>358</v>
      </c>
      <c r="C32" s="67" t="s">
        <v>359</v>
      </c>
      <c r="D32" s="67" t="s">
        <v>70</v>
      </c>
      <c r="E32" s="67" t="s">
        <v>143</v>
      </c>
      <c r="F32" s="67" t="s">
        <v>144</v>
      </c>
      <c r="G32" s="67" t="s">
        <v>360</v>
      </c>
      <c r="H32" s="67" t="s">
        <v>361</v>
      </c>
      <c r="I32" s="150">
        <v>921874.2</v>
      </c>
      <c r="J32" s="76">
        <v>921874.2</v>
      </c>
      <c r="K32" s="76">
        <v>921874.2</v>
      </c>
      <c r="L32" s="76"/>
      <c r="M32" s="76"/>
      <c r="N32" s="76"/>
      <c r="O32" s="76"/>
      <c r="P32" s="76"/>
      <c r="Q32" s="76"/>
      <c r="R32" s="76"/>
      <c r="S32" s="76"/>
      <c r="T32" s="76"/>
      <c r="U32" s="76"/>
      <c r="V32" s="76"/>
      <c r="W32" s="76"/>
    </row>
    <row r="33" ht="24" customHeight="1" spans="1:23">
      <c r="A33" s="67" t="s">
        <v>319</v>
      </c>
      <c r="B33" s="67" t="s">
        <v>362</v>
      </c>
      <c r="C33" s="67" t="s">
        <v>363</v>
      </c>
      <c r="D33" s="67" t="s">
        <v>70</v>
      </c>
      <c r="E33" s="67" t="s">
        <v>143</v>
      </c>
      <c r="F33" s="67" t="s">
        <v>144</v>
      </c>
      <c r="G33" s="67" t="s">
        <v>360</v>
      </c>
      <c r="H33" s="67" t="s">
        <v>361</v>
      </c>
      <c r="I33" s="150">
        <v>614582.8</v>
      </c>
      <c r="J33" s="76">
        <v>614582.8</v>
      </c>
      <c r="K33" s="76">
        <v>614582.8</v>
      </c>
      <c r="L33" s="76"/>
      <c r="M33" s="76"/>
      <c r="N33" s="76"/>
      <c r="O33" s="76"/>
      <c r="P33" s="76"/>
      <c r="Q33" s="76"/>
      <c r="R33" s="76"/>
      <c r="S33" s="76"/>
      <c r="T33" s="76"/>
      <c r="U33" s="76"/>
      <c r="V33" s="76"/>
      <c r="W33" s="76"/>
    </row>
    <row r="34" ht="24" customHeight="1" spans="1:23">
      <c r="A34" s="67" t="s">
        <v>319</v>
      </c>
      <c r="B34" s="67" t="s">
        <v>364</v>
      </c>
      <c r="C34" s="67" t="s">
        <v>365</v>
      </c>
      <c r="D34" s="67" t="s">
        <v>70</v>
      </c>
      <c r="E34" s="67" t="s">
        <v>107</v>
      </c>
      <c r="F34" s="67" t="s">
        <v>108</v>
      </c>
      <c r="G34" s="67" t="s">
        <v>279</v>
      </c>
      <c r="H34" s="67" t="s">
        <v>280</v>
      </c>
      <c r="I34" s="150">
        <v>17500000</v>
      </c>
      <c r="J34" s="76">
        <v>17500000</v>
      </c>
      <c r="K34" s="76">
        <v>17500000</v>
      </c>
      <c r="L34" s="76"/>
      <c r="M34" s="76"/>
      <c r="N34" s="76"/>
      <c r="O34" s="76"/>
      <c r="P34" s="76"/>
      <c r="Q34" s="76"/>
      <c r="R34" s="76"/>
      <c r="S34" s="76"/>
      <c r="T34" s="76"/>
      <c r="U34" s="76"/>
      <c r="V34" s="76"/>
      <c r="W34" s="76"/>
    </row>
    <row r="35" ht="24" customHeight="1" spans="1:23">
      <c r="A35" s="67" t="s">
        <v>366</v>
      </c>
      <c r="B35" s="67" t="s">
        <v>367</v>
      </c>
      <c r="C35" s="67" t="s">
        <v>368</v>
      </c>
      <c r="D35" s="67" t="s">
        <v>70</v>
      </c>
      <c r="E35" s="67" t="s">
        <v>115</v>
      </c>
      <c r="F35" s="67" t="s">
        <v>116</v>
      </c>
      <c r="G35" s="67" t="s">
        <v>279</v>
      </c>
      <c r="H35" s="67" t="s">
        <v>280</v>
      </c>
      <c r="I35" s="150">
        <v>750000</v>
      </c>
      <c r="J35" s="76">
        <v>750000</v>
      </c>
      <c r="K35" s="76">
        <v>750000</v>
      </c>
      <c r="L35" s="76"/>
      <c r="M35" s="76"/>
      <c r="N35" s="76"/>
      <c r="O35" s="76"/>
      <c r="P35" s="76"/>
      <c r="Q35" s="76"/>
      <c r="R35" s="76"/>
      <c r="S35" s="76"/>
      <c r="T35" s="76"/>
      <c r="U35" s="76"/>
      <c r="V35" s="76"/>
      <c r="W35" s="76"/>
    </row>
    <row r="36" ht="24" customHeight="1" spans="1:23">
      <c r="A36" s="67" t="s">
        <v>366</v>
      </c>
      <c r="B36" s="67" t="s">
        <v>369</v>
      </c>
      <c r="C36" s="67" t="s">
        <v>370</v>
      </c>
      <c r="D36" s="67" t="s">
        <v>70</v>
      </c>
      <c r="E36" s="67" t="s">
        <v>115</v>
      </c>
      <c r="F36" s="67" t="s">
        <v>116</v>
      </c>
      <c r="G36" s="67" t="s">
        <v>279</v>
      </c>
      <c r="H36" s="67" t="s">
        <v>280</v>
      </c>
      <c r="I36" s="150">
        <v>196000</v>
      </c>
      <c r="J36" s="76">
        <v>196000</v>
      </c>
      <c r="K36" s="76">
        <v>196000</v>
      </c>
      <c r="L36" s="76"/>
      <c r="M36" s="76"/>
      <c r="N36" s="76"/>
      <c r="O36" s="76"/>
      <c r="P36" s="76"/>
      <c r="Q36" s="76"/>
      <c r="R36" s="76"/>
      <c r="S36" s="76"/>
      <c r="T36" s="76"/>
      <c r="U36" s="76"/>
      <c r="V36" s="76"/>
      <c r="W36" s="76"/>
    </row>
    <row r="37" ht="24" customHeight="1" spans="1:23">
      <c r="A37" s="67" t="s">
        <v>366</v>
      </c>
      <c r="B37" s="67" t="s">
        <v>371</v>
      </c>
      <c r="C37" s="67" t="s">
        <v>372</v>
      </c>
      <c r="D37" s="67" t="s">
        <v>70</v>
      </c>
      <c r="E37" s="67" t="s">
        <v>115</v>
      </c>
      <c r="F37" s="67" t="s">
        <v>116</v>
      </c>
      <c r="G37" s="67" t="s">
        <v>279</v>
      </c>
      <c r="H37" s="67" t="s">
        <v>280</v>
      </c>
      <c r="I37" s="150">
        <v>62000</v>
      </c>
      <c r="J37" s="76">
        <v>62000</v>
      </c>
      <c r="K37" s="76">
        <v>62000</v>
      </c>
      <c r="L37" s="76"/>
      <c r="M37" s="76"/>
      <c r="N37" s="76"/>
      <c r="O37" s="76"/>
      <c r="P37" s="76"/>
      <c r="Q37" s="76"/>
      <c r="R37" s="76"/>
      <c r="S37" s="76"/>
      <c r="T37" s="76"/>
      <c r="U37" s="76"/>
      <c r="V37" s="76"/>
      <c r="W37" s="76"/>
    </row>
    <row r="38" ht="24" customHeight="1" spans="1:23">
      <c r="A38" s="67" t="s">
        <v>366</v>
      </c>
      <c r="B38" s="67" t="s">
        <v>373</v>
      </c>
      <c r="C38" s="67" t="s">
        <v>374</v>
      </c>
      <c r="D38" s="67" t="s">
        <v>70</v>
      </c>
      <c r="E38" s="67" t="s">
        <v>115</v>
      </c>
      <c r="F38" s="67" t="s">
        <v>116</v>
      </c>
      <c r="G38" s="67" t="s">
        <v>279</v>
      </c>
      <c r="H38" s="67" t="s">
        <v>280</v>
      </c>
      <c r="I38" s="150">
        <v>600000</v>
      </c>
      <c r="J38" s="76">
        <v>600000</v>
      </c>
      <c r="K38" s="76">
        <v>600000</v>
      </c>
      <c r="L38" s="76"/>
      <c r="M38" s="76"/>
      <c r="N38" s="76"/>
      <c r="O38" s="76"/>
      <c r="P38" s="76"/>
      <c r="Q38" s="76"/>
      <c r="R38" s="76"/>
      <c r="S38" s="76"/>
      <c r="T38" s="76"/>
      <c r="U38" s="76"/>
      <c r="V38" s="76"/>
      <c r="W38" s="76"/>
    </row>
    <row r="39" ht="24" customHeight="1" spans="1:23">
      <c r="A39" s="67" t="s">
        <v>366</v>
      </c>
      <c r="B39" s="67" t="s">
        <v>375</v>
      </c>
      <c r="C39" s="67" t="s">
        <v>376</v>
      </c>
      <c r="D39" s="67" t="s">
        <v>70</v>
      </c>
      <c r="E39" s="67" t="s">
        <v>115</v>
      </c>
      <c r="F39" s="67" t="s">
        <v>116</v>
      </c>
      <c r="G39" s="67" t="s">
        <v>279</v>
      </c>
      <c r="H39" s="67" t="s">
        <v>280</v>
      </c>
      <c r="I39" s="150">
        <v>210000</v>
      </c>
      <c r="J39" s="76">
        <v>210000</v>
      </c>
      <c r="K39" s="76">
        <v>210000</v>
      </c>
      <c r="L39" s="76"/>
      <c r="M39" s="76"/>
      <c r="N39" s="76"/>
      <c r="O39" s="76"/>
      <c r="P39" s="76"/>
      <c r="Q39" s="76"/>
      <c r="R39" s="76"/>
      <c r="S39" s="76"/>
      <c r="T39" s="76"/>
      <c r="U39" s="76"/>
      <c r="V39" s="76"/>
      <c r="W39" s="76"/>
    </row>
    <row r="40" ht="24" customHeight="1" spans="1:23">
      <c r="A40" s="67" t="s">
        <v>366</v>
      </c>
      <c r="B40" s="67" t="s">
        <v>377</v>
      </c>
      <c r="C40" s="67" t="s">
        <v>378</v>
      </c>
      <c r="D40" s="67" t="s">
        <v>70</v>
      </c>
      <c r="E40" s="67" t="s">
        <v>115</v>
      </c>
      <c r="F40" s="67" t="s">
        <v>116</v>
      </c>
      <c r="G40" s="67" t="s">
        <v>279</v>
      </c>
      <c r="H40" s="67" t="s">
        <v>280</v>
      </c>
      <c r="I40" s="150">
        <v>532912.68</v>
      </c>
      <c r="J40" s="76">
        <v>532912.68</v>
      </c>
      <c r="K40" s="76">
        <v>532912.68</v>
      </c>
      <c r="L40" s="76"/>
      <c r="M40" s="76"/>
      <c r="N40" s="76"/>
      <c r="O40" s="76"/>
      <c r="P40" s="76"/>
      <c r="Q40" s="76"/>
      <c r="R40" s="76"/>
      <c r="S40" s="76"/>
      <c r="T40" s="76"/>
      <c r="U40" s="76"/>
      <c r="V40" s="76"/>
      <c r="W40" s="76"/>
    </row>
    <row r="41" ht="24" customHeight="1" spans="1:23">
      <c r="A41" s="67" t="s">
        <v>366</v>
      </c>
      <c r="B41" s="67" t="s">
        <v>379</v>
      </c>
      <c r="C41" s="67" t="s">
        <v>380</v>
      </c>
      <c r="D41" s="67" t="s">
        <v>70</v>
      </c>
      <c r="E41" s="67" t="s">
        <v>115</v>
      </c>
      <c r="F41" s="67" t="s">
        <v>116</v>
      </c>
      <c r="G41" s="67" t="s">
        <v>279</v>
      </c>
      <c r="H41" s="67" t="s">
        <v>280</v>
      </c>
      <c r="I41" s="150">
        <v>1380000</v>
      </c>
      <c r="J41" s="76">
        <v>1380000</v>
      </c>
      <c r="K41" s="76">
        <v>1380000</v>
      </c>
      <c r="L41" s="76"/>
      <c r="M41" s="76"/>
      <c r="N41" s="76"/>
      <c r="O41" s="76"/>
      <c r="P41" s="76"/>
      <c r="Q41" s="76"/>
      <c r="R41" s="76"/>
      <c r="S41" s="76"/>
      <c r="T41" s="76"/>
      <c r="U41" s="76"/>
      <c r="V41" s="76"/>
      <c r="W41" s="76"/>
    </row>
    <row r="42" ht="24" customHeight="1" spans="1:23">
      <c r="A42" s="67" t="s">
        <v>366</v>
      </c>
      <c r="B42" s="67" t="s">
        <v>381</v>
      </c>
      <c r="C42" s="67" t="s">
        <v>382</v>
      </c>
      <c r="D42" s="67" t="s">
        <v>70</v>
      </c>
      <c r="E42" s="67" t="s">
        <v>123</v>
      </c>
      <c r="F42" s="67" t="s">
        <v>124</v>
      </c>
      <c r="G42" s="67" t="s">
        <v>279</v>
      </c>
      <c r="H42" s="67" t="s">
        <v>280</v>
      </c>
      <c r="I42" s="150">
        <v>513000</v>
      </c>
      <c r="J42" s="76">
        <v>513000</v>
      </c>
      <c r="K42" s="76">
        <v>513000</v>
      </c>
      <c r="L42" s="76"/>
      <c r="M42" s="76"/>
      <c r="N42" s="76"/>
      <c r="O42" s="76"/>
      <c r="P42" s="76"/>
      <c r="Q42" s="76"/>
      <c r="R42" s="76"/>
      <c r="S42" s="76"/>
      <c r="T42" s="76"/>
      <c r="U42" s="76"/>
      <c r="V42" s="76"/>
      <c r="W42" s="76"/>
    </row>
    <row r="43" ht="24" customHeight="1" spans="1:23">
      <c r="A43" s="67" t="s">
        <v>366</v>
      </c>
      <c r="B43" s="67" t="s">
        <v>383</v>
      </c>
      <c r="C43" s="67" t="s">
        <v>384</v>
      </c>
      <c r="D43" s="67" t="s">
        <v>70</v>
      </c>
      <c r="E43" s="67" t="s">
        <v>123</v>
      </c>
      <c r="F43" s="67" t="s">
        <v>124</v>
      </c>
      <c r="G43" s="67" t="s">
        <v>279</v>
      </c>
      <c r="H43" s="67" t="s">
        <v>280</v>
      </c>
      <c r="I43" s="150">
        <v>4210000</v>
      </c>
      <c r="J43" s="76">
        <v>4210000</v>
      </c>
      <c r="K43" s="76">
        <v>4210000</v>
      </c>
      <c r="L43" s="76"/>
      <c r="M43" s="76"/>
      <c r="N43" s="76"/>
      <c r="O43" s="76"/>
      <c r="P43" s="76"/>
      <c r="Q43" s="76"/>
      <c r="R43" s="76"/>
      <c r="S43" s="76"/>
      <c r="T43" s="76"/>
      <c r="U43" s="76"/>
      <c r="V43" s="76"/>
      <c r="W43" s="76"/>
    </row>
    <row r="44" ht="24" customHeight="1" spans="1:23">
      <c r="A44" s="67" t="s">
        <v>366</v>
      </c>
      <c r="B44" s="67" t="s">
        <v>385</v>
      </c>
      <c r="C44" s="67" t="s">
        <v>386</v>
      </c>
      <c r="D44" s="67" t="s">
        <v>70</v>
      </c>
      <c r="E44" s="67" t="s">
        <v>115</v>
      </c>
      <c r="F44" s="67" t="s">
        <v>116</v>
      </c>
      <c r="G44" s="67" t="s">
        <v>279</v>
      </c>
      <c r="H44" s="67" t="s">
        <v>280</v>
      </c>
      <c r="I44" s="150">
        <v>140000</v>
      </c>
      <c r="J44" s="76">
        <v>140000</v>
      </c>
      <c r="K44" s="76">
        <v>140000</v>
      </c>
      <c r="L44" s="76"/>
      <c r="M44" s="76"/>
      <c r="N44" s="76"/>
      <c r="O44" s="76"/>
      <c r="P44" s="76"/>
      <c r="Q44" s="76"/>
      <c r="R44" s="76"/>
      <c r="S44" s="76"/>
      <c r="T44" s="76"/>
      <c r="U44" s="76"/>
      <c r="V44" s="76"/>
      <c r="W44" s="76"/>
    </row>
    <row r="45" ht="24" customHeight="1" spans="1:23">
      <c r="A45" s="67" t="s">
        <v>366</v>
      </c>
      <c r="B45" s="67" t="s">
        <v>387</v>
      </c>
      <c r="C45" s="67" t="s">
        <v>388</v>
      </c>
      <c r="D45" s="67" t="s">
        <v>70</v>
      </c>
      <c r="E45" s="67" t="s">
        <v>115</v>
      </c>
      <c r="F45" s="67" t="s">
        <v>116</v>
      </c>
      <c r="G45" s="67" t="s">
        <v>279</v>
      </c>
      <c r="H45" s="67" t="s">
        <v>280</v>
      </c>
      <c r="I45" s="150">
        <v>400000</v>
      </c>
      <c r="J45" s="76">
        <v>400000</v>
      </c>
      <c r="K45" s="76">
        <v>400000</v>
      </c>
      <c r="L45" s="76"/>
      <c r="M45" s="76"/>
      <c r="N45" s="76"/>
      <c r="O45" s="76"/>
      <c r="P45" s="76"/>
      <c r="Q45" s="76"/>
      <c r="R45" s="76"/>
      <c r="S45" s="76"/>
      <c r="T45" s="76"/>
      <c r="U45" s="76"/>
      <c r="V45" s="76"/>
      <c r="W45" s="76"/>
    </row>
    <row r="46" ht="24" customHeight="1" spans="1:23">
      <c r="A46" s="67" t="s">
        <v>366</v>
      </c>
      <c r="B46" s="67" t="s">
        <v>389</v>
      </c>
      <c r="C46" s="67" t="s">
        <v>390</v>
      </c>
      <c r="D46" s="67" t="s">
        <v>70</v>
      </c>
      <c r="E46" s="67" t="s">
        <v>115</v>
      </c>
      <c r="F46" s="67" t="s">
        <v>116</v>
      </c>
      <c r="G46" s="67" t="s">
        <v>279</v>
      </c>
      <c r="H46" s="67" t="s">
        <v>280</v>
      </c>
      <c r="I46" s="150">
        <v>360000</v>
      </c>
      <c r="J46" s="76">
        <v>360000</v>
      </c>
      <c r="K46" s="76">
        <v>360000</v>
      </c>
      <c r="L46" s="76"/>
      <c r="M46" s="76"/>
      <c r="N46" s="76"/>
      <c r="O46" s="76"/>
      <c r="P46" s="76"/>
      <c r="Q46" s="76"/>
      <c r="R46" s="76"/>
      <c r="S46" s="76"/>
      <c r="T46" s="76"/>
      <c r="U46" s="76"/>
      <c r="V46" s="76"/>
      <c r="W46" s="76"/>
    </row>
    <row r="47" ht="24" customHeight="1" spans="1:23">
      <c r="A47" s="67" t="s">
        <v>366</v>
      </c>
      <c r="B47" s="67" t="s">
        <v>391</v>
      </c>
      <c r="C47" s="67" t="s">
        <v>392</v>
      </c>
      <c r="D47" s="67" t="s">
        <v>70</v>
      </c>
      <c r="E47" s="67" t="s">
        <v>115</v>
      </c>
      <c r="F47" s="67" t="s">
        <v>116</v>
      </c>
      <c r="G47" s="67" t="s">
        <v>279</v>
      </c>
      <c r="H47" s="67" t="s">
        <v>280</v>
      </c>
      <c r="I47" s="150">
        <v>1058104</v>
      </c>
      <c r="J47" s="76">
        <v>1058104</v>
      </c>
      <c r="K47" s="76">
        <v>1058104</v>
      </c>
      <c r="L47" s="76"/>
      <c r="M47" s="76"/>
      <c r="N47" s="76"/>
      <c r="O47" s="76"/>
      <c r="P47" s="76"/>
      <c r="Q47" s="76"/>
      <c r="R47" s="76"/>
      <c r="S47" s="76"/>
      <c r="T47" s="76"/>
      <c r="U47" s="76"/>
      <c r="V47" s="76"/>
      <c r="W47" s="76"/>
    </row>
    <row r="48" ht="24" customHeight="1" spans="1:23">
      <c r="A48" s="67" t="s">
        <v>366</v>
      </c>
      <c r="B48" s="67" t="s">
        <v>393</v>
      </c>
      <c r="C48" s="67" t="s">
        <v>394</v>
      </c>
      <c r="D48" s="67" t="s">
        <v>70</v>
      </c>
      <c r="E48" s="67" t="s">
        <v>123</v>
      </c>
      <c r="F48" s="67" t="s">
        <v>124</v>
      </c>
      <c r="G48" s="67" t="s">
        <v>279</v>
      </c>
      <c r="H48" s="67" t="s">
        <v>280</v>
      </c>
      <c r="I48" s="150">
        <v>1000000</v>
      </c>
      <c r="J48" s="76">
        <v>1000000</v>
      </c>
      <c r="K48" s="76">
        <v>1000000</v>
      </c>
      <c r="L48" s="76"/>
      <c r="M48" s="76"/>
      <c r="N48" s="76"/>
      <c r="O48" s="76"/>
      <c r="P48" s="76"/>
      <c r="Q48" s="76"/>
      <c r="R48" s="76"/>
      <c r="S48" s="76"/>
      <c r="T48" s="76"/>
      <c r="U48" s="76"/>
      <c r="V48" s="76"/>
      <c r="W48" s="76"/>
    </row>
    <row r="49" ht="24" customHeight="1" spans="1:23">
      <c r="A49" s="67" t="s">
        <v>366</v>
      </c>
      <c r="B49" s="67" t="s">
        <v>395</v>
      </c>
      <c r="C49" s="67" t="s">
        <v>396</v>
      </c>
      <c r="D49" s="67" t="s">
        <v>70</v>
      </c>
      <c r="E49" s="67" t="s">
        <v>115</v>
      </c>
      <c r="F49" s="67" t="s">
        <v>116</v>
      </c>
      <c r="G49" s="67" t="s">
        <v>279</v>
      </c>
      <c r="H49" s="67" t="s">
        <v>280</v>
      </c>
      <c r="I49" s="150">
        <v>301160</v>
      </c>
      <c r="J49" s="76">
        <v>301160</v>
      </c>
      <c r="K49" s="76">
        <v>301160</v>
      </c>
      <c r="L49" s="76"/>
      <c r="M49" s="76"/>
      <c r="N49" s="76"/>
      <c r="O49" s="76"/>
      <c r="P49" s="76"/>
      <c r="Q49" s="76"/>
      <c r="R49" s="76"/>
      <c r="S49" s="76"/>
      <c r="T49" s="76"/>
      <c r="U49" s="76"/>
      <c r="V49" s="76"/>
      <c r="W49" s="76"/>
    </row>
    <row r="50" ht="24" customHeight="1" spans="1:23">
      <c r="A50" s="67" t="s">
        <v>366</v>
      </c>
      <c r="B50" s="67" t="s">
        <v>397</v>
      </c>
      <c r="C50" s="67" t="s">
        <v>398</v>
      </c>
      <c r="D50" s="67" t="s">
        <v>70</v>
      </c>
      <c r="E50" s="67" t="s">
        <v>115</v>
      </c>
      <c r="F50" s="67" t="s">
        <v>116</v>
      </c>
      <c r="G50" s="67" t="s">
        <v>279</v>
      </c>
      <c r="H50" s="67" t="s">
        <v>280</v>
      </c>
      <c r="I50" s="150">
        <v>160000</v>
      </c>
      <c r="J50" s="76">
        <v>160000</v>
      </c>
      <c r="K50" s="76">
        <v>160000</v>
      </c>
      <c r="L50" s="76"/>
      <c r="M50" s="76"/>
      <c r="N50" s="76"/>
      <c r="O50" s="76"/>
      <c r="P50" s="76"/>
      <c r="Q50" s="76"/>
      <c r="R50" s="76"/>
      <c r="S50" s="76"/>
      <c r="T50" s="76"/>
      <c r="U50" s="76"/>
      <c r="V50" s="76"/>
      <c r="W50" s="76"/>
    </row>
    <row r="51" ht="24" customHeight="1" spans="1:23">
      <c r="A51" s="67" t="s">
        <v>366</v>
      </c>
      <c r="B51" s="67" t="s">
        <v>399</v>
      </c>
      <c r="C51" s="67" t="s">
        <v>400</v>
      </c>
      <c r="D51" s="67" t="s">
        <v>70</v>
      </c>
      <c r="E51" s="67" t="s">
        <v>123</v>
      </c>
      <c r="F51" s="67" t="s">
        <v>124</v>
      </c>
      <c r="G51" s="67" t="s">
        <v>279</v>
      </c>
      <c r="H51" s="67" t="s">
        <v>280</v>
      </c>
      <c r="I51" s="150">
        <v>1000000</v>
      </c>
      <c r="J51" s="76">
        <v>1000000</v>
      </c>
      <c r="K51" s="76">
        <v>1000000</v>
      </c>
      <c r="L51" s="76"/>
      <c r="M51" s="76"/>
      <c r="N51" s="76"/>
      <c r="O51" s="76"/>
      <c r="P51" s="76"/>
      <c r="Q51" s="76"/>
      <c r="R51" s="76"/>
      <c r="S51" s="76"/>
      <c r="T51" s="76"/>
      <c r="U51" s="76"/>
      <c r="V51" s="76"/>
      <c r="W51" s="76"/>
    </row>
    <row r="52" ht="24" customHeight="1" spans="1:23">
      <c r="A52" s="67" t="s">
        <v>366</v>
      </c>
      <c r="B52" s="67" t="s">
        <v>401</v>
      </c>
      <c r="C52" s="67" t="s">
        <v>402</v>
      </c>
      <c r="D52" s="67" t="s">
        <v>70</v>
      </c>
      <c r="E52" s="67" t="s">
        <v>115</v>
      </c>
      <c r="F52" s="67" t="s">
        <v>116</v>
      </c>
      <c r="G52" s="67" t="s">
        <v>279</v>
      </c>
      <c r="H52" s="67" t="s">
        <v>280</v>
      </c>
      <c r="I52" s="150">
        <v>42000</v>
      </c>
      <c r="J52" s="76">
        <v>42000</v>
      </c>
      <c r="K52" s="76">
        <v>42000</v>
      </c>
      <c r="L52" s="76"/>
      <c r="M52" s="76"/>
      <c r="N52" s="76"/>
      <c r="O52" s="76"/>
      <c r="P52" s="76"/>
      <c r="Q52" s="76"/>
      <c r="R52" s="76"/>
      <c r="S52" s="76"/>
      <c r="T52" s="76"/>
      <c r="U52" s="76"/>
      <c r="V52" s="76"/>
      <c r="W52" s="76"/>
    </row>
    <row r="53" ht="24" customHeight="1" spans="1:23">
      <c r="A53" s="67" t="s">
        <v>366</v>
      </c>
      <c r="B53" s="67" t="s">
        <v>403</v>
      </c>
      <c r="C53" s="67" t="s">
        <v>404</v>
      </c>
      <c r="D53" s="67" t="s">
        <v>70</v>
      </c>
      <c r="E53" s="67" t="s">
        <v>123</v>
      </c>
      <c r="F53" s="67" t="s">
        <v>124</v>
      </c>
      <c r="G53" s="67" t="s">
        <v>279</v>
      </c>
      <c r="H53" s="67" t="s">
        <v>280</v>
      </c>
      <c r="I53" s="150">
        <v>8000000</v>
      </c>
      <c r="J53" s="76">
        <v>8000000</v>
      </c>
      <c r="K53" s="76">
        <v>8000000</v>
      </c>
      <c r="L53" s="76"/>
      <c r="M53" s="76"/>
      <c r="N53" s="76"/>
      <c r="O53" s="76"/>
      <c r="P53" s="76"/>
      <c r="Q53" s="76"/>
      <c r="R53" s="76"/>
      <c r="S53" s="76"/>
      <c r="T53" s="76"/>
      <c r="U53" s="76"/>
      <c r="V53" s="76"/>
      <c r="W53" s="76"/>
    </row>
    <row r="54" ht="24" customHeight="1" spans="1:23">
      <c r="A54" s="67" t="s">
        <v>366</v>
      </c>
      <c r="B54" s="67" t="s">
        <v>405</v>
      </c>
      <c r="C54" s="67" t="s">
        <v>406</v>
      </c>
      <c r="D54" s="67" t="s">
        <v>70</v>
      </c>
      <c r="E54" s="67" t="s">
        <v>115</v>
      </c>
      <c r="F54" s="67" t="s">
        <v>116</v>
      </c>
      <c r="G54" s="67" t="s">
        <v>279</v>
      </c>
      <c r="H54" s="67" t="s">
        <v>280</v>
      </c>
      <c r="I54" s="150">
        <v>265950</v>
      </c>
      <c r="J54" s="76">
        <v>265950</v>
      </c>
      <c r="K54" s="76">
        <v>265950</v>
      </c>
      <c r="L54" s="76"/>
      <c r="M54" s="76"/>
      <c r="N54" s="76"/>
      <c r="O54" s="76"/>
      <c r="P54" s="76"/>
      <c r="Q54" s="76"/>
      <c r="R54" s="76"/>
      <c r="S54" s="76"/>
      <c r="T54" s="76"/>
      <c r="U54" s="76"/>
      <c r="V54" s="76"/>
      <c r="W54" s="76"/>
    </row>
    <row r="55" ht="24" customHeight="1" spans="1:23">
      <c r="A55" s="67" t="s">
        <v>366</v>
      </c>
      <c r="B55" s="67" t="s">
        <v>407</v>
      </c>
      <c r="C55" s="67" t="s">
        <v>408</v>
      </c>
      <c r="D55" s="67" t="s">
        <v>70</v>
      </c>
      <c r="E55" s="67" t="s">
        <v>115</v>
      </c>
      <c r="F55" s="67" t="s">
        <v>116</v>
      </c>
      <c r="G55" s="67" t="s">
        <v>409</v>
      </c>
      <c r="H55" s="67" t="s">
        <v>410</v>
      </c>
      <c r="I55" s="150">
        <v>1372750</v>
      </c>
      <c r="J55" s="76">
        <v>1372750</v>
      </c>
      <c r="K55" s="76">
        <v>1372750</v>
      </c>
      <c r="L55" s="76"/>
      <c r="M55" s="76"/>
      <c r="N55" s="76"/>
      <c r="O55" s="76"/>
      <c r="P55" s="76"/>
      <c r="Q55" s="76"/>
      <c r="R55" s="76"/>
      <c r="S55" s="76"/>
      <c r="T55" s="76"/>
      <c r="U55" s="76"/>
      <c r="V55" s="76"/>
      <c r="W55" s="76"/>
    </row>
    <row r="56" ht="24" customHeight="1" spans="1:23">
      <c r="A56" s="67" t="s">
        <v>366</v>
      </c>
      <c r="B56" s="67" t="s">
        <v>411</v>
      </c>
      <c r="C56" s="67" t="s">
        <v>412</v>
      </c>
      <c r="D56" s="67" t="s">
        <v>70</v>
      </c>
      <c r="E56" s="67" t="s">
        <v>115</v>
      </c>
      <c r="F56" s="67" t="s">
        <v>116</v>
      </c>
      <c r="G56" s="67" t="s">
        <v>279</v>
      </c>
      <c r="H56" s="67" t="s">
        <v>280</v>
      </c>
      <c r="I56" s="150">
        <v>311600</v>
      </c>
      <c r="J56" s="76">
        <v>311600</v>
      </c>
      <c r="K56" s="76">
        <v>311600</v>
      </c>
      <c r="L56" s="76"/>
      <c r="M56" s="76"/>
      <c r="N56" s="76"/>
      <c r="O56" s="76"/>
      <c r="P56" s="76"/>
      <c r="Q56" s="76"/>
      <c r="R56" s="76"/>
      <c r="S56" s="76"/>
      <c r="T56" s="76"/>
      <c r="U56" s="76"/>
      <c r="V56" s="76"/>
      <c r="W56" s="76"/>
    </row>
    <row r="57" ht="24" customHeight="1" spans="1:23">
      <c r="A57" s="67" t="s">
        <v>366</v>
      </c>
      <c r="B57" s="67" t="s">
        <v>413</v>
      </c>
      <c r="C57" s="67" t="s">
        <v>414</v>
      </c>
      <c r="D57" s="67" t="s">
        <v>70</v>
      </c>
      <c r="E57" s="67" t="s">
        <v>123</v>
      </c>
      <c r="F57" s="67" t="s">
        <v>124</v>
      </c>
      <c r="G57" s="67" t="s">
        <v>279</v>
      </c>
      <c r="H57" s="67" t="s">
        <v>280</v>
      </c>
      <c r="I57" s="150">
        <v>3270000</v>
      </c>
      <c r="J57" s="76">
        <v>3270000</v>
      </c>
      <c r="K57" s="76">
        <v>3270000</v>
      </c>
      <c r="L57" s="76"/>
      <c r="M57" s="76"/>
      <c r="N57" s="76"/>
      <c r="O57" s="76"/>
      <c r="P57" s="76"/>
      <c r="Q57" s="76"/>
      <c r="R57" s="76"/>
      <c r="S57" s="76"/>
      <c r="T57" s="76"/>
      <c r="U57" s="76"/>
      <c r="V57" s="76"/>
      <c r="W57" s="76"/>
    </row>
    <row r="58" ht="24" customHeight="1" spans="1:23">
      <c r="A58" s="67" t="s">
        <v>366</v>
      </c>
      <c r="B58" s="67" t="s">
        <v>415</v>
      </c>
      <c r="C58" s="67" t="s">
        <v>416</v>
      </c>
      <c r="D58" s="67" t="s">
        <v>70</v>
      </c>
      <c r="E58" s="67" t="s">
        <v>123</v>
      </c>
      <c r="F58" s="67" t="s">
        <v>124</v>
      </c>
      <c r="G58" s="67" t="s">
        <v>279</v>
      </c>
      <c r="H58" s="67" t="s">
        <v>280</v>
      </c>
      <c r="I58" s="150">
        <v>500000</v>
      </c>
      <c r="J58" s="76">
        <v>500000</v>
      </c>
      <c r="K58" s="76">
        <v>500000</v>
      </c>
      <c r="L58" s="76"/>
      <c r="M58" s="76"/>
      <c r="N58" s="76"/>
      <c r="O58" s="76"/>
      <c r="P58" s="76"/>
      <c r="Q58" s="76"/>
      <c r="R58" s="76"/>
      <c r="S58" s="76"/>
      <c r="T58" s="76"/>
      <c r="U58" s="76"/>
      <c r="V58" s="76"/>
      <c r="W58" s="76"/>
    </row>
    <row r="59" ht="24" customHeight="1" spans="1:23">
      <c r="A59" s="67" t="s">
        <v>366</v>
      </c>
      <c r="B59" s="67" t="s">
        <v>417</v>
      </c>
      <c r="C59" s="67" t="s">
        <v>418</v>
      </c>
      <c r="D59" s="67" t="s">
        <v>70</v>
      </c>
      <c r="E59" s="67" t="s">
        <v>115</v>
      </c>
      <c r="F59" s="67" t="s">
        <v>116</v>
      </c>
      <c r="G59" s="67" t="s">
        <v>279</v>
      </c>
      <c r="H59" s="67" t="s">
        <v>280</v>
      </c>
      <c r="I59" s="150">
        <v>11640</v>
      </c>
      <c r="J59" s="76">
        <v>11640</v>
      </c>
      <c r="K59" s="76">
        <v>11640</v>
      </c>
      <c r="L59" s="76"/>
      <c r="M59" s="76"/>
      <c r="N59" s="76"/>
      <c r="O59" s="76"/>
      <c r="P59" s="76"/>
      <c r="Q59" s="76"/>
      <c r="R59" s="76"/>
      <c r="S59" s="76"/>
      <c r="T59" s="76"/>
      <c r="U59" s="76"/>
      <c r="V59" s="76"/>
      <c r="W59" s="76"/>
    </row>
    <row r="60" ht="24" customHeight="1" spans="1:23">
      <c r="A60" s="67" t="s">
        <v>366</v>
      </c>
      <c r="B60" s="67" t="s">
        <v>419</v>
      </c>
      <c r="C60" s="67" t="s">
        <v>420</v>
      </c>
      <c r="D60" s="67" t="s">
        <v>70</v>
      </c>
      <c r="E60" s="67" t="s">
        <v>172</v>
      </c>
      <c r="F60" s="67" t="s">
        <v>173</v>
      </c>
      <c r="G60" s="67" t="s">
        <v>279</v>
      </c>
      <c r="H60" s="67" t="s">
        <v>280</v>
      </c>
      <c r="I60" s="150">
        <v>40000</v>
      </c>
      <c r="J60" s="76"/>
      <c r="K60" s="76"/>
      <c r="L60" s="76"/>
      <c r="M60" s="76"/>
      <c r="N60" s="76"/>
      <c r="O60" s="76">
        <v>40000</v>
      </c>
      <c r="P60" s="76"/>
      <c r="Q60" s="76"/>
      <c r="R60" s="76"/>
      <c r="S60" s="76"/>
      <c r="T60" s="76"/>
      <c r="U60" s="76"/>
      <c r="V60" s="76"/>
      <c r="W60" s="76"/>
    </row>
    <row r="61" ht="24" customHeight="1" spans="1:23">
      <c r="A61" s="67" t="s">
        <v>366</v>
      </c>
      <c r="B61" s="67" t="s">
        <v>421</v>
      </c>
      <c r="C61" s="67" t="s">
        <v>422</v>
      </c>
      <c r="D61" s="67" t="s">
        <v>70</v>
      </c>
      <c r="E61" s="67" t="s">
        <v>135</v>
      </c>
      <c r="F61" s="67" t="s">
        <v>136</v>
      </c>
      <c r="G61" s="67" t="s">
        <v>279</v>
      </c>
      <c r="H61" s="67" t="s">
        <v>280</v>
      </c>
      <c r="I61" s="150">
        <v>3596976</v>
      </c>
      <c r="J61" s="76">
        <v>3596976</v>
      </c>
      <c r="K61" s="76">
        <v>3596976</v>
      </c>
      <c r="L61" s="76"/>
      <c r="M61" s="76"/>
      <c r="N61" s="76"/>
      <c r="O61" s="76"/>
      <c r="P61" s="76"/>
      <c r="Q61" s="76"/>
      <c r="R61" s="76"/>
      <c r="S61" s="76"/>
      <c r="T61" s="76"/>
      <c r="U61" s="76"/>
      <c r="V61" s="76"/>
      <c r="W61" s="76"/>
    </row>
    <row r="62" ht="24" customHeight="1" spans="1:23">
      <c r="A62" s="67" t="s">
        <v>366</v>
      </c>
      <c r="B62" s="67" t="s">
        <v>423</v>
      </c>
      <c r="C62" s="67" t="s">
        <v>424</v>
      </c>
      <c r="D62" s="67" t="s">
        <v>70</v>
      </c>
      <c r="E62" s="67" t="s">
        <v>115</v>
      </c>
      <c r="F62" s="67" t="s">
        <v>116</v>
      </c>
      <c r="G62" s="67" t="s">
        <v>279</v>
      </c>
      <c r="H62" s="67" t="s">
        <v>280</v>
      </c>
      <c r="I62" s="150">
        <v>422126</v>
      </c>
      <c r="J62" s="76">
        <v>422126</v>
      </c>
      <c r="K62" s="76">
        <v>422126</v>
      </c>
      <c r="L62" s="76"/>
      <c r="M62" s="76"/>
      <c r="N62" s="76"/>
      <c r="O62" s="76"/>
      <c r="P62" s="76"/>
      <c r="Q62" s="76"/>
      <c r="R62" s="76"/>
      <c r="S62" s="76"/>
      <c r="T62" s="76"/>
      <c r="U62" s="76"/>
      <c r="V62" s="76"/>
      <c r="W62" s="76"/>
    </row>
    <row r="63" ht="24" customHeight="1" spans="1:23">
      <c r="A63" s="67" t="s">
        <v>366</v>
      </c>
      <c r="B63" s="67" t="s">
        <v>425</v>
      </c>
      <c r="C63" s="67" t="s">
        <v>426</v>
      </c>
      <c r="D63" s="67" t="s">
        <v>70</v>
      </c>
      <c r="E63" s="67" t="s">
        <v>115</v>
      </c>
      <c r="F63" s="67" t="s">
        <v>116</v>
      </c>
      <c r="G63" s="67" t="s">
        <v>279</v>
      </c>
      <c r="H63" s="67" t="s">
        <v>280</v>
      </c>
      <c r="I63" s="150">
        <v>20760000</v>
      </c>
      <c r="J63" s="76">
        <v>20760000</v>
      </c>
      <c r="K63" s="76">
        <v>20760000</v>
      </c>
      <c r="L63" s="76"/>
      <c r="M63" s="76"/>
      <c r="N63" s="76"/>
      <c r="O63" s="76"/>
      <c r="P63" s="76"/>
      <c r="Q63" s="76"/>
      <c r="R63" s="76"/>
      <c r="S63" s="76"/>
      <c r="T63" s="76"/>
      <c r="U63" s="76"/>
      <c r="V63" s="76"/>
      <c r="W63" s="76"/>
    </row>
    <row r="64" ht="24" customHeight="1" spans="1:23">
      <c r="A64" s="67" t="s">
        <v>366</v>
      </c>
      <c r="B64" s="67" t="s">
        <v>427</v>
      </c>
      <c r="C64" s="67" t="s">
        <v>428</v>
      </c>
      <c r="D64" s="67" t="s">
        <v>70</v>
      </c>
      <c r="E64" s="67" t="s">
        <v>115</v>
      </c>
      <c r="F64" s="67" t="s">
        <v>116</v>
      </c>
      <c r="G64" s="67" t="s">
        <v>279</v>
      </c>
      <c r="H64" s="67" t="s">
        <v>280</v>
      </c>
      <c r="I64" s="150">
        <v>257652</v>
      </c>
      <c r="J64" s="76">
        <v>257652</v>
      </c>
      <c r="K64" s="76">
        <v>257652</v>
      </c>
      <c r="L64" s="76"/>
      <c r="M64" s="76"/>
      <c r="N64" s="76"/>
      <c r="O64" s="76"/>
      <c r="P64" s="76"/>
      <c r="Q64" s="76"/>
      <c r="R64" s="76"/>
      <c r="S64" s="76"/>
      <c r="T64" s="76"/>
      <c r="U64" s="76"/>
      <c r="V64" s="76"/>
      <c r="W64" s="76"/>
    </row>
    <row r="65" ht="24" customHeight="1" spans="1:23">
      <c r="A65" s="67" t="s">
        <v>366</v>
      </c>
      <c r="B65" s="67" t="s">
        <v>429</v>
      </c>
      <c r="C65" s="67" t="s">
        <v>430</v>
      </c>
      <c r="D65" s="67" t="s">
        <v>70</v>
      </c>
      <c r="E65" s="67" t="s">
        <v>123</v>
      </c>
      <c r="F65" s="67" t="s">
        <v>124</v>
      </c>
      <c r="G65" s="67" t="s">
        <v>279</v>
      </c>
      <c r="H65" s="67" t="s">
        <v>280</v>
      </c>
      <c r="I65" s="150">
        <v>3000000</v>
      </c>
      <c r="J65" s="76">
        <v>3000000</v>
      </c>
      <c r="K65" s="76">
        <v>3000000</v>
      </c>
      <c r="L65" s="76"/>
      <c r="M65" s="76"/>
      <c r="N65" s="76"/>
      <c r="O65" s="76"/>
      <c r="P65" s="76"/>
      <c r="Q65" s="76"/>
      <c r="R65" s="76"/>
      <c r="S65" s="76"/>
      <c r="T65" s="76"/>
      <c r="U65" s="76"/>
      <c r="V65" s="76"/>
      <c r="W65" s="76"/>
    </row>
    <row r="66" ht="24" customHeight="1" spans="1:23">
      <c r="A66" s="67" t="s">
        <v>366</v>
      </c>
      <c r="B66" s="67" t="s">
        <v>431</v>
      </c>
      <c r="C66" s="67" t="s">
        <v>432</v>
      </c>
      <c r="D66" s="67" t="s">
        <v>70</v>
      </c>
      <c r="E66" s="67" t="s">
        <v>123</v>
      </c>
      <c r="F66" s="67" t="s">
        <v>124</v>
      </c>
      <c r="G66" s="67" t="s">
        <v>279</v>
      </c>
      <c r="H66" s="67" t="s">
        <v>280</v>
      </c>
      <c r="I66" s="150">
        <v>4000000</v>
      </c>
      <c r="J66" s="76">
        <v>4000000</v>
      </c>
      <c r="K66" s="76">
        <v>4000000</v>
      </c>
      <c r="L66" s="76"/>
      <c r="M66" s="76"/>
      <c r="N66" s="76"/>
      <c r="O66" s="76"/>
      <c r="P66" s="76"/>
      <c r="Q66" s="76"/>
      <c r="R66" s="76"/>
      <c r="S66" s="76"/>
      <c r="T66" s="76"/>
      <c r="U66" s="76"/>
      <c r="V66" s="76"/>
      <c r="W66" s="76"/>
    </row>
    <row r="67" ht="24" customHeight="1" spans="1:23">
      <c r="A67" s="67" t="s">
        <v>366</v>
      </c>
      <c r="B67" s="67" t="s">
        <v>433</v>
      </c>
      <c r="C67" s="67" t="s">
        <v>434</v>
      </c>
      <c r="D67" s="67" t="s">
        <v>70</v>
      </c>
      <c r="E67" s="67" t="s">
        <v>172</v>
      </c>
      <c r="F67" s="67" t="s">
        <v>173</v>
      </c>
      <c r="G67" s="67" t="s">
        <v>279</v>
      </c>
      <c r="H67" s="67" t="s">
        <v>280</v>
      </c>
      <c r="I67" s="150">
        <v>1000000</v>
      </c>
      <c r="J67" s="76"/>
      <c r="K67" s="76"/>
      <c r="L67" s="76">
        <v>1000000</v>
      </c>
      <c r="M67" s="76"/>
      <c r="N67" s="76"/>
      <c r="O67" s="76"/>
      <c r="P67" s="76"/>
      <c r="Q67" s="76"/>
      <c r="R67" s="76"/>
      <c r="S67" s="76"/>
      <c r="T67" s="76"/>
      <c r="U67" s="76"/>
      <c r="V67" s="76"/>
      <c r="W67" s="76"/>
    </row>
    <row r="68" ht="24" customHeight="1" spans="1:23">
      <c r="A68" s="67" t="s">
        <v>366</v>
      </c>
      <c r="B68" s="67" t="s">
        <v>433</v>
      </c>
      <c r="C68" s="67" t="s">
        <v>434</v>
      </c>
      <c r="D68" s="67" t="s">
        <v>70</v>
      </c>
      <c r="E68" s="67" t="s">
        <v>172</v>
      </c>
      <c r="F68" s="67" t="s">
        <v>173</v>
      </c>
      <c r="G68" s="67" t="s">
        <v>279</v>
      </c>
      <c r="H68" s="67" t="s">
        <v>280</v>
      </c>
      <c r="I68" s="150">
        <v>40000</v>
      </c>
      <c r="J68" s="76"/>
      <c r="K68" s="76"/>
      <c r="L68" s="76"/>
      <c r="M68" s="76"/>
      <c r="N68" s="76"/>
      <c r="O68" s="76">
        <v>40000</v>
      </c>
      <c r="P68" s="76"/>
      <c r="Q68" s="76"/>
      <c r="R68" s="76"/>
      <c r="S68" s="76"/>
      <c r="T68" s="76"/>
      <c r="U68" s="76"/>
      <c r="V68" s="76"/>
      <c r="W68" s="76"/>
    </row>
    <row r="69" ht="24" customHeight="1" spans="1:23">
      <c r="A69" s="67" t="s">
        <v>366</v>
      </c>
      <c r="B69" s="67" t="s">
        <v>433</v>
      </c>
      <c r="C69" s="67" t="s">
        <v>434</v>
      </c>
      <c r="D69" s="67" t="s">
        <v>70</v>
      </c>
      <c r="E69" s="67" t="s">
        <v>172</v>
      </c>
      <c r="F69" s="67" t="s">
        <v>173</v>
      </c>
      <c r="G69" s="67" t="s">
        <v>279</v>
      </c>
      <c r="H69" s="67" t="s">
        <v>280</v>
      </c>
      <c r="I69" s="150">
        <v>150200</v>
      </c>
      <c r="J69" s="76"/>
      <c r="K69" s="76"/>
      <c r="L69" s="76"/>
      <c r="M69" s="76"/>
      <c r="N69" s="76"/>
      <c r="O69" s="76">
        <v>150200</v>
      </c>
      <c r="P69" s="76"/>
      <c r="Q69" s="76"/>
      <c r="R69" s="76"/>
      <c r="S69" s="76"/>
      <c r="T69" s="76"/>
      <c r="U69" s="76"/>
      <c r="V69" s="76"/>
      <c r="W69" s="76"/>
    </row>
    <row r="70" ht="24" customHeight="1" spans="1:23">
      <c r="A70" s="67" t="s">
        <v>366</v>
      </c>
      <c r="B70" s="67" t="s">
        <v>435</v>
      </c>
      <c r="C70" s="67" t="s">
        <v>436</v>
      </c>
      <c r="D70" s="67" t="s">
        <v>70</v>
      </c>
      <c r="E70" s="67" t="s">
        <v>176</v>
      </c>
      <c r="F70" s="67" t="s">
        <v>81</v>
      </c>
      <c r="G70" s="67" t="s">
        <v>279</v>
      </c>
      <c r="H70" s="67" t="s">
        <v>280</v>
      </c>
      <c r="I70" s="150">
        <v>68785827.82</v>
      </c>
      <c r="J70" s="76"/>
      <c r="K70" s="76"/>
      <c r="L70" s="76"/>
      <c r="M70" s="76"/>
      <c r="N70" s="76"/>
      <c r="O70" s="76">
        <v>68785827.82</v>
      </c>
      <c r="P70" s="76"/>
      <c r="Q70" s="76"/>
      <c r="R70" s="76"/>
      <c r="S70" s="76"/>
      <c r="T70" s="76"/>
      <c r="U70" s="76"/>
      <c r="V70" s="76"/>
      <c r="W70" s="76"/>
    </row>
    <row r="71" ht="24" customHeight="1" spans="1:23">
      <c r="A71" s="67" t="s">
        <v>366</v>
      </c>
      <c r="B71" s="67" t="s">
        <v>437</v>
      </c>
      <c r="C71" s="67" t="s">
        <v>438</v>
      </c>
      <c r="D71" s="67" t="s">
        <v>70</v>
      </c>
      <c r="E71" s="67" t="s">
        <v>115</v>
      </c>
      <c r="F71" s="67" t="s">
        <v>116</v>
      </c>
      <c r="G71" s="67" t="s">
        <v>279</v>
      </c>
      <c r="H71" s="67" t="s">
        <v>280</v>
      </c>
      <c r="I71" s="150">
        <v>200000</v>
      </c>
      <c r="J71" s="76"/>
      <c r="K71" s="76"/>
      <c r="L71" s="76"/>
      <c r="M71" s="76"/>
      <c r="N71" s="76">
        <v>200000</v>
      </c>
      <c r="O71" s="76"/>
      <c r="P71" s="76"/>
      <c r="Q71" s="76"/>
      <c r="R71" s="76"/>
      <c r="S71" s="76"/>
      <c r="T71" s="76"/>
      <c r="U71" s="76"/>
      <c r="V71" s="76"/>
      <c r="W71" s="76"/>
    </row>
    <row r="72" ht="24" customHeight="1" spans="1:23">
      <c r="A72" s="67" t="s">
        <v>366</v>
      </c>
      <c r="B72" s="67" t="s">
        <v>439</v>
      </c>
      <c r="C72" s="67" t="s">
        <v>440</v>
      </c>
      <c r="D72" s="67" t="s">
        <v>70</v>
      </c>
      <c r="E72" s="67" t="s">
        <v>172</v>
      </c>
      <c r="F72" s="67" t="s">
        <v>173</v>
      </c>
      <c r="G72" s="67" t="s">
        <v>279</v>
      </c>
      <c r="H72" s="67" t="s">
        <v>280</v>
      </c>
      <c r="I72" s="150">
        <v>28000</v>
      </c>
      <c r="J72" s="76"/>
      <c r="K72" s="76"/>
      <c r="L72" s="76"/>
      <c r="M72" s="76"/>
      <c r="N72" s="76"/>
      <c r="O72" s="76">
        <v>28000</v>
      </c>
      <c r="P72" s="76"/>
      <c r="Q72" s="76"/>
      <c r="R72" s="76"/>
      <c r="S72" s="76"/>
      <c r="T72" s="76"/>
      <c r="U72" s="76"/>
      <c r="V72" s="76"/>
      <c r="W72" s="76"/>
    </row>
    <row r="73" ht="24" customHeight="1" spans="1:23">
      <c r="A73" s="67" t="s">
        <v>366</v>
      </c>
      <c r="B73" s="67" t="s">
        <v>441</v>
      </c>
      <c r="C73" s="67" t="s">
        <v>442</v>
      </c>
      <c r="D73" s="67" t="s">
        <v>70</v>
      </c>
      <c r="E73" s="67" t="s">
        <v>107</v>
      </c>
      <c r="F73" s="67" t="s">
        <v>108</v>
      </c>
      <c r="G73" s="67" t="s">
        <v>279</v>
      </c>
      <c r="H73" s="67" t="s">
        <v>280</v>
      </c>
      <c r="I73" s="150">
        <v>1937700</v>
      </c>
      <c r="J73" s="76"/>
      <c r="K73" s="76"/>
      <c r="L73" s="76"/>
      <c r="M73" s="76"/>
      <c r="N73" s="76">
        <v>1937700</v>
      </c>
      <c r="O73" s="76"/>
      <c r="P73" s="76"/>
      <c r="Q73" s="76"/>
      <c r="R73" s="76"/>
      <c r="S73" s="76"/>
      <c r="T73" s="76"/>
      <c r="U73" s="76"/>
      <c r="V73" s="76"/>
      <c r="W73" s="76"/>
    </row>
    <row r="74" ht="24" customHeight="1" spans="1:23">
      <c r="A74" s="67" t="s">
        <v>366</v>
      </c>
      <c r="B74" s="67" t="s">
        <v>443</v>
      </c>
      <c r="C74" s="67" t="s">
        <v>444</v>
      </c>
      <c r="D74" s="67" t="s">
        <v>70</v>
      </c>
      <c r="E74" s="67" t="s">
        <v>115</v>
      </c>
      <c r="F74" s="67" t="s">
        <v>116</v>
      </c>
      <c r="G74" s="67" t="s">
        <v>279</v>
      </c>
      <c r="H74" s="67" t="s">
        <v>280</v>
      </c>
      <c r="I74" s="150">
        <v>13413400</v>
      </c>
      <c r="J74" s="76"/>
      <c r="K74" s="76"/>
      <c r="L74" s="76"/>
      <c r="M74" s="76"/>
      <c r="N74" s="76">
        <v>13413400</v>
      </c>
      <c r="O74" s="76"/>
      <c r="P74" s="76"/>
      <c r="Q74" s="76"/>
      <c r="R74" s="76"/>
      <c r="S74" s="76"/>
      <c r="T74" s="76"/>
      <c r="U74" s="76"/>
      <c r="V74" s="76"/>
      <c r="W74" s="76"/>
    </row>
    <row r="75" ht="24" customHeight="1" spans="1:23">
      <c r="A75" s="67" t="s">
        <v>366</v>
      </c>
      <c r="B75" s="67" t="s">
        <v>443</v>
      </c>
      <c r="C75" s="67" t="s">
        <v>444</v>
      </c>
      <c r="D75" s="67" t="s">
        <v>70</v>
      </c>
      <c r="E75" s="67" t="s">
        <v>115</v>
      </c>
      <c r="F75" s="67" t="s">
        <v>116</v>
      </c>
      <c r="G75" s="67" t="s">
        <v>279</v>
      </c>
      <c r="H75" s="67" t="s">
        <v>280</v>
      </c>
      <c r="I75" s="150">
        <v>20753100</v>
      </c>
      <c r="J75" s="76"/>
      <c r="K75" s="76"/>
      <c r="L75" s="76"/>
      <c r="M75" s="76"/>
      <c r="N75" s="76">
        <v>20753100</v>
      </c>
      <c r="O75" s="76"/>
      <c r="P75" s="76"/>
      <c r="Q75" s="76"/>
      <c r="R75" s="76"/>
      <c r="S75" s="76"/>
      <c r="T75" s="76"/>
      <c r="U75" s="76"/>
      <c r="V75" s="76"/>
      <c r="W75" s="76"/>
    </row>
    <row r="76" ht="24" customHeight="1" spans="1:23">
      <c r="A76" s="67" t="s">
        <v>366</v>
      </c>
      <c r="B76" s="67" t="s">
        <v>445</v>
      </c>
      <c r="C76" s="67" t="s">
        <v>446</v>
      </c>
      <c r="D76" s="67" t="s">
        <v>70</v>
      </c>
      <c r="E76" s="67" t="s">
        <v>107</v>
      </c>
      <c r="F76" s="67" t="s">
        <v>108</v>
      </c>
      <c r="G76" s="67" t="s">
        <v>279</v>
      </c>
      <c r="H76" s="67" t="s">
        <v>280</v>
      </c>
      <c r="I76" s="150">
        <v>43200</v>
      </c>
      <c r="J76" s="76"/>
      <c r="K76" s="76"/>
      <c r="L76" s="76"/>
      <c r="M76" s="76"/>
      <c r="N76" s="76">
        <v>43200</v>
      </c>
      <c r="O76" s="76"/>
      <c r="P76" s="76"/>
      <c r="Q76" s="76"/>
      <c r="R76" s="76"/>
      <c r="S76" s="76"/>
      <c r="T76" s="76"/>
      <c r="U76" s="76"/>
      <c r="V76" s="76"/>
      <c r="W76" s="76"/>
    </row>
    <row r="77" ht="24" customHeight="1" spans="1:23">
      <c r="A77" s="67" t="s">
        <v>366</v>
      </c>
      <c r="B77" s="67" t="s">
        <v>447</v>
      </c>
      <c r="C77" s="67" t="s">
        <v>448</v>
      </c>
      <c r="D77" s="67" t="s">
        <v>70</v>
      </c>
      <c r="E77" s="67" t="s">
        <v>113</v>
      </c>
      <c r="F77" s="67" t="s">
        <v>114</v>
      </c>
      <c r="G77" s="67" t="s">
        <v>279</v>
      </c>
      <c r="H77" s="67" t="s">
        <v>280</v>
      </c>
      <c r="I77" s="150">
        <v>11600</v>
      </c>
      <c r="J77" s="76"/>
      <c r="K77" s="76"/>
      <c r="L77" s="76"/>
      <c r="M77" s="76"/>
      <c r="N77" s="76">
        <v>11600</v>
      </c>
      <c r="O77" s="76"/>
      <c r="P77" s="76"/>
      <c r="Q77" s="76"/>
      <c r="R77" s="76"/>
      <c r="S77" s="76"/>
      <c r="T77" s="76"/>
      <c r="U77" s="76"/>
      <c r="V77" s="76"/>
      <c r="W77" s="76"/>
    </row>
    <row r="78" ht="24" customHeight="1" spans="1:23">
      <c r="A78" s="67" t="s">
        <v>366</v>
      </c>
      <c r="B78" s="67" t="s">
        <v>449</v>
      </c>
      <c r="C78" s="67" t="s">
        <v>450</v>
      </c>
      <c r="D78" s="67" t="s">
        <v>70</v>
      </c>
      <c r="E78" s="67" t="s">
        <v>107</v>
      </c>
      <c r="F78" s="67" t="s">
        <v>108</v>
      </c>
      <c r="G78" s="67" t="s">
        <v>279</v>
      </c>
      <c r="H78" s="67" t="s">
        <v>280</v>
      </c>
      <c r="I78" s="150">
        <v>5304582</v>
      </c>
      <c r="J78" s="76"/>
      <c r="K78" s="76"/>
      <c r="L78" s="76"/>
      <c r="M78" s="76"/>
      <c r="N78" s="76">
        <v>5304582</v>
      </c>
      <c r="O78" s="76"/>
      <c r="P78" s="76"/>
      <c r="Q78" s="76"/>
      <c r="R78" s="76"/>
      <c r="S78" s="76"/>
      <c r="T78" s="76"/>
      <c r="U78" s="76"/>
      <c r="V78" s="76"/>
      <c r="W78" s="76"/>
    </row>
    <row r="79" ht="24" customHeight="1" spans="1:23">
      <c r="A79" s="67" t="s">
        <v>366</v>
      </c>
      <c r="B79" s="67" t="s">
        <v>449</v>
      </c>
      <c r="C79" s="67" t="s">
        <v>450</v>
      </c>
      <c r="D79" s="67" t="s">
        <v>70</v>
      </c>
      <c r="E79" s="67" t="s">
        <v>107</v>
      </c>
      <c r="F79" s="67" t="s">
        <v>108</v>
      </c>
      <c r="G79" s="67" t="s">
        <v>279</v>
      </c>
      <c r="H79" s="67" t="s">
        <v>280</v>
      </c>
      <c r="I79" s="150">
        <v>3858</v>
      </c>
      <c r="J79" s="76"/>
      <c r="K79" s="76"/>
      <c r="L79" s="76"/>
      <c r="M79" s="76"/>
      <c r="N79" s="76">
        <v>3858</v>
      </c>
      <c r="O79" s="76"/>
      <c r="P79" s="76"/>
      <c r="Q79" s="76"/>
      <c r="R79" s="76"/>
      <c r="S79" s="76"/>
      <c r="T79" s="76"/>
      <c r="U79" s="76"/>
      <c r="V79" s="76"/>
      <c r="W79" s="76"/>
    </row>
    <row r="80" ht="24" customHeight="1" spans="1:23">
      <c r="A80" s="67" t="s">
        <v>366</v>
      </c>
      <c r="B80" s="67" t="s">
        <v>451</v>
      </c>
      <c r="C80" s="67" t="s">
        <v>452</v>
      </c>
      <c r="D80" s="67" t="s">
        <v>70</v>
      </c>
      <c r="E80" s="67" t="s">
        <v>107</v>
      </c>
      <c r="F80" s="67" t="s">
        <v>108</v>
      </c>
      <c r="G80" s="67" t="s">
        <v>279</v>
      </c>
      <c r="H80" s="67" t="s">
        <v>280</v>
      </c>
      <c r="I80" s="150">
        <v>212179</v>
      </c>
      <c r="J80" s="76"/>
      <c r="K80" s="76"/>
      <c r="L80" s="76"/>
      <c r="M80" s="76"/>
      <c r="N80" s="76">
        <v>212179</v>
      </c>
      <c r="O80" s="76"/>
      <c r="P80" s="76"/>
      <c r="Q80" s="76"/>
      <c r="R80" s="76"/>
      <c r="S80" s="76"/>
      <c r="T80" s="76"/>
      <c r="U80" s="76"/>
      <c r="V80" s="76"/>
      <c r="W80" s="76"/>
    </row>
    <row r="81" ht="24" customHeight="1" spans="1:23">
      <c r="A81" s="67" t="s">
        <v>366</v>
      </c>
      <c r="B81" s="67" t="s">
        <v>453</v>
      </c>
      <c r="C81" s="67" t="s">
        <v>454</v>
      </c>
      <c r="D81" s="67" t="s">
        <v>70</v>
      </c>
      <c r="E81" s="67" t="s">
        <v>111</v>
      </c>
      <c r="F81" s="67" t="s">
        <v>112</v>
      </c>
      <c r="G81" s="67" t="s">
        <v>279</v>
      </c>
      <c r="H81" s="67" t="s">
        <v>280</v>
      </c>
      <c r="I81" s="150">
        <v>262500</v>
      </c>
      <c r="J81" s="76"/>
      <c r="K81" s="76"/>
      <c r="L81" s="76"/>
      <c r="M81" s="76"/>
      <c r="N81" s="76">
        <v>262500</v>
      </c>
      <c r="O81" s="76"/>
      <c r="P81" s="76"/>
      <c r="Q81" s="76"/>
      <c r="R81" s="76"/>
      <c r="S81" s="76"/>
      <c r="T81" s="76"/>
      <c r="U81" s="76"/>
      <c r="V81" s="76"/>
      <c r="W81" s="76"/>
    </row>
    <row r="82" ht="24" customHeight="1" spans="1:23">
      <c r="A82" s="67" t="s">
        <v>366</v>
      </c>
      <c r="B82" s="67" t="s">
        <v>455</v>
      </c>
      <c r="C82" s="67" t="s">
        <v>456</v>
      </c>
      <c r="D82" s="67" t="s">
        <v>70</v>
      </c>
      <c r="E82" s="67" t="s">
        <v>103</v>
      </c>
      <c r="F82" s="67" t="s">
        <v>104</v>
      </c>
      <c r="G82" s="67" t="s">
        <v>279</v>
      </c>
      <c r="H82" s="67" t="s">
        <v>280</v>
      </c>
      <c r="I82" s="150">
        <v>13867</v>
      </c>
      <c r="J82" s="76"/>
      <c r="K82" s="76"/>
      <c r="L82" s="76"/>
      <c r="M82" s="76"/>
      <c r="N82" s="76">
        <v>13867</v>
      </c>
      <c r="O82" s="76"/>
      <c r="P82" s="76"/>
      <c r="Q82" s="76"/>
      <c r="R82" s="76"/>
      <c r="S82" s="76"/>
      <c r="T82" s="76"/>
      <c r="U82" s="76"/>
      <c r="V82" s="76"/>
      <c r="W82" s="76"/>
    </row>
    <row r="83" ht="24" customHeight="1" spans="1:23">
      <c r="A83" s="67" t="s">
        <v>366</v>
      </c>
      <c r="B83" s="67" t="s">
        <v>457</v>
      </c>
      <c r="C83" s="67" t="s">
        <v>458</v>
      </c>
      <c r="D83" s="67" t="s">
        <v>70</v>
      </c>
      <c r="E83" s="67" t="s">
        <v>103</v>
      </c>
      <c r="F83" s="67" t="s">
        <v>104</v>
      </c>
      <c r="G83" s="67" t="s">
        <v>279</v>
      </c>
      <c r="H83" s="67" t="s">
        <v>280</v>
      </c>
      <c r="I83" s="150">
        <v>24800</v>
      </c>
      <c r="J83" s="76"/>
      <c r="K83" s="76"/>
      <c r="L83" s="76"/>
      <c r="M83" s="76"/>
      <c r="N83" s="76">
        <v>24800</v>
      </c>
      <c r="O83" s="76"/>
      <c r="P83" s="76"/>
      <c r="Q83" s="76"/>
      <c r="R83" s="76"/>
      <c r="S83" s="76"/>
      <c r="T83" s="76"/>
      <c r="U83" s="76"/>
      <c r="V83" s="76"/>
      <c r="W83" s="76"/>
    </row>
    <row r="84" ht="24" customHeight="1" spans="1:23">
      <c r="A84" s="67" t="s">
        <v>366</v>
      </c>
      <c r="B84" s="67" t="s">
        <v>459</v>
      </c>
      <c r="C84" s="67" t="s">
        <v>460</v>
      </c>
      <c r="D84" s="67" t="s">
        <v>70</v>
      </c>
      <c r="E84" s="67" t="s">
        <v>109</v>
      </c>
      <c r="F84" s="67" t="s">
        <v>110</v>
      </c>
      <c r="G84" s="67" t="s">
        <v>461</v>
      </c>
      <c r="H84" s="67" t="s">
        <v>462</v>
      </c>
      <c r="I84" s="150">
        <v>9436625.43</v>
      </c>
      <c r="J84" s="76"/>
      <c r="K84" s="76"/>
      <c r="L84" s="76"/>
      <c r="M84" s="76"/>
      <c r="N84" s="76">
        <v>9436625.43</v>
      </c>
      <c r="O84" s="76"/>
      <c r="P84" s="76"/>
      <c r="Q84" s="76"/>
      <c r="R84" s="76"/>
      <c r="S84" s="76"/>
      <c r="T84" s="76"/>
      <c r="U84" s="76"/>
      <c r="V84" s="76"/>
      <c r="W84" s="76"/>
    </row>
    <row r="85" ht="24" customHeight="1" spans="1:23">
      <c r="A85" s="67" t="s">
        <v>366</v>
      </c>
      <c r="B85" s="67" t="s">
        <v>463</v>
      </c>
      <c r="C85" s="67" t="s">
        <v>464</v>
      </c>
      <c r="D85" s="67" t="s">
        <v>70</v>
      </c>
      <c r="E85" s="67" t="s">
        <v>115</v>
      </c>
      <c r="F85" s="67" t="s">
        <v>116</v>
      </c>
      <c r="G85" s="67" t="s">
        <v>279</v>
      </c>
      <c r="H85" s="67" t="s">
        <v>280</v>
      </c>
      <c r="I85" s="150">
        <v>1800</v>
      </c>
      <c r="J85" s="76"/>
      <c r="K85" s="76"/>
      <c r="L85" s="76"/>
      <c r="M85" s="76"/>
      <c r="N85" s="76">
        <v>1800</v>
      </c>
      <c r="O85" s="76"/>
      <c r="P85" s="76"/>
      <c r="Q85" s="76"/>
      <c r="R85" s="76"/>
      <c r="S85" s="76"/>
      <c r="T85" s="76"/>
      <c r="U85" s="76"/>
      <c r="V85" s="76"/>
      <c r="W85" s="76"/>
    </row>
    <row r="86" ht="24" customHeight="1" spans="1:23">
      <c r="A86" s="67" t="s">
        <v>366</v>
      </c>
      <c r="B86" s="67" t="s">
        <v>465</v>
      </c>
      <c r="C86" s="67" t="s">
        <v>466</v>
      </c>
      <c r="D86" s="67" t="s">
        <v>70</v>
      </c>
      <c r="E86" s="67" t="s">
        <v>107</v>
      </c>
      <c r="F86" s="67" t="s">
        <v>108</v>
      </c>
      <c r="G86" s="67" t="s">
        <v>279</v>
      </c>
      <c r="H86" s="67" t="s">
        <v>280</v>
      </c>
      <c r="I86" s="150">
        <v>518365</v>
      </c>
      <c r="J86" s="76"/>
      <c r="K86" s="76"/>
      <c r="L86" s="76"/>
      <c r="M86" s="76"/>
      <c r="N86" s="76">
        <v>518365</v>
      </c>
      <c r="O86" s="76"/>
      <c r="P86" s="76"/>
      <c r="Q86" s="76"/>
      <c r="R86" s="76"/>
      <c r="S86" s="76"/>
      <c r="T86" s="76"/>
      <c r="U86" s="76"/>
      <c r="V86" s="76"/>
      <c r="W86" s="76"/>
    </row>
    <row r="87" ht="24" customHeight="1" spans="1:23">
      <c r="A87" s="67" t="s">
        <v>366</v>
      </c>
      <c r="B87" s="67" t="s">
        <v>467</v>
      </c>
      <c r="C87" s="67" t="s">
        <v>468</v>
      </c>
      <c r="D87" s="67" t="s">
        <v>70</v>
      </c>
      <c r="E87" s="67" t="s">
        <v>172</v>
      </c>
      <c r="F87" s="67" t="s">
        <v>173</v>
      </c>
      <c r="G87" s="67" t="s">
        <v>279</v>
      </c>
      <c r="H87" s="67" t="s">
        <v>280</v>
      </c>
      <c r="I87" s="150">
        <v>606351.9</v>
      </c>
      <c r="J87" s="76"/>
      <c r="K87" s="76"/>
      <c r="L87" s="76"/>
      <c r="M87" s="76"/>
      <c r="N87" s="76"/>
      <c r="O87" s="76">
        <v>606351.9</v>
      </c>
      <c r="P87" s="76"/>
      <c r="Q87" s="76"/>
      <c r="R87" s="76"/>
      <c r="S87" s="76"/>
      <c r="T87" s="76"/>
      <c r="U87" s="76"/>
      <c r="V87" s="76"/>
      <c r="W87" s="76"/>
    </row>
    <row r="88" ht="24" customHeight="1" spans="1:23">
      <c r="A88" s="67" t="s">
        <v>366</v>
      </c>
      <c r="B88" s="67" t="s">
        <v>469</v>
      </c>
      <c r="C88" s="67" t="s">
        <v>470</v>
      </c>
      <c r="D88" s="67" t="s">
        <v>70</v>
      </c>
      <c r="E88" s="67" t="s">
        <v>115</v>
      </c>
      <c r="F88" s="67" t="s">
        <v>116</v>
      </c>
      <c r="G88" s="67" t="s">
        <v>279</v>
      </c>
      <c r="H88" s="67" t="s">
        <v>280</v>
      </c>
      <c r="I88" s="150">
        <v>12959089</v>
      </c>
      <c r="J88" s="76"/>
      <c r="K88" s="76"/>
      <c r="L88" s="76"/>
      <c r="M88" s="76"/>
      <c r="N88" s="76"/>
      <c r="O88" s="76"/>
      <c r="P88" s="76"/>
      <c r="Q88" s="76"/>
      <c r="R88" s="76">
        <v>12959089</v>
      </c>
      <c r="S88" s="76"/>
      <c r="T88" s="76"/>
      <c r="U88" s="76"/>
      <c r="V88" s="76"/>
      <c r="W88" s="76">
        <v>12959089</v>
      </c>
    </row>
    <row r="89" ht="18.75" customHeight="1" spans="1:23">
      <c r="A89" s="32" t="s">
        <v>215</v>
      </c>
      <c r="B89" s="33"/>
      <c r="C89" s="33"/>
      <c r="D89" s="33"/>
      <c r="E89" s="33"/>
      <c r="F89" s="33"/>
      <c r="G89" s="33"/>
      <c r="H89" s="34"/>
      <c r="I89" s="150">
        <v>234255310.73</v>
      </c>
      <c r="J89" s="76">
        <v>88355952</v>
      </c>
      <c r="K89" s="76">
        <v>88355952</v>
      </c>
      <c r="L89" s="76">
        <v>1000000</v>
      </c>
      <c r="M89" s="76"/>
      <c r="N89" s="76">
        <v>62289890.01</v>
      </c>
      <c r="O89" s="76">
        <v>69650379.72</v>
      </c>
      <c r="P89" s="76"/>
      <c r="Q89" s="76"/>
      <c r="R89" s="76">
        <v>12959089</v>
      </c>
      <c r="S89" s="76"/>
      <c r="T89" s="76"/>
      <c r="U89" s="76"/>
      <c r="V89" s="76"/>
      <c r="W89" s="76">
        <v>12959089</v>
      </c>
    </row>
  </sheetData>
  <autoFilter xmlns:etc="http://www.wps.cn/officeDocument/2017/etCustomData" ref="A7:W89" etc:filterBottomFollowUsedRange="0">
    <extLst/>
  </autoFilter>
  <mergeCells count="28">
    <mergeCell ref="A2:W2"/>
    <mergeCell ref="A3:H3"/>
    <mergeCell ref="J4:M4"/>
    <mergeCell ref="N4:P4"/>
    <mergeCell ref="R4:W4"/>
    <mergeCell ref="A89:H89"/>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7" right="0.37" top="0.56" bottom="0.56" header="0.48" footer="0.48"/>
  <pageSetup paperSize="9" scale="56"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164"/>
  <sheetViews>
    <sheetView showZeros="0" workbookViewId="0">
      <selection activeCell="J25" sqref="J25"/>
    </sheetView>
  </sheetViews>
  <sheetFormatPr defaultColWidth="9.14166666666667" defaultRowHeight="12" customHeight="1"/>
  <cols>
    <col min="1" max="1" width="34.2833333333333" customWidth="1"/>
    <col min="2" max="2" width="29" customWidth="1"/>
    <col min="3" max="3" width="12.75" customWidth="1"/>
    <col min="4" max="5" width="23.575" customWidth="1"/>
    <col min="6" max="6" width="11.2833333333333" customWidth="1"/>
    <col min="7" max="7" width="25.1416666666667" customWidth="1"/>
    <col min="8" max="8" width="15.575" customWidth="1"/>
    <col min="9" max="9" width="13.425" customWidth="1"/>
    <col min="10" max="10" width="31.25" customWidth="1"/>
  </cols>
  <sheetData>
    <row r="1" ht="18" customHeight="1" spans="10:10">
      <c r="J1" s="2" t="s">
        <v>471</v>
      </c>
    </row>
    <row r="2" ht="39.75" customHeight="1" spans="1:10">
      <c r="A2" s="63" t="str">
        <f>"2026"&amp;"年部门项目支出绩效目标表"</f>
        <v>2026年部门项目支出绩效目标表</v>
      </c>
      <c r="B2" s="3"/>
      <c r="C2" s="3"/>
      <c r="D2" s="3"/>
      <c r="E2" s="3"/>
      <c r="F2" s="64"/>
      <c r="G2" s="3"/>
      <c r="H2" s="64"/>
      <c r="I2" s="64"/>
      <c r="J2" s="3"/>
    </row>
    <row r="3" ht="17.25" customHeight="1" spans="1:1">
      <c r="A3" s="4" t="str">
        <f>"单位名称："&amp;"昆明市盘龙区教育体育局"</f>
        <v>单位名称：昆明市盘龙区教育体育局</v>
      </c>
    </row>
    <row r="4" s="131" customFormat="1" ht="42" customHeight="1" spans="1:10">
      <c r="A4" s="133" t="s">
        <v>412</v>
      </c>
      <c r="B4" s="134" t="s">
        <v>472</v>
      </c>
      <c r="C4" s="134" t="s">
        <v>473</v>
      </c>
      <c r="D4" s="134" t="s">
        <v>474</v>
      </c>
      <c r="E4" s="135" t="s">
        <v>475</v>
      </c>
      <c r="F4" s="134" t="s">
        <v>476</v>
      </c>
      <c r="G4" s="135" t="s">
        <v>93</v>
      </c>
      <c r="H4" s="134" t="s">
        <v>477</v>
      </c>
      <c r="I4" s="134" t="s">
        <v>478</v>
      </c>
      <c r="J4" s="135" t="s">
        <v>479</v>
      </c>
    </row>
    <row r="5" s="131" customFormat="1" ht="42" customHeight="1" spans="1:10">
      <c r="A5" s="133"/>
      <c r="B5" s="134"/>
      <c r="C5" s="134" t="s">
        <v>473</v>
      </c>
      <c r="D5" s="134" t="s">
        <v>474</v>
      </c>
      <c r="E5" s="135" t="s">
        <v>480</v>
      </c>
      <c r="F5" s="134" t="s">
        <v>476</v>
      </c>
      <c r="G5" s="135" t="s">
        <v>481</v>
      </c>
      <c r="H5" s="134" t="s">
        <v>482</v>
      </c>
      <c r="I5" s="134" t="s">
        <v>483</v>
      </c>
      <c r="J5" s="135" t="s">
        <v>484</v>
      </c>
    </row>
    <row r="6" s="131" customFormat="1" ht="42" customHeight="1" spans="1:10">
      <c r="A6" s="133"/>
      <c r="B6" s="134"/>
      <c r="C6" s="134" t="s">
        <v>473</v>
      </c>
      <c r="D6" s="134" t="s">
        <v>474</v>
      </c>
      <c r="E6" s="135" t="s">
        <v>485</v>
      </c>
      <c r="F6" s="134" t="s">
        <v>486</v>
      </c>
      <c r="G6" s="135" t="s">
        <v>487</v>
      </c>
      <c r="H6" s="134" t="s">
        <v>488</v>
      </c>
      <c r="I6" s="134" t="s">
        <v>478</v>
      </c>
      <c r="J6" s="135" t="s">
        <v>489</v>
      </c>
    </row>
    <row r="7" s="131" customFormat="1" ht="42" customHeight="1" spans="1:10">
      <c r="A7" s="133"/>
      <c r="B7" s="134"/>
      <c r="C7" s="134" t="s">
        <v>490</v>
      </c>
      <c r="D7" s="134" t="s">
        <v>491</v>
      </c>
      <c r="E7" s="135" t="s">
        <v>492</v>
      </c>
      <c r="F7" s="134" t="s">
        <v>493</v>
      </c>
      <c r="G7" s="135" t="s">
        <v>494</v>
      </c>
      <c r="H7" s="134" t="s">
        <v>482</v>
      </c>
      <c r="I7" s="134" t="s">
        <v>483</v>
      </c>
      <c r="J7" s="135" t="s">
        <v>495</v>
      </c>
    </row>
    <row r="8" s="131" customFormat="1" ht="42" customHeight="1" spans="1:10">
      <c r="A8" s="133"/>
      <c r="B8" s="134"/>
      <c r="C8" s="134" t="s">
        <v>496</v>
      </c>
      <c r="D8" s="134" t="s">
        <v>497</v>
      </c>
      <c r="E8" s="135" t="s">
        <v>498</v>
      </c>
      <c r="F8" s="134" t="s">
        <v>486</v>
      </c>
      <c r="G8" s="135" t="s">
        <v>499</v>
      </c>
      <c r="H8" s="134" t="s">
        <v>488</v>
      </c>
      <c r="I8" s="134" t="s">
        <v>478</v>
      </c>
      <c r="J8" s="135" t="s">
        <v>500</v>
      </c>
    </row>
    <row r="9" s="131" customFormat="1" ht="42" customHeight="1" spans="1:10">
      <c r="A9" s="133" t="s">
        <v>424</v>
      </c>
      <c r="B9" s="134" t="s">
        <v>501</v>
      </c>
      <c r="C9" s="134" t="s">
        <v>473</v>
      </c>
      <c r="D9" s="134" t="s">
        <v>502</v>
      </c>
      <c r="E9" s="135" t="s">
        <v>503</v>
      </c>
      <c r="F9" s="134" t="s">
        <v>493</v>
      </c>
      <c r="G9" s="135" t="s">
        <v>504</v>
      </c>
      <c r="H9" s="134" t="s">
        <v>488</v>
      </c>
      <c r="I9" s="134" t="s">
        <v>478</v>
      </c>
      <c r="J9" s="135" t="s">
        <v>505</v>
      </c>
    </row>
    <row r="10" s="131" customFormat="1" ht="42" customHeight="1" spans="1:10">
      <c r="A10" s="133"/>
      <c r="B10" s="134"/>
      <c r="C10" s="134" t="s">
        <v>473</v>
      </c>
      <c r="D10" s="134" t="s">
        <v>474</v>
      </c>
      <c r="E10" s="135" t="s">
        <v>506</v>
      </c>
      <c r="F10" s="134" t="s">
        <v>476</v>
      </c>
      <c r="G10" s="135" t="s">
        <v>507</v>
      </c>
      <c r="H10" s="134" t="s">
        <v>508</v>
      </c>
      <c r="I10" s="134" t="s">
        <v>483</v>
      </c>
      <c r="J10" s="135" t="s">
        <v>509</v>
      </c>
    </row>
    <row r="11" s="131" customFormat="1" ht="42" customHeight="1" spans="1:10">
      <c r="A11" s="133"/>
      <c r="B11" s="134"/>
      <c r="C11" s="134" t="s">
        <v>490</v>
      </c>
      <c r="D11" s="134" t="s">
        <v>491</v>
      </c>
      <c r="E11" s="135" t="s">
        <v>510</v>
      </c>
      <c r="F11" s="134" t="s">
        <v>486</v>
      </c>
      <c r="G11" s="135" t="s">
        <v>499</v>
      </c>
      <c r="H11" s="134" t="s">
        <v>488</v>
      </c>
      <c r="I11" s="134" t="s">
        <v>478</v>
      </c>
      <c r="J11" s="135" t="s">
        <v>511</v>
      </c>
    </row>
    <row r="12" s="131" customFormat="1" ht="42" customHeight="1" spans="1:10">
      <c r="A12" s="133"/>
      <c r="B12" s="134"/>
      <c r="C12" s="134" t="s">
        <v>496</v>
      </c>
      <c r="D12" s="134" t="s">
        <v>497</v>
      </c>
      <c r="E12" s="135" t="s">
        <v>512</v>
      </c>
      <c r="F12" s="134" t="s">
        <v>486</v>
      </c>
      <c r="G12" s="135" t="s">
        <v>499</v>
      </c>
      <c r="H12" s="134" t="s">
        <v>488</v>
      </c>
      <c r="I12" s="134" t="s">
        <v>478</v>
      </c>
      <c r="J12" s="135" t="s">
        <v>513</v>
      </c>
    </row>
    <row r="13" s="131" customFormat="1" ht="42" customHeight="1" spans="1:10">
      <c r="A13" s="133" t="s">
        <v>384</v>
      </c>
      <c r="B13" s="134" t="s">
        <v>514</v>
      </c>
      <c r="C13" s="134" t="s">
        <v>473</v>
      </c>
      <c r="D13" s="134" t="s">
        <v>502</v>
      </c>
      <c r="E13" s="135" t="s">
        <v>515</v>
      </c>
      <c r="F13" s="134" t="s">
        <v>493</v>
      </c>
      <c r="G13" s="135" t="s">
        <v>504</v>
      </c>
      <c r="H13" s="134" t="s">
        <v>488</v>
      </c>
      <c r="I13" s="134" t="s">
        <v>483</v>
      </c>
      <c r="J13" s="135" t="s">
        <v>516</v>
      </c>
    </row>
    <row r="14" s="131" customFormat="1" ht="42" customHeight="1" spans="1:10">
      <c r="A14" s="133"/>
      <c r="B14" s="134"/>
      <c r="C14" s="134" t="s">
        <v>473</v>
      </c>
      <c r="D14" s="134" t="s">
        <v>502</v>
      </c>
      <c r="E14" s="135" t="s">
        <v>517</v>
      </c>
      <c r="F14" s="134" t="s">
        <v>486</v>
      </c>
      <c r="G14" s="135" t="s">
        <v>518</v>
      </c>
      <c r="H14" s="134" t="s">
        <v>488</v>
      </c>
      <c r="I14" s="134" t="s">
        <v>483</v>
      </c>
      <c r="J14" s="135" t="s">
        <v>519</v>
      </c>
    </row>
    <row r="15" s="131" customFormat="1" ht="42" customHeight="1" spans="1:10">
      <c r="A15" s="133"/>
      <c r="B15" s="134"/>
      <c r="C15" s="134" t="s">
        <v>490</v>
      </c>
      <c r="D15" s="134" t="s">
        <v>491</v>
      </c>
      <c r="E15" s="135" t="s">
        <v>520</v>
      </c>
      <c r="F15" s="134" t="s">
        <v>486</v>
      </c>
      <c r="G15" s="135" t="s">
        <v>518</v>
      </c>
      <c r="H15" s="134" t="s">
        <v>488</v>
      </c>
      <c r="I15" s="134" t="s">
        <v>483</v>
      </c>
      <c r="J15" s="135" t="s">
        <v>521</v>
      </c>
    </row>
    <row r="16" s="131" customFormat="1" ht="42" customHeight="1" spans="1:10">
      <c r="A16" s="133"/>
      <c r="B16" s="134"/>
      <c r="C16" s="134" t="s">
        <v>490</v>
      </c>
      <c r="D16" s="134" t="s">
        <v>522</v>
      </c>
      <c r="E16" s="135" t="s">
        <v>523</v>
      </c>
      <c r="F16" s="134" t="s">
        <v>493</v>
      </c>
      <c r="G16" s="135" t="s">
        <v>504</v>
      </c>
      <c r="H16" s="134" t="s">
        <v>488</v>
      </c>
      <c r="I16" s="134" t="s">
        <v>483</v>
      </c>
      <c r="J16" s="135" t="s">
        <v>524</v>
      </c>
    </row>
    <row r="17" s="131" customFormat="1" ht="42" customHeight="1" spans="1:10">
      <c r="A17" s="133"/>
      <c r="B17" s="134"/>
      <c r="C17" s="134" t="s">
        <v>496</v>
      </c>
      <c r="D17" s="134" t="s">
        <v>497</v>
      </c>
      <c r="E17" s="135" t="s">
        <v>525</v>
      </c>
      <c r="F17" s="134" t="s">
        <v>486</v>
      </c>
      <c r="G17" s="135" t="s">
        <v>499</v>
      </c>
      <c r="H17" s="134" t="s">
        <v>488</v>
      </c>
      <c r="I17" s="134" t="s">
        <v>483</v>
      </c>
      <c r="J17" s="135" t="s">
        <v>526</v>
      </c>
    </row>
    <row r="18" s="131" customFormat="1" ht="42" customHeight="1" spans="1:10">
      <c r="A18" s="133" t="s">
        <v>406</v>
      </c>
      <c r="B18" s="134" t="s">
        <v>527</v>
      </c>
      <c r="C18" s="134" t="s">
        <v>473</v>
      </c>
      <c r="D18" s="134" t="s">
        <v>502</v>
      </c>
      <c r="E18" s="135" t="s">
        <v>528</v>
      </c>
      <c r="F18" s="134" t="s">
        <v>493</v>
      </c>
      <c r="G18" s="135" t="s">
        <v>499</v>
      </c>
      <c r="H18" s="134" t="s">
        <v>488</v>
      </c>
      <c r="I18" s="134" t="s">
        <v>478</v>
      </c>
      <c r="J18" s="135" t="s">
        <v>529</v>
      </c>
    </row>
    <row r="19" s="131" customFormat="1" ht="42" customHeight="1" spans="1:10">
      <c r="A19" s="133"/>
      <c r="B19" s="134"/>
      <c r="C19" s="134" t="s">
        <v>490</v>
      </c>
      <c r="D19" s="134" t="s">
        <v>522</v>
      </c>
      <c r="E19" s="135" t="s">
        <v>530</v>
      </c>
      <c r="F19" s="134" t="s">
        <v>486</v>
      </c>
      <c r="G19" s="135" t="s">
        <v>499</v>
      </c>
      <c r="H19" s="134" t="s">
        <v>488</v>
      </c>
      <c r="I19" s="134" t="s">
        <v>478</v>
      </c>
      <c r="J19" s="135" t="s">
        <v>531</v>
      </c>
    </row>
    <row r="20" s="131" customFormat="1" ht="42" customHeight="1" spans="1:10">
      <c r="A20" s="133"/>
      <c r="B20" s="134"/>
      <c r="C20" s="134" t="s">
        <v>496</v>
      </c>
      <c r="D20" s="134" t="s">
        <v>497</v>
      </c>
      <c r="E20" s="135" t="s">
        <v>532</v>
      </c>
      <c r="F20" s="134" t="s">
        <v>486</v>
      </c>
      <c r="G20" s="135" t="s">
        <v>499</v>
      </c>
      <c r="H20" s="134" t="s">
        <v>488</v>
      </c>
      <c r="I20" s="134" t="s">
        <v>478</v>
      </c>
      <c r="J20" s="135" t="s">
        <v>533</v>
      </c>
    </row>
    <row r="21" s="131" customFormat="1" ht="42" customHeight="1" spans="1:10">
      <c r="A21" s="133" t="s">
        <v>355</v>
      </c>
      <c r="B21" s="134" t="s">
        <v>534</v>
      </c>
      <c r="C21" s="134" t="s">
        <v>473</v>
      </c>
      <c r="D21" s="134" t="s">
        <v>502</v>
      </c>
      <c r="E21" s="135" t="s">
        <v>535</v>
      </c>
      <c r="F21" s="134" t="s">
        <v>493</v>
      </c>
      <c r="G21" s="135" t="s">
        <v>504</v>
      </c>
      <c r="H21" s="134" t="s">
        <v>488</v>
      </c>
      <c r="I21" s="134" t="s">
        <v>478</v>
      </c>
      <c r="J21" s="135" t="s">
        <v>536</v>
      </c>
    </row>
    <row r="22" s="131" customFormat="1" ht="42" customHeight="1" spans="1:10">
      <c r="A22" s="133"/>
      <c r="B22" s="134"/>
      <c r="C22" s="134" t="s">
        <v>473</v>
      </c>
      <c r="D22" s="134" t="s">
        <v>502</v>
      </c>
      <c r="E22" s="135" t="s">
        <v>537</v>
      </c>
      <c r="F22" s="134" t="s">
        <v>493</v>
      </c>
      <c r="G22" s="135" t="s">
        <v>504</v>
      </c>
      <c r="H22" s="134" t="s">
        <v>488</v>
      </c>
      <c r="I22" s="134" t="s">
        <v>478</v>
      </c>
      <c r="J22" s="135" t="s">
        <v>538</v>
      </c>
    </row>
    <row r="23" s="131" customFormat="1" ht="42" customHeight="1" spans="1:10">
      <c r="A23" s="133"/>
      <c r="B23" s="134"/>
      <c r="C23" s="134" t="s">
        <v>473</v>
      </c>
      <c r="D23" s="134" t="s">
        <v>474</v>
      </c>
      <c r="E23" s="135" t="s">
        <v>539</v>
      </c>
      <c r="F23" s="134" t="s">
        <v>493</v>
      </c>
      <c r="G23" s="135" t="s">
        <v>499</v>
      </c>
      <c r="H23" s="134" t="s">
        <v>488</v>
      </c>
      <c r="I23" s="134" t="s">
        <v>478</v>
      </c>
      <c r="J23" s="135" t="s">
        <v>540</v>
      </c>
    </row>
    <row r="24" s="131" customFormat="1" ht="42" customHeight="1" spans="1:10">
      <c r="A24" s="133"/>
      <c r="B24" s="134"/>
      <c r="C24" s="134" t="s">
        <v>473</v>
      </c>
      <c r="D24" s="134" t="s">
        <v>474</v>
      </c>
      <c r="E24" s="135" t="s">
        <v>541</v>
      </c>
      <c r="F24" s="134" t="s">
        <v>476</v>
      </c>
      <c r="G24" s="135" t="s">
        <v>542</v>
      </c>
      <c r="H24" s="134" t="s">
        <v>543</v>
      </c>
      <c r="I24" s="134" t="s">
        <v>478</v>
      </c>
      <c r="J24" s="135" t="s">
        <v>544</v>
      </c>
    </row>
    <row r="25" s="131" customFormat="1" ht="42" customHeight="1" spans="1:10">
      <c r="A25" s="133"/>
      <c r="B25" s="134"/>
      <c r="C25" s="134" t="s">
        <v>473</v>
      </c>
      <c r="D25" s="134" t="s">
        <v>474</v>
      </c>
      <c r="E25" s="135" t="s">
        <v>545</v>
      </c>
      <c r="F25" s="134" t="s">
        <v>493</v>
      </c>
      <c r="G25" s="135" t="s">
        <v>504</v>
      </c>
      <c r="H25" s="134" t="s">
        <v>488</v>
      </c>
      <c r="I25" s="134" t="s">
        <v>478</v>
      </c>
      <c r="J25" s="135" t="s">
        <v>546</v>
      </c>
    </row>
    <row r="26" s="131" customFormat="1" ht="42" customHeight="1" spans="1:10">
      <c r="A26" s="133"/>
      <c r="B26" s="134"/>
      <c r="C26" s="134" t="s">
        <v>490</v>
      </c>
      <c r="D26" s="134" t="s">
        <v>491</v>
      </c>
      <c r="E26" s="135" t="s">
        <v>547</v>
      </c>
      <c r="F26" s="134" t="s">
        <v>486</v>
      </c>
      <c r="G26" s="135" t="s">
        <v>499</v>
      </c>
      <c r="H26" s="134" t="s">
        <v>488</v>
      </c>
      <c r="I26" s="134" t="s">
        <v>478</v>
      </c>
      <c r="J26" s="135" t="s">
        <v>548</v>
      </c>
    </row>
    <row r="27" s="131" customFormat="1" ht="42" customHeight="1" spans="1:10">
      <c r="A27" s="133"/>
      <c r="B27" s="134"/>
      <c r="C27" s="134" t="s">
        <v>490</v>
      </c>
      <c r="D27" s="134" t="s">
        <v>491</v>
      </c>
      <c r="E27" s="135" t="s">
        <v>549</v>
      </c>
      <c r="F27" s="134" t="s">
        <v>486</v>
      </c>
      <c r="G27" s="135" t="s">
        <v>499</v>
      </c>
      <c r="H27" s="134" t="s">
        <v>488</v>
      </c>
      <c r="I27" s="134" t="s">
        <v>478</v>
      </c>
      <c r="J27" s="135" t="s">
        <v>550</v>
      </c>
    </row>
    <row r="28" s="131" customFormat="1" ht="42" customHeight="1" spans="1:10">
      <c r="A28" s="133"/>
      <c r="B28" s="134"/>
      <c r="C28" s="134" t="s">
        <v>490</v>
      </c>
      <c r="D28" s="134" t="s">
        <v>522</v>
      </c>
      <c r="E28" s="135" t="s">
        <v>494</v>
      </c>
      <c r="F28" s="134" t="s">
        <v>493</v>
      </c>
      <c r="G28" s="135" t="s">
        <v>551</v>
      </c>
      <c r="H28" s="134" t="s">
        <v>482</v>
      </c>
      <c r="I28" s="134" t="s">
        <v>483</v>
      </c>
      <c r="J28" s="135" t="s">
        <v>552</v>
      </c>
    </row>
    <row r="29" s="131" customFormat="1" ht="42" customHeight="1" spans="1:10">
      <c r="A29" s="133"/>
      <c r="B29" s="134"/>
      <c r="C29" s="134" t="s">
        <v>496</v>
      </c>
      <c r="D29" s="134" t="s">
        <v>497</v>
      </c>
      <c r="E29" s="135" t="s">
        <v>553</v>
      </c>
      <c r="F29" s="134" t="s">
        <v>486</v>
      </c>
      <c r="G29" s="135" t="s">
        <v>518</v>
      </c>
      <c r="H29" s="134" t="s">
        <v>488</v>
      </c>
      <c r="I29" s="134" t="s">
        <v>483</v>
      </c>
      <c r="J29" s="135" t="s">
        <v>554</v>
      </c>
    </row>
    <row r="30" s="131" customFormat="1" ht="42" customHeight="1" spans="1:10">
      <c r="A30" s="133"/>
      <c r="B30" s="134"/>
      <c r="C30" s="134" t="s">
        <v>555</v>
      </c>
      <c r="D30" s="134" t="s">
        <v>556</v>
      </c>
      <c r="E30" s="135" t="s">
        <v>557</v>
      </c>
      <c r="F30" s="134" t="s">
        <v>493</v>
      </c>
      <c r="G30" s="135" t="s">
        <v>558</v>
      </c>
      <c r="H30" s="134" t="s">
        <v>559</v>
      </c>
      <c r="I30" s="134" t="s">
        <v>478</v>
      </c>
      <c r="J30" s="135" t="s">
        <v>560</v>
      </c>
    </row>
    <row r="31" s="131" customFormat="1" ht="42" customHeight="1" spans="1:10">
      <c r="A31" s="133"/>
      <c r="B31" s="134"/>
      <c r="C31" s="134" t="s">
        <v>555</v>
      </c>
      <c r="D31" s="134" t="s">
        <v>556</v>
      </c>
      <c r="E31" s="135" t="s">
        <v>561</v>
      </c>
      <c r="F31" s="134" t="s">
        <v>486</v>
      </c>
      <c r="G31" s="135" t="s">
        <v>91</v>
      </c>
      <c r="H31" s="134" t="s">
        <v>488</v>
      </c>
      <c r="I31" s="134" t="s">
        <v>478</v>
      </c>
      <c r="J31" s="135" t="s">
        <v>562</v>
      </c>
    </row>
    <row r="32" s="131" customFormat="1" ht="42" customHeight="1" spans="1:10">
      <c r="A32" s="133" t="s">
        <v>357</v>
      </c>
      <c r="B32" s="134" t="s">
        <v>563</v>
      </c>
      <c r="C32" s="134" t="s">
        <v>473</v>
      </c>
      <c r="D32" s="134" t="s">
        <v>564</v>
      </c>
      <c r="E32" s="135" t="s">
        <v>565</v>
      </c>
      <c r="F32" s="134" t="s">
        <v>493</v>
      </c>
      <c r="G32" s="135" t="s">
        <v>504</v>
      </c>
      <c r="H32" s="134" t="s">
        <v>488</v>
      </c>
      <c r="I32" s="134" t="s">
        <v>478</v>
      </c>
      <c r="J32" s="135" t="s">
        <v>566</v>
      </c>
    </row>
    <row r="33" s="131" customFormat="1" ht="42" customHeight="1" spans="1:10">
      <c r="A33" s="133"/>
      <c r="B33" s="134"/>
      <c r="C33" s="134" t="s">
        <v>473</v>
      </c>
      <c r="D33" s="134" t="s">
        <v>474</v>
      </c>
      <c r="E33" s="135" t="s">
        <v>541</v>
      </c>
      <c r="F33" s="134" t="s">
        <v>476</v>
      </c>
      <c r="G33" s="135" t="s">
        <v>542</v>
      </c>
      <c r="H33" s="134" t="s">
        <v>543</v>
      </c>
      <c r="I33" s="134" t="s">
        <v>478</v>
      </c>
      <c r="J33" s="135" t="s">
        <v>544</v>
      </c>
    </row>
    <row r="34" s="131" customFormat="1" ht="42" customHeight="1" spans="1:10">
      <c r="A34" s="133"/>
      <c r="B34" s="134"/>
      <c r="C34" s="134" t="s">
        <v>473</v>
      </c>
      <c r="D34" s="134" t="s">
        <v>474</v>
      </c>
      <c r="E34" s="135" t="s">
        <v>567</v>
      </c>
      <c r="F34" s="134" t="s">
        <v>493</v>
      </c>
      <c r="G34" s="135" t="s">
        <v>504</v>
      </c>
      <c r="H34" s="134" t="s">
        <v>488</v>
      </c>
      <c r="I34" s="134" t="s">
        <v>478</v>
      </c>
      <c r="J34" s="135" t="s">
        <v>568</v>
      </c>
    </row>
    <row r="35" s="131" customFormat="1" ht="42" customHeight="1" spans="1:10">
      <c r="A35" s="133"/>
      <c r="B35" s="134"/>
      <c r="C35" s="134" t="s">
        <v>490</v>
      </c>
      <c r="D35" s="134" t="s">
        <v>491</v>
      </c>
      <c r="E35" s="135" t="s">
        <v>569</v>
      </c>
      <c r="F35" s="134" t="s">
        <v>486</v>
      </c>
      <c r="G35" s="135" t="s">
        <v>487</v>
      </c>
      <c r="H35" s="134" t="s">
        <v>488</v>
      </c>
      <c r="I35" s="134" t="s">
        <v>478</v>
      </c>
      <c r="J35" s="135" t="s">
        <v>570</v>
      </c>
    </row>
    <row r="36" s="131" customFormat="1" ht="42" customHeight="1" spans="1:10">
      <c r="A36" s="133"/>
      <c r="B36" s="134"/>
      <c r="C36" s="134" t="s">
        <v>496</v>
      </c>
      <c r="D36" s="134" t="s">
        <v>497</v>
      </c>
      <c r="E36" s="135" t="s">
        <v>553</v>
      </c>
      <c r="F36" s="134" t="s">
        <v>486</v>
      </c>
      <c r="G36" s="135" t="s">
        <v>518</v>
      </c>
      <c r="H36" s="134" t="s">
        <v>488</v>
      </c>
      <c r="I36" s="134" t="s">
        <v>483</v>
      </c>
      <c r="J36" s="135" t="s">
        <v>554</v>
      </c>
    </row>
    <row r="37" s="131" customFormat="1" ht="42" customHeight="1" spans="1:10">
      <c r="A37" s="133" t="s">
        <v>422</v>
      </c>
      <c r="B37" s="134" t="s">
        <v>571</v>
      </c>
      <c r="C37" s="134" t="s">
        <v>473</v>
      </c>
      <c r="D37" s="134" t="s">
        <v>564</v>
      </c>
      <c r="E37" s="135" t="s">
        <v>572</v>
      </c>
      <c r="F37" s="134" t="s">
        <v>486</v>
      </c>
      <c r="G37" s="135" t="s">
        <v>83</v>
      </c>
      <c r="H37" s="134" t="s">
        <v>573</v>
      </c>
      <c r="I37" s="134" t="s">
        <v>478</v>
      </c>
      <c r="J37" s="135" t="s">
        <v>574</v>
      </c>
    </row>
    <row r="38" s="131" customFormat="1" ht="42" customHeight="1" spans="1:10">
      <c r="A38" s="133"/>
      <c r="B38" s="134"/>
      <c r="C38" s="134" t="s">
        <v>473</v>
      </c>
      <c r="D38" s="134" t="s">
        <v>564</v>
      </c>
      <c r="E38" s="135" t="s">
        <v>575</v>
      </c>
      <c r="F38" s="134" t="s">
        <v>486</v>
      </c>
      <c r="G38" s="135" t="s">
        <v>91</v>
      </c>
      <c r="H38" s="134" t="s">
        <v>576</v>
      </c>
      <c r="I38" s="134" t="s">
        <v>478</v>
      </c>
      <c r="J38" s="135" t="s">
        <v>577</v>
      </c>
    </row>
    <row r="39" s="131" customFormat="1" ht="42" customHeight="1" spans="1:10">
      <c r="A39" s="133"/>
      <c r="B39" s="134"/>
      <c r="C39" s="134" t="s">
        <v>473</v>
      </c>
      <c r="D39" s="134" t="s">
        <v>502</v>
      </c>
      <c r="E39" s="135" t="s">
        <v>503</v>
      </c>
      <c r="F39" s="134" t="s">
        <v>493</v>
      </c>
      <c r="G39" s="135" t="s">
        <v>504</v>
      </c>
      <c r="H39" s="134" t="s">
        <v>488</v>
      </c>
      <c r="I39" s="134" t="s">
        <v>478</v>
      </c>
      <c r="J39" s="135" t="s">
        <v>505</v>
      </c>
    </row>
    <row r="40" s="131" customFormat="1" ht="42" customHeight="1" spans="1:10">
      <c r="A40" s="133"/>
      <c r="B40" s="134"/>
      <c r="C40" s="134" t="s">
        <v>473</v>
      </c>
      <c r="D40" s="134" t="s">
        <v>474</v>
      </c>
      <c r="E40" s="135" t="s">
        <v>578</v>
      </c>
      <c r="F40" s="134" t="s">
        <v>476</v>
      </c>
      <c r="G40" s="135" t="s">
        <v>507</v>
      </c>
      <c r="H40" s="134" t="s">
        <v>508</v>
      </c>
      <c r="I40" s="134" t="s">
        <v>483</v>
      </c>
      <c r="J40" s="135" t="s">
        <v>579</v>
      </c>
    </row>
    <row r="41" s="131" customFormat="1" ht="42" customHeight="1" spans="1:10">
      <c r="A41" s="133"/>
      <c r="B41" s="134"/>
      <c r="C41" s="134" t="s">
        <v>490</v>
      </c>
      <c r="D41" s="134" t="s">
        <v>491</v>
      </c>
      <c r="E41" s="135" t="s">
        <v>510</v>
      </c>
      <c r="F41" s="134" t="s">
        <v>493</v>
      </c>
      <c r="G41" s="135" t="s">
        <v>580</v>
      </c>
      <c r="H41" s="134" t="s">
        <v>581</v>
      </c>
      <c r="I41" s="134" t="s">
        <v>483</v>
      </c>
      <c r="J41" s="135" t="s">
        <v>511</v>
      </c>
    </row>
    <row r="42" s="131" customFormat="1" ht="42" customHeight="1" spans="1:10">
      <c r="A42" s="133"/>
      <c r="B42" s="134"/>
      <c r="C42" s="134" t="s">
        <v>496</v>
      </c>
      <c r="D42" s="134" t="s">
        <v>497</v>
      </c>
      <c r="E42" s="135" t="s">
        <v>582</v>
      </c>
      <c r="F42" s="134" t="s">
        <v>486</v>
      </c>
      <c r="G42" s="135" t="s">
        <v>518</v>
      </c>
      <c r="H42" s="134" t="s">
        <v>488</v>
      </c>
      <c r="I42" s="134" t="s">
        <v>478</v>
      </c>
      <c r="J42" s="135" t="s">
        <v>583</v>
      </c>
    </row>
    <row r="43" s="131" customFormat="1" ht="42" customHeight="1" spans="1:10">
      <c r="A43" s="133" t="s">
        <v>396</v>
      </c>
      <c r="B43" s="134" t="s">
        <v>584</v>
      </c>
      <c r="C43" s="134" t="s">
        <v>473</v>
      </c>
      <c r="D43" s="134" t="s">
        <v>502</v>
      </c>
      <c r="E43" s="135" t="s">
        <v>585</v>
      </c>
      <c r="F43" s="134" t="s">
        <v>493</v>
      </c>
      <c r="G43" s="135" t="s">
        <v>504</v>
      </c>
      <c r="H43" s="134" t="s">
        <v>488</v>
      </c>
      <c r="I43" s="134" t="s">
        <v>478</v>
      </c>
      <c r="J43" s="135" t="s">
        <v>586</v>
      </c>
    </row>
    <row r="44" s="131" customFormat="1" ht="42" customHeight="1" spans="1:10">
      <c r="A44" s="133"/>
      <c r="B44" s="134"/>
      <c r="C44" s="134" t="s">
        <v>473</v>
      </c>
      <c r="D44" s="134" t="s">
        <v>502</v>
      </c>
      <c r="E44" s="135" t="s">
        <v>587</v>
      </c>
      <c r="F44" s="134" t="s">
        <v>493</v>
      </c>
      <c r="G44" s="135" t="s">
        <v>588</v>
      </c>
      <c r="H44" s="134" t="s">
        <v>482</v>
      </c>
      <c r="I44" s="134" t="s">
        <v>483</v>
      </c>
      <c r="J44" s="135" t="s">
        <v>589</v>
      </c>
    </row>
    <row r="45" s="131" customFormat="1" ht="42" customHeight="1" spans="1:10">
      <c r="A45" s="133"/>
      <c r="B45" s="134"/>
      <c r="C45" s="134" t="s">
        <v>490</v>
      </c>
      <c r="D45" s="134" t="s">
        <v>491</v>
      </c>
      <c r="E45" s="135" t="s">
        <v>590</v>
      </c>
      <c r="F45" s="134" t="s">
        <v>493</v>
      </c>
      <c r="G45" s="135" t="s">
        <v>580</v>
      </c>
      <c r="H45" s="134" t="s">
        <v>581</v>
      </c>
      <c r="I45" s="134" t="s">
        <v>483</v>
      </c>
      <c r="J45" s="135" t="s">
        <v>591</v>
      </c>
    </row>
    <row r="46" s="131" customFormat="1" ht="88" customHeight="1" spans="1:10">
      <c r="A46" s="133"/>
      <c r="B46" s="134"/>
      <c r="C46" s="134" t="s">
        <v>490</v>
      </c>
      <c r="D46" s="134" t="s">
        <v>522</v>
      </c>
      <c r="E46" s="135" t="s">
        <v>592</v>
      </c>
      <c r="F46" s="134" t="s">
        <v>493</v>
      </c>
      <c r="G46" s="135" t="s">
        <v>593</v>
      </c>
      <c r="H46" s="134"/>
      <c r="I46" s="134" t="s">
        <v>483</v>
      </c>
      <c r="J46" s="135" t="s">
        <v>594</v>
      </c>
    </row>
    <row r="47" s="131" customFormat="1" ht="42" customHeight="1" spans="1:10">
      <c r="A47" s="133"/>
      <c r="B47" s="134"/>
      <c r="C47" s="134" t="s">
        <v>496</v>
      </c>
      <c r="D47" s="134" t="s">
        <v>497</v>
      </c>
      <c r="E47" s="135" t="s">
        <v>595</v>
      </c>
      <c r="F47" s="134" t="s">
        <v>493</v>
      </c>
      <c r="G47" s="135" t="s">
        <v>499</v>
      </c>
      <c r="H47" s="134" t="s">
        <v>488</v>
      </c>
      <c r="I47" s="134" t="s">
        <v>483</v>
      </c>
      <c r="J47" s="135" t="s">
        <v>596</v>
      </c>
    </row>
    <row r="48" s="131" customFormat="1" ht="42" customHeight="1" spans="1:10">
      <c r="A48" s="133" t="s">
        <v>402</v>
      </c>
      <c r="B48" s="134" t="s">
        <v>597</v>
      </c>
      <c r="C48" s="134" t="s">
        <v>473</v>
      </c>
      <c r="D48" s="134" t="s">
        <v>502</v>
      </c>
      <c r="E48" s="135" t="s">
        <v>598</v>
      </c>
      <c r="F48" s="134" t="s">
        <v>493</v>
      </c>
      <c r="G48" s="135" t="s">
        <v>504</v>
      </c>
      <c r="H48" s="134" t="s">
        <v>488</v>
      </c>
      <c r="I48" s="134" t="s">
        <v>478</v>
      </c>
      <c r="J48" s="135" t="s">
        <v>599</v>
      </c>
    </row>
    <row r="49" s="131" customFormat="1" ht="42" customHeight="1" spans="1:10">
      <c r="A49" s="133"/>
      <c r="B49" s="134"/>
      <c r="C49" s="134" t="s">
        <v>473</v>
      </c>
      <c r="D49" s="134" t="s">
        <v>502</v>
      </c>
      <c r="E49" s="135" t="s">
        <v>600</v>
      </c>
      <c r="F49" s="134" t="s">
        <v>486</v>
      </c>
      <c r="G49" s="135" t="s">
        <v>499</v>
      </c>
      <c r="H49" s="134" t="s">
        <v>488</v>
      </c>
      <c r="I49" s="134" t="s">
        <v>483</v>
      </c>
      <c r="J49" s="135" t="s">
        <v>601</v>
      </c>
    </row>
    <row r="50" s="131" customFormat="1" ht="42" customHeight="1" spans="1:10">
      <c r="A50" s="133"/>
      <c r="B50" s="134"/>
      <c r="C50" s="134" t="s">
        <v>473</v>
      </c>
      <c r="D50" s="134" t="s">
        <v>474</v>
      </c>
      <c r="E50" s="135" t="s">
        <v>602</v>
      </c>
      <c r="F50" s="134" t="s">
        <v>476</v>
      </c>
      <c r="G50" s="135" t="s">
        <v>507</v>
      </c>
      <c r="H50" s="134" t="s">
        <v>508</v>
      </c>
      <c r="I50" s="134" t="s">
        <v>478</v>
      </c>
      <c r="J50" s="135" t="s">
        <v>603</v>
      </c>
    </row>
    <row r="51" s="131" customFormat="1" ht="42" customHeight="1" spans="1:10">
      <c r="A51" s="133"/>
      <c r="B51" s="134"/>
      <c r="C51" s="134" t="s">
        <v>490</v>
      </c>
      <c r="D51" s="134" t="s">
        <v>491</v>
      </c>
      <c r="E51" s="135" t="s">
        <v>604</v>
      </c>
      <c r="F51" s="134" t="s">
        <v>486</v>
      </c>
      <c r="G51" s="135" t="s">
        <v>518</v>
      </c>
      <c r="H51" s="134" t="s">
        <v>488</v>
      </c>
      <c r="I51" s="134" t="s">
        <v>483</v>
      </c>
      <c r="J51" s="135" t="s">
        <v>605</v>
      </c>
    </row>
    <row r="52" s="131" customFormat="1" ht="42" customHeight="1" spans="1:10">
      <c r="A52" s="133"/>
      <c r="B52" s="134"/>
      <c r="C52" s="134" t="s">
        <v>490</v>
      </c>
      <c r="D52" s="134" t="s">
        <v>522</v>
      </c>
      <c r="E52" s="135" t="s">
        <v>606</v>
      </c>
      <c r="F52" s="134" t="s">
        <v>493</v>
      </c>
      <c r="G52" s="135" t="s">
        <v>607</v>
      </c>
      <c r="H52" s="134" t="s">
        <v>482</v>
      </c>
      <c r="I52" s="134" t="s">
        <v>483</v>
      </c>
      <c r="J52" s="135" t="s">
        <v>608</v>
      </c>
    </row>
    <row r="53" s="131" customFormat="1" ht="42" customHeight="1" spans="1:10">
      <c r="A53" s="133"/>
      <c r="B53" s="134"/>
      <c r="C53" s="134" t="s">
        <v>496</v>
      </c>
      <c r="D53" s="134" t="s">
        <v>497</v>
      </c>
      <c r="E53" s="135" t="s">
        <v>609</v>
      </c>
      <c r="F53" s="134" t="s">
        <v>486</v>
      </c>
      <c r="G53" s="135" t="s">
        <v>487</v>
      </c>
      <c r="H53" s="134" t="s">
        <v>488</v>
      </c>
      <c r="I53" s="134" t="s">
        <v>483</v>
      </c>
      <c r="J53" s="135" t="s">
        <v>609</v>
      </c>
    </row>
    <row r="54" s="131" customFormat="1" ht="42" customHeight="1" spans="1:10">
      <c r="A54" s="133" t="s">
        <v>392</v>
      </c>
      <c r="B54" s="134" t="s">
        <v>610</v>
      </c>
      <c r="C54" s="134" t="s">
        <v>473</v>
      </c>
      <c r="D54" s="134" t="s">
        <v>474</v>
      </c>
      <c r="E54" s="135" t="s">
        <v>611</v>
      </c>
      <c r="F54" s="134" t="s">
        <v>476</v>
      </c>
      <c r="G54" s="135" t="s">
        <v>612</v>
      </c>
      <c r="H54" s="134" t="s">
        <v>477</v>
      </c>
      <c r="I54" s="134" t="s">
        <v>478</v>
      </c>
      <c r="J54" s="135" t="s">
        <v>613</v>
      </c>
    </row>
    <row r="55" s="131" customFormat="1" ht="42" customHeight="1" spans="1:10">
      <c r="A55" s="133"/>
      <c r="B55" s="134"/>
      <c r="C55" s="134" t="s">
        <v>490</v>
      </c>
      <c r="D55" s="134" t="s">
        <v>491</v>
      </c>
      <c r="E55" s="135" t="s">
        <v>614</v>
      </c>
      <c r="F55" s="134" t="s">
        <v>486</v>
      </c>
      <c r="G55" s="135" t="s">
        <v>499</v>
      </c>
      <c r="H55" s="134" t="s">
        <v>488</v>
      </c>
      <c r="I55" s="134" t="s">
        <v>483</v>
      </c>
      <c r="J55" s="135" t="s">
        <v>615</v>
      </c>
    </row>
    <row r="56" s="131" customFormat="1" ht="42" customHeight="1" spans="1:10">
      <c r="A56" s="133"/>
      <c r="B56" s="134"/>
      <c r="C56" s="134" t="s">
        <v>490</v>
      </c>
      <c r="D56" s="134" t="s">
        <v>522</v>
      </c>
      <c r="E56" s="135" t="s">
        <v>616</v>
      </c>
      <c r="F56" s="134" t="s">
        <v>493</v>
      </c>
      <c r="G56" s="135" t="s">
        <v>617</v>
      </c>
      <c r="H56" s="134" t="s">
        <v>618</v>
      </c>
      <c r="I56" s="134" t="s">
        <v>483</v>
      </c>
      <c r="J56" s="135" t="s">
        <v>619</v>
      </c>
    </row>
    <row r="57" s="131" customFormat="1" ht="42" customHeight="1" spans="1:10">
      <c r="A57" s="133"/>
      <c r="B57" s="134"/>
      <c r="C57" s="134" t="s">
        <v>490</v>
      </c>
      <c r="D57" s="134" t="s">
        <v>522</v>
      </c>
      <c r="E57" s="135" t="s">
        <v>620</v>
      </c>
      <c r="F57" s="134" t="s">
        <v>493</v>
      </c>
      <c r="G57" s="135" t="s">
        <v>504</v>
      </c>
      <c r="H57" s="134" t="s">
        <v>488</v>
      </c>
      <c r="I57" s="134" t="s">
        <v>478</v>
      </c>
      <c r="J57" s="135" t="s">
        <v>621</v>
      </c>
    </row>
    <row r="58" s="131" customFormat="1" ht="42" customHeight="1" spans="1:10">
      <c r="A58" s="133"/>
      <c r="B58" s="134"/>
      <c r="C58" s="134" t="s">
        <v>496</v>
      </c>
      <c r="D58" s="134" t="s">
        <v>497</v>
      </c>
      <c r="E58" s="135" t="s">
        <v>622</v>
      </c>
      <c r="F58" s="134" t="s">
        <v>493</v>
      </c>
      <c r="G58" s="135" t="s">
        <v>499</v>
      </c>
      <c r="H58" s="134" t="s">
        <v>488</v>
      </c>
      <c r="I58" s="134" t="s">
        <v>478</v>
      </c>
      <c r="J58" s="135" t="s">
        <v>623</v>
      </c>
    </row>
    <row r="59" s="131" customFormat="1" ht="42" customHeight="1" spans="1:10">
      <c r="A59" s="133" t="s">
        <v>376</v>
      </c>
      <c r="B59" s="134" t="s">
        <v>624</v>
      </c>
      <c r="C59" s="134" t="s">
        <v>473</v>
      </c>
      <c r="D59" s="134" t="s">
        <v>502</v>
      </c>
      <c r="E59" s="135" t="s">
        <v>625</v>
      </c>
      <c r="F59" s="134" t="s">
        <v>493</v>
      </c>
      <c r="G59" s="135" t="s">
        <v>504</v>
      </c>
      <c r="H59" s="134" t="s">
        <v>488</v>
      </c>
      <c r="I59" s="134" t="s">
        <v>478</v>
      </c>
      <c r="J59" s="135" t="s">
        <v>626</v>
      </c>
    </row>
    <row r="60" s="131" customFormat="1" ht="42" customHeight="1" spans="1:10">
      <c r="A60" s="133"/>
      <c r="B60" s="134"/>
      <c r="C60" s="134" t="s">
        <v>473</v>
      </c>
      <c r="D60" s="134" t="s">
        <v>502</v>
      </c>
      <c r="E60" s="135" t="s">
        <v>627</v>
      </c>
      <c r="F60" s="134" t="s">
        <v>486</v>
      </c>
      <c r="G60" s="135" t="s">
        <v>499</v>
      </c>
      <c r="H60" s="134" t="s">
        <v>488</v>
      </c>
      <c r="I60" s="134" t="s">
        <v>478</v>
      </c>
      <c r="J60" s="135" t="s">
        <v>628</v>
      </c>
    </row>
    <row r="61" s="131" customFormat="1" ht="42" customHeight="1" spans="1:10">
      <c r="A61" s="133"/>
      <c r="B61" s="134"/>
      <c r="C61" s="134" t="s">
        <v>490</v>
      </c>
      <c r="D61" s="134" t="s">
        <v>522</v>
      </c>
      <c r="E61" s="135" t="s">
        <v>629</v>
      </c>
      <c r="F61" s="134" t="s">
        <v>476</v>
      </c>
      <c r="G61" s="135" t="s">
        <v>84</v>
      </c>
      <c r="H61" s="134" t="s">
        <v>488</v>
      </c>
      <c r="I61" s="134" t="s">
        <v>483</v>
      </c>
      <c r="J61" s="135" t="s">
        <v>495</v>
      </c>
    </row>
    <row r="62" s="131" customFormat="1" ht="42" customHeight="1" spans="1:10">
      <c r="A62" s="133"/>
      <c r="B62" s="134"/>
      <c r="C62" s="134" t="s">
        <v>496</v>
      </c>
      <c r="D62" s="134" t="s">
        <v>497</v>
      </c>
      <c r="E62" s="135" t="s">
        <v>630</v>
      </c>
      <c r="F62" s="134" t="s">
        <v>486</v>
      </c>
      <c r="G62" s="135" t="s">
        <v>518</v>
      </c>
      <c r="H62" s="134" t="s">
        <v>488</v>
      </c>
      <c r="I62" s="134" t="s">
        <v>483</v>
      </c>
      <c r="J62" s="135" t="s">
        <v>631</v>
      </c>
    </row>
    <row r="63" s="131" customFormat="1" ht="42" customHeight="1" spans="1:10">
      <c r="A63" s="133" t="s">
        <v>400</v>
      </c>
      <c r="B63" s="134" t="s">
        <v>610</v>
      </c>
      <c r="C63" s="134" t="s">
        <v>473</v>
      </c>
      <c r="D63" s="134" t="s">
        <v>564</v>
      </c>
      <c r="E63" s="135" t="s">
        <v>632</v>
      </c>
      <c r="F63" s="134" t="s">
        <v>476</v>
      </c>
      <c r="G63" s="135" t="s">
        <v>633</v>
      </c>
      <c r="H63" s="134" t="s">
        <v>576</v>
      </c>
      <c r="I63" s="134" t="s">
        <v>478</v>
      </c>
      <c r="J63" s="135" t="s">
        <v>634</v>
      </c>
    </row>
    <row r="64" s="131" customFormat="1" ht="42" customHeight="1" spans="1:10">
      <c r="A64" s="133"/>
      <c r="B64" s="134"/>
      <c r="C64" s="134" t="s">
        <v>473</v>
      </c>
      <c r="D64" s="134" t="s">
        <v>502</v>
      </c>
      <c r="E64" s="135" t="s">
        <v>635</v>
      </c>
      <c r="F64" s="134" t="s">
        <v>493</v>
      </c>
      <c r="G64" s="135" t="s">
        <v>504</v>
      </c>
      <c r="H64" s="134" t="s">
        <v>488</v>
      </c>
      <c r="I64" s="134" t="s">
        <v>478</v>
      </c>
      <c r="J64" s="135" t="s">
        <v>636</v>
      </c>
    </row>
    <row r="65" s="131" customFormat="1" ht="75" customHeight="1" spans="1:10">
      <c r="A65" s="133"/>
      <c r="B65" s="134"/>
      <c r="C65" s="134" t="s">
        <v>473</v>
      </c>
      <c r="D65" s="134" t="s">
        <v>474</v>
      </c>
      <c r="E65" s="135" t="s">
        <v>637</v>
      </c>
      <c r="F65" s="134" t="s">
        <v>476</v>
      </c>
      <c r="G65" s="135" t="s">
        <v>638</v>
      </c>
      <c r="H65" s="134" t="s">
        <v>477</v>
      </c>
      <c r="I65" s="134" t="s">
        <v>483</v>
      </c>
      <c r="J65" s="135" t="s">
        <v>639</v>
      </c>
    </row>
    <row r="66" s="131" customFormat="1" ht="42" customHeight="1" spans="1:10">
      <c r="A66" s="133"/>
      <c r="B66" s="134"/>
      <c r="C66" s="134" t="s">
        <v>496</v>
      </c>
      <c r="D66" s="134" t="s">
        <v>497</v>
      </c>
      <c r="E66" s="135" t="s">
        <v>640</v>
      </c>
      <c r="F66" s="134" t="s">
        <v>486</v>
      </c>
      <c r="G66" s="135" t="s">
        <v>518</v>
      </c>
      <c r="H66" s="134" t="s">
        <v>488</v>
      </c>
      <c r="I66" s="134" t="s">
        <v>478</v>
      </c>
      <c r="J66" s="135" t="s">
        <v>623</v>
      </c>
    </row>
    <row r="67" s="131" customFormat="1" ht="35" customHeight="1" spans="1:10">
      <c r="A67" s="133" t="s">
        <v>470</v>
      </c>
      <c r="B67" s="134" t="s">
        <v>641</v>
      </c>
      <c r="C67" s="134" t="s">
        <v>473</v>
      </c>
      <c r="D67" s="134" t="s">
        <v>564</v>
      </c>
      <c r="E67" s="135" t="s">
        <v>642</v>
      </c>
      <c r="F67" s="134" t="s">
        <v>486</v>
      </c>
      <c r="G67" s="135" t="s">
        <v>499</v>
      </c>
      <c r="H67" s="134" t="s">
        <v>488</v>
      </c>
      <c r="I67" s="134" t="s">
        <v>478</v>
      </c>
      <c r="J67" s="135" t="s">
        <v>643</v>
      </c>
    </row>
    <row r="68" s="131" customFormat="1" ht="35" customHeight="1" spans="1:10">
      <c r="A68" s="133"/>
      <c r="B68" s="134"/>
      <c r="C68" s="134" t="s">
        <v>473</v>
      </c>
      <c r="D68" s="134" t="s">
        <v>502</v>
      </c>
      <c r="E68" s="135" t="s">
        <v>644</v>
      </c>
      <c r="F68" s="134" t="s">
        <v>493</v>
      </c>
      <c r="G68" s="135" t="s">
        <v>504</v>
      </c>
      <c r="H68" s="134" t="s">
        <v>488</v>
      </c>
      <c r="I68" s="134" t="s">
        <v>478</v>
      </c>
      <c r="J68" s="135" t="s">
        <v>645</v>
      </c>
    </row>
    <row r="69" s="131" customFormat="1" ht="35" customHeight="1" spans="1:10">
      <c r="A69" s="133"/>
      <c r="B69" s="134"/>
      <c r="C69" s="134" t="s">
        <v>473</v>
      </c>
      <c r="D69" s="134" t="s">
        <v>502</v>
      </c>
      <c r="E69" s="135" t="s">
        <v>646</v>
      </c>
      <c r="F69" s="134" t="s">
        <v>493</v>
      </c>
      <c r="G69" s="135" t="s">
        <v>504</v>
      </c>
      <c r="H69" s="134" t="s">
        <v>488</v>
      </c>
      <c r="I69" s="134" t="s">
        <v>478</v>
      </c>
      <c r="J69" s="135" t="s">
        <v>647</v>
      </c>
    </row>
    <row r="70" s="131" customFormat="1" ht="35" customHeight="1" spans="1:10">
      <c r="A70" s="133"/>
      <c r="B70" s="134"/>
      <c r="C70" s="134" t="s">
        <v>473</v>
      </c>
      <c r="D70" s="134" t="s">
        <v>502</v>
      </c>
      <c r="E70" s="135" t="s">
        <v>648</v>
      </c>
      <c r="F70" s="134" t="s">
        <v>493</v>
      </c>
      <c r="G70" s="135" t="s">
        <v>504</v>
      </c>
      <c r="H70" s="134" t="s">
        <v>488</v>
      </c>
      <c r="I70" s="134" t="s">
        <v>478</v>
      </c>
      <c r="J70" s="135" t="s">
        <v>649</v>
      </c>
    </row>
    <row r="71" s="131" customFormat="1" ht="35" customHeight="1" spans="1:10">
      <c r="A71" s="133"/>
      <c r="B71" s="134"/>
      <c r="C71" s="134" t="s">
        <v>473</v>
      </c>
      <c r="D71" s="134" t="s">
        <v>474</v>
      </c>
      <c r="E71" s="135" t="s">
        <v>650</v>
      </c>
      <c r="F71" s="134" t="s">
        <v>651</v>
      </c>
      <c r="G71" s="135" t="s">
        <v>652</v>
      </c>
      <c r="H71" s="134" t="s">
        <v>477</v>
      </c>
      <c r="I71" s="134" t="s">
        <v>478</v>
      </c>
      <c r="J71" s="135" t="s">
        <v>653</v>
      </c>
    </row>
    <row r="72" s="131" customFormat="1" ht="35" customHeight="1" spans="1:10">
      <c r="A72" s="133"/>
      <c r="B72" s="134"/>
      <c r="C72" s="134" t="s">
        <v>473</v>
      </c>
      <c r="D72" s="134" t="s">
        <v>474</v>
      </c>
      <c r="E72" s="135" t="s">
        <v>654</v>
      </c>
      <c r="F72" s="134" t="s">
        <v>486</v>
      </c>
      <c r="G72" s="135" t="s">
        <v>499</v>
      </c>
      <c r="H72" s="134" t="s">
        <v>488</v>
      </c>
      <c r="I72" s="134" t="s">
        <v>478</v>
      </c>
      <c r="J72" s="135" t="s">
        <v>655</v>
      </c>
    </row>
    <row r="73" s="131" customFormat="1" ht="35" customHeight="1" spans="1:10">
      <c r="A73" s="133"/>
      <c r="B73" s="134"/>
      <c r="C73" s="134" t="s">
        <v>473</v>
      </c>
      <c r="D73" s="134" t="s">
        <v>474</v>
      </c>
      <c r="E73" s="135" t="s">
        <v>656</v>
      </c>
      <c r="F73" s="134" t="s">
        <v>486</v>
      </c>
      <c r="G73" s="135" t="s">
        <v>499</v>
      </c>
      <c r="H73" s="134" t="s">
        <v>488</v>
      </c>
      <c r="I73" s="134" t="s">
        <v>478</v>
      </c>
      <c r="J73" s="135" t="s">
        <v>657</v>
      </c>
    </row>
    <row r="74" s="131" customFormat="1" ht="35" customHeight="1" spans="1:10">
      <c r="A74" s="133"/>
      <c r="B74" s="134"/>
      <c r="C74" s="134" t="s">
        <v>490</v>
      </c>
      <c r="D74" s="134" t="s">
        <v>491</v>
      </c>
      <c r="E74" s="135" t="s">
        <v>658</v>
      </c>
      <c r="F74" s="134" t="s">
        <v>486</v>
      </c>
      <c r="G74" s="135" t="s">
        <v>518</v>
      </c>
      <c r="H74" s="134" t="s">
        <v>488</v>
      </c>
      <c r="I74" s="134" t="s">
        <v>483</v>
      </c>
      <c r="J74" s="135" t="s">
        <v>659</v>
      </c>
    </row>
    <row r="75" s="131" customFormat="1" ht="35" customHeight="1" spans="1:10">
      <c r="A75" s="133"/>
      <c r="B75" s="134"/>
      <c r="C75" s="134" t="s">
        <v>496</v>
      </c>
      <c r="D75" s="134" t="s">
        <v>497</v>
      </c>
      <c r="E75" s="135" t="s">
        <v>595</v>
      </c>
      <c r="F75" s="134" t="s">
        <v>486</v>
      </c>
      <c r="G75" s="135" t="s">
        <v>518</v>
      </c>
      <c r="H75" s="134" t="s">
        <v>488</v>
      </c>
      <c r="I75" s="134" t="s">
        <v>478</v>
      </c>
      <c r="J75" s="135" t="s">
        <v>660</v>
      </c>
    </row>
    <row r="76" s="131" customFormat="1" ht="42" customHeight="1" spans="1:10">
      <c r="A76" s="133" t="s">
        <v>428</v>
      </c>
      <c r="B76" s="134" t="s">
        <v>661</v>
      </c>
      <c r="C76" s="134" t="s">
        <v>473</v>
      </c>
      <c r="D76" s="134" t="s">
        <v>564</v>
      </c>
      <c r="E76" s="135" t="s">
        <v>662</v>
      </c>
      <c r="F76" s="134" t="s">
        <v>486</v>
      </c>
      <c r="G76" s="135" t="s">
        <v>663</v>
      </c>
      <c r="H76" s="134" t="s">
        <v>576</v>
      </c>
      <c r="I76" s="134" t="s">
        <v>478</v>
      </c>
      <c r="J76" s="135" t="s">
        <v>664</v>
      </c>
    </row>
    <row r="77" s="131" customFormat="1" ht="42" customHeight="1" spans="1:10">
      <c r="A77" s="133"/>
      <c r="B77" s="134"/>
      <c r="C77" s="134" t="s">
        <v>473</v>
      </c>
      <c r="D77" s="134" t="s">
        <v>474</v>
      </c>
      <c r="E77" s="135" t="s">
        <v>665</v>
      </c>
      <c r="F77" s="134" t="s">
        <v>476</v>
      </c>
      <c r="G77" s="135" t="s">
        <v>507</v>
      </c>
      <c r="H77" s="134" t="s">
        <v>508</v>
      </c>
      <c r="I77" s="134" t="s">
        <v>478</v>
      </c>
      <c r="J77" s="135" t="s">
        <v>666</v>
      </c>
    </row>
    <row r="78" s="131" customFormat="1" ht="42" customHeight="1" spans="1:10">
      <c r="A78" s="133"/>
      <c r="B78" s="134"/>
      <c r="C78" s="134" t="s">
        <v>490</v>
      </c>
      <c r="D78" s="134" t="s">
        <v>491</v>
      </c>
      <c r="E78" s="135" t="s">
        <v>667</v>
      </c>
      <c r="F78" s="134" t="s">
        <v>486</v>
      </c>
      <c r="G78" s="135" t="s">
        <v>518</v>
      </c>
      <c r="H78" s="134" t="s">
        <v>488</v>
      </c>
      <c r="I78" s="134" t="s">
        <v>478</v>
      </c>
      <c r="J78" s="135" t="s">
        <v>668</v>
      </c>
    </row>
    <row r="79" s="131" customFormat="1" ht="42" customHeight="1" spans="1:10">
      <c r="A79" s="133"/>
      <c r="B79" s="134"/>
      <c r="C79" s="134" t="s">
        <v>496</v>
      </c>
      <c r="D79" s="134" t="s">
        <v>497</v>
      </c>
      <c r="E79" s="135" t="s">
        <v>669</v>
      </c>
      <c r="F79" s="134" t="s">
        <v>486</v>
      </c>
      <c r="G79" s="135" t="s">
        <v>518</v>
      </c>
      <c r="H79" s="134" t="s">
        <v>488</v>
      </c>
      <c r="I79" s="134" t="s">
        <v>478</v>
      </c>
      <c r="J79" s="135" t="s">
        <v>670</v>
      </c>
    </row>
    <row r="80" s="131" customFormat="1" ht="42" customHeight="1" spans="1:10">
      <c r="A80" s="133" t="s">
        <v>368</v>
      </c>
      <c r="B80" s="134" t="s">
        <v>671</v>
      </c>
      <c r="C80" s="134" t="s">
        <v>473</v>
      </c>
      <c r="D80" s="134" t="s">
        <v>502</v>
      </c>
      <c r="E80" s="135" t="s">
        <v>672</v>
      </c>
      <c r="F80" s="134" t="s">
        <v>486</v>
      </c>
      <c r="G80" s="135" t="s">
        <v>487</v>
      </c>
      <c r="H80" s="134" t="s">
        <v>488</v>
      </c>
      <c r="I80" s="134" t="s">
        <v>483</v>
      </c>
      <c r="J80" s="135" t="s">
        <v>673</v>
      </c>
    </row>
    <row r="81" s="131" customFormat="1" ht="42" customHeight="1" spans="1:10">
      <c r="A81" s="133"/>
      <c r="B81" s="134"/>
      <c r="C81" s="134" t="s">
        <v>473</v>
      </c>
      <c r="D81" s="134" t="s">
        <v>502</v>
      </c>
      <c r="E81" s="135" t="s">
        <v>674</v>
      </c>
      <c r="F81" s="134" t="s">
        <v>486</v>
      </c>
      <c r="G81" s="135" t="s">
        <v>675</v>
      </c>
      <c r="H81" s="134" t="s">
        <v>488</v>
      </c>
      <c r="I81" s="134" t="s">
        <v>483</v>
      </c>
      <c r="J81" s="135" t="s">
        <v>676</v>
      </c>
    </row>
    <row r="82" s="131" customFormat="1" ht="42" customHeight="1" spans="1:10">
      <c r="A82" s="133"/>
      <c r="B82" s="134"/>
      <c r="C82" s="134" t="s">
        <v>473</v>
      </c>
      <c r="D82" s="134" t="s">
        <v>474</v>
      </c>
      <c r="E82" s="135" t="s">
        <v>677</v>
      </c>
      <c r="F82" s="134" t="s">
        <v>476</v>
      </c>
      <c r="G82" s="135" t="s">
        <v>93</v>
      </c>
      <c r="H82" s="134" t="s">
        <v>477</v>
      </c>
      <c r="I82" s="134" t="s">
        <v>478</v>
      </c>
      <c r="J82" s="135" t="s">
        <v>678</v>
      </c>
    </row>
    <row r="83" s="131" customFormat="1" ht="42" customHeight="1" spans="1:10">
      <c r="A83" s="133"/>
      <c r="B83" s="134"/>
      <c r="C83" s="134" t="s">
        <v>490</v>
      </c>
      <c r="D83" s="134" t="s">
        <v>491</v>
      </c>
      <c r="E83" s="135" t="s">
        <v>679</v>
      </c>
      <c r="F83" s="134" t="s">
        <v>493</v>
      </c>
      <c r="G83" s="135" t="s">
        <v>504</v>
      </c>
      <c r="H83" s="134" t="s">
        <v>488</v>
      </c>
      <c r="I83" s="134" t="s">
        <v>483</v>
      </c>
      <c r="J83" s="135" t="s">
        <v>680</v>
      </c>
    </row>
    <row r="84" s="131" customFormat="1" ht="42" customHeight="1" spans="1:10">
      <c r="A84" s="133"/>
      <c r="B84" s="134"/>
      <c r="C84" s="134" t="s">
        <v>490</v>
      </c>
      <c r="D84" s="134" t="s">
        <v>522</v>
      </c>
      <c r="E84" s="135" t="s">
        <v>681</v>
      </c>
      <c r="F84" s="134" t="s">
        <v>486</v>
      </c>
      <c r="G84" s="135" t="s">
        <v>682</v>
      </c>
      <c r="H84" s="134" t="s">
        <v>488</v>
      </c>
      <c r="I84" s="134" t="s">
        <v>483</v>
      </c>
      <c r="J84" s="135" t="s">
        <v>683</v>
      </c>
    </row>
    <row r="85" s="131" customFormat="1" ht="42" customHeight="1" spans="1:10">
      <c r="A85" s="133"/>
      <c r="B85" s="134"/>
      <c r="C85" s="134" t="s">
        <v>496</v>
      </c>
      <c r="D85" s="134" t="s">
        <v>497</v>
      </c>
      <c r="E85" s="135" t="s">
        <v>684</v>
      </c>
      <c r="F85" s="134" t="s">
        <v>486</v>
      </c>
      <c r="G85" s="135" t="s">
        <v>487</v>
      </c>
      <c r="H85" s="134" t="s">
        <v>488</v>
      </c>
      <c r="I85" s="134" t="s">
        <v>483</v>
      </c>
      <c r="J85" s="135" t="s">
        <v>684</v>
      </c>
    </row>
    <row r="86" s="131" customFormat="1" ht="42" customHeight="1" spans="1:10">
      <c r="A86" s="133" t="s">
        <v>359</v>
      </c>
      <c r="B86" s="134" t="s">
        <v>685</v>
      </c>
      <c r="C86" s="134" t="s">
        <v>473</v>
      </c>
      <c r="D86" s="134" t="s">
        <v>564</v>
      </c>
      <c r="E86" s="135" t="s">
        <v>686</v>
      </c>
      <c r="F86" s="134" t="s">
        <v>486</v>
      </c>
      <c r="G86" s="135" t="s">
        <v>93</v>
      </c>
      <c r="H86" s="134" t="s">
        <v>576</v>
      </c>
      <c r="I86" s="134" t="s">
        <v>478</v>
      </c>
      <c r="J86" s="135" t="s">
        <v>687</v>
      </c>
    </row>
    <row r="87" s="131" customFormat="1" ht="42" customHeight="1" spans="1:10">
      <c r="A87" s="133"/>
      <c r="B87" s="134"/>
      <c r="C87" s="134" t="s">
        <v>490</v>
      </c>
      <c r="D87" s="134" t="s">
        <v>491</v>
      </c>
      <c r="E87" s="135" t="s">
        <v>688</v>
      </c>
      <c r="F87" s="134" t="s">
        <v>493</v>
      </c>
      <c r="G87" s="135" t="s">
        <v>504</v>
      </c>
      <c r="H87" s="134" t="s">
        <v>488</v>
      </c>
      <c r="I87" s="134" t="s">
        <v>483</v>
      </c>
      <c r="J87" s="135" t="s">
        <v>689</v>
      </c>
    </row>
    <row r="88" s="131" customFormat="1" ht="42" customHeight="1" spans="1:10">
      <c r="A88" s="133"/>
      <c r="B88" s="134"/>
      <c r="C88" s="134" t="s">
        <v>496</v>
      </c>
      <c r="D88" s="134" t="s">
        <v>497</v>
      </c>
      <c r="E88" s="135" t="s">
        <v>690</v>
      </c>
      <c r="F88" s="134" t="s">
        <v>486</v>
      </c>
      <c r="G88" s="135" t="s">
        <v>518</v>
      </c>
      <c r="H88" s="134" t="s">
        <v>488</v>
      </c>
      <c r="I88" s="134" t="s">
        <v>478</v>
      </c>
      <c r="J88" s="135" t="s">
        <v>690</v>
      </c>
    </row>
    <row r="89" s="131" customFormat="1" ht="42" customHeight="1" spans="1:10">
      <c r="A89" s="133" t="s">
        <v>378</v>
      </c>
      <c r="B89" s="134" t="s">
        <v>691</v>
      </c>
      <c r="C89" s="134" t="s">
        <v>473</v>
      </c>
      <c r="D89" s="134" t="s">
        <v>564</v>
      </c>
      <c r="E89" s="135" t="s">
        <v>692</v>
      </c>
      <c r="F89" s="134" t="s">
        <v>493</v>
      </c>
      <c r="G89" s="135" t="s">
        <v>90</v>
      </c>
      <c r="H89" s="134" t="s">
        <v>693</v>
      </c>
      <c r="I89" s="134" t="s">
        <v>478</v>
      </c>
      <c r="J89" s="135" t="s">
        <v>694</v>
      </c>
    </row>
    <row r="90" s="131" customFormat="1" ht="42" customHeight="1" spans="1:10">
      <c r="A90" s="133"/>
      <c r="B90" s="134"/>
      <c r="C90" s="134" t="s">
        <v>473</v>
      </c>
      <c r="D90" s="134" t="s">
        <v>502</v>
      </c>
      <c r="E90" s="135" t="s">
        <v>695</v>
      </c>
      <c r="F90" s="134" t="s">
        <v>493</v>
      </c>
      <c r="G90" s="135" t="s">
        <v>504</v>
      </c>
      <c r="H90" s="134" t="s">
        <v>488</v>
      </c>
      <c r="I90" s="134" t="s">
        <v>478</v>
      </c>
      <c r="J90" s="135" t="s">
        <v>696</v>
      </c>
    </row>
    <row r="91" s="131" customFormat="1" ht="42" customHeight="1" spans="1:10">
      <c r="A91" s="133"/>
      <c r="B91" s="134"/>
      <c r="C91" s="134" t="s">
        <v>473</v>
      </c>
      <c r="D91" s="134" t="s">
        <v>502</v>
      </c>
      <c r="E91" s="135" t="s">
        <v>697</v>
      </c>
      <c r="F91" s="134" t="s">
        <v>493</v>
      </c>
      <c r="G91" s="135" t="s">
        <v>504</v>
      </c>
      <c r="H91" s="134" t="s">
        <v>488</v>
      </c>
      <c r="I91" s="134" t="s">
        <v>478</v>
      </c>
      <c r="J91" s="135" t="s">
        <v>698</v>
      </c>
    </row>
    <row r="92" s="131" customFormat="1" ht="42" customHeight="1" spans="1:10">
      <c r="A92" s="133"/>
      <c r="B92" s="134"/>
      <c r="C92" s="134" t="s">
        <v>473</v>
      </c>
      <c r="D92" s="134" t="s">
        <v>474</v>
      </c>
      <c r="E92" s="135" t="s">
        <v>699</v>
      </c>
      <c r="F92" s="134" t="s">
        <v>493</v>
      </c>
      <c r="G92" s="135" t="s">
        <v>504</v>
      </c>
      <c r="H92" s="134" t="s">
        <v>488</v>
      </c>
      <c r="I92" s="134" t="s">
        <v>478</v>
      </c>
      <c r="J92" s="135" t="s">
        <v>700</v>
      </c>
    </row>
    <row r="93" s="131" customFormat="1" ht="42" customHeight="1" spans="1:10">
      <c r="A93" s="133"/>
      <c r="B93" s="134"/>
      <c r="C93" s="134" t="s">
        <v>490</v>
      </c>
      <c r="D93" s="134" t="s">
        <v>491</v>
      </c>
      <c r="E93" s="135" t="s">
        <v>701</v>
      </c>
      <c r="F93" s="134" t="s">
        <v>476</v>
      </c>
      <c r="G93" s="135" t="s">
        <v>702</v>
      </c>
      <c r="H93" s="134" t="s">
        <v>488</v>
      </c>
      <c r="I93" s="134" t="s">
        <v>483</v>
      </c>
      <c r="J93" s="135" t="s">
        <v>703</v>
      </c>
    </row>
    <row r="94" s="131" customFormat="1" ht="42" customHeight="1" spans="1:10">
      <c r="A94" s="133"/>
      <c r="B94" s="134"/>
      <c r="C94" s="134" t="s">
        <v>496</v>
      </c>
      <c r="D94" s="134" t="s">
        <v>497</v>
      </c>
      <c r="E94" s="135" t="s">
        <v>704</v>
      </c>
      <c r="F94" s="134" t="s">
        <v>493</v>
      </c>
      <c r="G94" s="135" t="s">
        <v>499</v>
      </c>
      <c r="H94" s="134" t="s">
        <v>488</v>
      </c>
      <c r="I94" s="134" t="s">
        <v>483</v>
      </c>
      <c r="J94" s="135" t="s">
        <v>595</v>
      </c>
    </row>
    <row r="95" s="131" customFormat="1" ht="42" customHeight="1" spans="1:10">
      <c r="A95" s="133" t="s">
        <v>365</v>
      </c>
      <c r="B95" s="134" t="s">
        <v>705</v>
      </c>
      <c r="C95" s="134" t="s">
        <v>473</v>
      </c>
      <c r="D95" s="134" t="s">
        <v>502</v>
      </c>
      <c r="E95" s="135" t="s">
        <v>706</v>
      </c>
      <c r="F95" s="134" t="s">
        <v>493</v>
      </c>
      <c r="G95" s="135" t="s">
        <v>504</v>
      </c>
      <c r="H95" s="134" t="s">
        <v>488</v>
      </c>
      <c r="I95" s="134" t="s">
        <v>478</v>
      </c>
      <c r="J95" s="135" t="s">
        <v>707</v>
      </c>
    </row>
    <row r="96" s="131" customFormat="1" ht="42" customHeight="1" spans="1:10">
      <c r="A96" s="133"/>
      <c r="B96" s="134"/>
      <c r="C96" s="134" t="s">
        <v>473</v>
      </c>
      <c r="D96" s="134" t="s">
        <v>474</v>
      </c>
      <c r="E96" s="135" t="s">
        <v>708</v>
      </c>
      <c r="F96" s="134" t="s">
        <v>476</v>
      </c>
      <c r="G96" s="135" t="s">
        <v>507</v>
      </c>
      <c r="H96" s="134" t="s">
        <v>508</v>
      </c>
      <c r="I96" s="134" t="s">
        <v>478</v>
      </c>
      <c r="J96" s="135" t="s">
        <v>709</v>
      </c>
    </row>
    <row r="97" s="131" customFormat="1" ht="42" customHeight="1" spans="1:10">
      <c r="A97" s="133"/>
      <c r="B97" s="134"/>
      <c r="C97" s="134" t="s">
        <v>490</v>
      </c>
      <c r="D97" s="134" t="s">
        <v>491</v>
      </c>
      <c r="E97" s="135" t="s">
        <v>710</v>
      </c>
      <c r="F97" s="134" t="s">
        <v>486</v>
      </c>
      <c r="G97" s="135" t="s">
        <v>518</v>
      </c>
      <c r="H97" s="134" t="s">
        <v>488</v>
      </c>
      <c r="I97" s="134" t="s">
        <v>483</v>
      </c>
      <c r="J97" s="135" t="s">
        <v>711</v>
      </c>
    </row>
    <row r="98" s="131" customFormat="1" ht="42" customHeight="1" spans="1:10">
      <c r="A98" s="133"/>
      <c r="B98" s="134"/>
      <c r="C98" s="134" t="s">
        <v>496</v>
      </c>
      <c r="D98" s="134" t="s">
        <v>497</v>
      </c>
      <c r="E98" s="135" t="s">
        <v>712</v>
      </c>
      <c r="F98" s="134" t="s">
        <v>486</v>
      </c>
      <c r="G98" s="135" t="s">
        <v>518</v>
      </c>
      <c r="H98" s="134" t="s">
        <v>488</v>
      </c>
      <c r="I98" s="134" t="s">
        <v>478</v>
      </c>
      <c r="J98" s="135" t="s">
        <v>713</v>
      </c>
    </row>
    <row r="99" s="131" customFormat="1" ht="42" customHeight="1" spans="1:10">
      <c r="A99" s="133"/>
      <c r="B99" s="134"/>
      <c r="C99" s="134" t="s">
        <v>555</v>
      </c>
      <c r="D99" s="134" t="s">
        <v>714</v>
      </c>
      <c r="E99" s="135" t="s">
        <v>715</v>
      </c>
      <c r="F99" s="134" t="s">
        <v>476</v>
      </c>
      <c r="G99" s="135" t="s">
        <v>716</v>
      </c>
      <c r="H99" s="134" t="s">
        <v>559</v>
      </c>
      <c r="I99" s="134" t="s">
        <v>483</v>
      </c>
      <c r="J99" s="135" t="s">
        <v>717</v>
      </c>
    </row>
    <row r="100" s="131" customFormat="1" ht="42" customHeight="1" spans="1:10">
      <c r="A100" s="133" t="s">
        <v>390</v>
      </c>
      <c r="B100" s="134" t="s">
        <v>718</v>
      </c>
      <c r="C100" s="134" t="s">
        <v>473</v>
      </c>
      <c r="D100" s="134" t="s">
        <v>502</v>
      </c>
      <c r="E100" s="135" t="s">
        <v>719</v>
      </c>
      <c r="F100" s="134" t="s">
        <v>493</v>
      </c>
      <c r="G100" s="135" t="s">
        <v>504</v>
      </c>
      <c r="H100" s="134" t="s">
        <v>488</v>
      </c>
      <c r="I100" s="134" t="s">
        <v>478</v>
      </c>
      <c r="J100" s="135" t="s">
        <v>720</v>
      </c>
    </row>
    <row r="101" s="131" customFormat="1" ht="42" customHeight="1" spans="1:10">
      <c r="A101" s="133"/>
      <c r="B101" s="134"/>
      <c r="C101" s="134" t="s">
        <v>473</v>
      </c>
      <c r="D101" s="134" t="s">
        <v>474</v>
      </c>
      <c r="E101" s="135" t="s">
        <v>721</v>
      </c>
      <c r="F101" s="134" t="s">
        <v>476</v>
      </c>
      <c r="G101" s="135" t="s">
        <v>507</v>
      </c>
      <c r="H101" s="134" t="s">
        <v>508</v>
      </c>
      <c r="I101" s="134" t="s">
        <v>478</v>
      </c>
      <c r="J101" s="135" t="s">
        <v>722</v>
      </c>
    </row>
    <row r="102" s="131" customFormat="1" ht="42" customHeight="1" spans="1:10">
      <c r="A102" s="133"/>
      <c r="B102" s="134"/>
      <c r="C102" s="134" t="s">
        <v>490</v>
      </c>
      <c r="D102" s="134" t="s">
        <v>522</v>
      </c>
      <c r="E102" s="135" t="s">
        <v>723</v>
      </c>
      <c r="F102" s="134" t="s">
        <v>486</v>
      </c>
      <c r="G102" s="135" t="s">
        <v>518</v>
      </c>
      <c r="H102" s="134" t="s">
        <v>488</v>
      </c>
      <c r="I102" s="134" t="s">
        <v>483</v>
      </c>
      <c r="J102" s="135" t="s">
        <v>724</v>
      </c>
    </row>
    <row r="103" s="131" customFormat="1" ht="42" customHeight="1" spans="1:10">
      <c r="A103" s="133"/>
      <c r="B103" s="134"/>
      <c r="C103" s="134" t="s">
        <v>496</v>
      </c>
      <c r="D103" s="134" t="s">
        <v>497</v>
      </c>
      <c r="E103" s="135" t="s">
        <v>725</v>
      </c>
      <c r="F103" s="134" t="s">
        <v>486</v>
      </c>
      <c r="G103" s="135" t="s">
        <v>499</v>
      </c>
      <c r="H103" s="134" t="s">
        <v>488</v>
      </c>
      <c r="I103" s="134" t="s">
        <v>478</v>
      </c>
      <c r="J103" s="135" t="s">
        <v>726</v>
      </c>
    </row>
    <row r="104" s="131" customFormat="1" ht="42" customHeight="1" spans="1:10">
      <c r="A104" s="133" t="s">
        <v>372</v>
      </c>
      <c r="B104" s="134" t="s">
        <v>727</v>
      </c>
      <c r="C104" s="134" t="s">
        <v>473</v>
      </c>
      <c r="D104" s="134" t="s">
        <v>564</v>
      </c>
      <c r="E104" s="135" t="s">
        <v>728</v>
      </c>
      <c r="F104" s="134" t="s">
        <v>493</v>
      </c>
      <c r="G104" s="135" t="s">
        <v>729</v>
      </c>
      <c r="H104" s="134" t="s">
        <v>576</v>
      </c>
      <c r="I104" s="134" t="s">
        <v>478</v>
      </c>
      <c r="J104" s="135" t="s">
        <v>730</v>
      </c>
    </row>
    <row r="105" s="131" customFormat="1" ht="42" customHeight="1" spans="1:10">
      <c r="A105" s="133"/>
      <c r="B105" s="134"/>
      <c r="C105" s="134" t="s">
        <v>473</v>
      </c>
      <c r="D105" s="134" t="s">
        <v>564</v>
      </c>
      <c r="E105" s="135" t="s">
        <v>731</v>
      </c>
      <c r="F105" s="134" t="s">
        <v>493</v>
      </c>
      <c r="G105" s="135" t="s">
        <v>732</v>
      </c>
      <c r="H105" s="134" t="s">
        <v>733</v>
      </c>
      <c r="I105" s="134" t="s">
        <v>478</v>
      </c>
      <c r="J105" s="135" t="s">
        <v>734</v>
      </c>
    </row>
    <row r="106" s="131" customFormat="1" ht="42" customHeight="1" spans="1:10">
      <c r="A106" s="133"/>
      <c r="B106" s="134"/>
      <c r="C106" s="134" t="s">
        <v>473</v>
      </c>
      <c r="D106" s="134" t="s">
        <v>502</v>
      </c>
      <c r="E106" s="135" t="s">
        <v>735</v>
      </c>
      <c r="F106" s="134" t="s">
        <v>493</v>
      </c>
      <c r="G106" s="135" t="s">
        <v>504</v>
      </c>
      <c r="H106" s="134" t="s">
        <v>488</v>
      </c>
      <c r="I106" s="134" t="s">
        <v>478</v>
      </c>
      <c r="J106" s="135" t="s">
        <v>736</v>
      </c>
    </row>
    <row r="107" s="131" customFormat="1" ht="42" customHeight="1" spans="1:10">
      <c r="A107" s="133"/>
      <c r="B107" s="134"/>
      <c r="C107" s="134" t="s">
        <v>490</v>
      </c>
      <c r="D107" s="134" t="s">
        <v>522</v>
      </c>
      <c r="E107" s="135" t="s">
        <v>737</v>
      </c>
      <c r="F107" s="134" t="s">
        <v>493</v>
      </c>
      <c r="G107" s="135" t="s">
        <v>580</v>
      </c>
      <c r="H107" s="134" t="s">
        <v>581</v>
      </c>
      <c r="I107" s="134" t="s">
        <v>483</v>
      </c>
      <c r="J107" s="135" t="s">
        <v>738</v>
      </c>
    </row>
    <row r="108" s="131" customFormat="1" ht="42" customHeight="1" spans="1:10">
      <c r="A108" s="133"/>
      <c r="B108" s="134"/>
      <c r="C108" s="134" t="s">
        <v>496</v>
      </c>
      <c r="D108" s="134" t="s">
        <v>497</v>
      </c>
      <c r="E108" s="135" t="s">
        <v>525</v>
      </c>
      <c r="F108" s="134" t="s">
        <v>486</v>
      </c>
      <c r="G108" s="135" t="s">
        <v>499</v>
      </c>
      <c r="H108" s="134" t="s">
        <v>488</v>
      </c>
      <c r="I108" s="134" t="s">
        <v>478</v>
      </c>
      <c r="J108" s="135" t="s">
        <v>526</v>
      </c>
    </row>
    <row r="109" s="131" customFormat="1" ht="42" customHeight="1" spans="1:10">
      <c r="A109" s="133"/>
      <c r="B109" s="134"/>
      <c r="C109" s="134" t="s">
        <v>496</v>
      </c>
      <c r="D109" s="134" t="s">
        <v>497</v>
      </c>
      <c r="E109" s="135" t="s">
        <v>739</v>
      </c>
      <c r="F109" s="134" t="s">
        <v>486</v>
      </c>
      <c r="G109" s="135" t="s">
        <v>499</v>
      </c>
      <c r="H109" s="134" t="s">
        <v>488</v>
      </c>
      <c r="I109" s="134" t="s">
        <v>478</v>
      </c>
      <c r="J109" s="135" t="s">
        <v>740</v>
      </c>
    </row>
    <row r="110" s="131" customFormat="1" ht="42" customHeight="1" spans="1:10">
      <c r="A110" s="133" t="s">
        <v>434</v>
      </c>
      <c r="B110" s="134" t="s">
        <v>741</v>
      </c>
      <c r="C110" s="134" t="s">
        <v>473</v>
      </c>
      <c r="D110" s="134" t="s">
        <v>502</v>
      </c>
      <c r="E110" s="135" t="s">
        <v>695</v>
      </c>
      <c r="F110" s="134" t="s">
        <v>493</v>
      </c>
      <c r="G110" s="135" t="s">
        <v>504</v>
      </c>
      <c r="H110" s="134" t="s">
        <v>488</v>
      </c>
      <c r="I110" s="134" t="s">
        <v>478</v>
      </c>
      <c r="J110" s="135" t="s">
        <v>696</v>
      </c>
    </row>
    <row r="111" s="131" customFormat="1" ht="42" customHeight="1" spans="1:10">
      <c r="A111" s="133"/>
      <c r="B111" s="134"/>
      <c r="C111" s="134" t="s">
        <v>473</v>
      </c>
      <c r="D111" s="134" t="s">
        <v>474</v>
      </c>
      <c r="E111" s="135" t="s">
        <v>742</v>
      </c>
      <c r="F111" s="134" t="s">
        <v>476</v>
      </c>
      <c r="G111" s="135" t="s">
        <v>93</v>
      </c>
      <c r="H111" s="134" t="s">
        <v>477</v>
      </c>
      <c r="I111" s="134" t="s">
        <v>478</v>
      </c>
      <c r="J111" s="135" t="s">
        <v>743</v>
      </c>
    </row>
    <row r="112" s="131" customFormat="1" ht="42" customHeight="1" spans="1:10">
      <c r="A112" s="133"/>
      <c r="B112" s="134"/>
      <c r="C112" s="134" t="s">
        <v>490</v>
      </c>
      <c r="D112" s="134" t="s">
        <v>491</v>
      </c>
      <c r="E112" s="135" t="s">
        <v>744</v>
      </c>
      <c r="F112" s="134" t="s">
        <v>493</v>
      </c>
      <c r="G112" s="135" t="s">
        <v>745</v>
      </c>
      <c r="H112" s="134" t="s">
        <v>581</v>
      </c>
      <c r="I112" s="134" t="s">
        <v>483</v>
      </c>
      <c r="J112" s="135" t="s">
        <v>746</v>
      </c>
    </row>
    <row r="113" s="131" customFormat="1" ht="42" customHeight="1" spans="1:10">
      <c r="A113" s="133"/>
      <c r="B113" s="134"/>
      <c r="C113" s="134" t="s">
        <v>496</v>
      </c>
      <c r="D113" s="134" t="s">
        <v>497</v>
      </c>
      <c r="E113" s="135" t="s">
        <v>747</v>
      </c>
      <c r="F113" s="134" t="s">
        <v>486</v>
      </c>
      <c r="G113" s="135" t="s">
        <v>748</v>
      </c>
      <c r="H113" s="134" t="s">
        <v>488</v>
      </c>
      <c r="I113" s="134" t="s">
        <v>478</v>
      </c>
      <c r="J113" s="135" t="s">
        <v>749</v>
      </c>
    </row>
    <row r="114" s="131" customFormat="1" ht="42" customHeight="1" spans="1:10">
      <c r="A114" s="133" t="s">
        <v>353</v>
      </c>
      <c r="B114" s="134" t="s">
        <v>750</v>
      </c>
      <c r="C114" s="134" t="s">
        <v>473</v>
      </c>
      <c r="D114" s="134" t="s">
        <v>564</v>
      </c>
      <c r="E114" s="135" t="s">
        <v>565</v>
      </c>
      <c r="F114" s="134" t="s">
        <v>493</v>
      </c>
      <c r="G114" s="135" t="s">
        <v>504</v>
      </c>
      <c r="H114" s="134" t="s">
        <v>488</v>
      </c>
      <c r="I114" s="134" t="s">
        <v>478</v>
      </c>
      <c r="J114" s="135" t="s">
        <v>565</v>
      </c>
    </row>
    <row r="115" s="131" customFormat="1" ht="42" customHeight="1" spans="1:10">
      <c r="A115" s="133"/>
      <c r="B115" s="134"/>
      <c r="C115" s="134" t="s">
        <v>473</v>
      </c>
      <c r="D115" s="134" t="s">
        <v>502</v>
      </c>
      <c r="E115" s="135" t="s">
        <v>535</v>
      </c>
      <c r="F115" s="134" t="s">
        <v>493</v>
      </c>
      <c r="G115" s="135" t="s">
        <v>504</v>
      </c>
      <c r="H115" s="134" t="s">
        <v>488</v>
      </c>
      <c r="I115" s="134" t="s">
        <v>478</v>
      </c>
      <c r="J115" s="135" t="s">
        <v>535</v>
      </c>
    </row>
    <row r="116" s="131" customFormat="1" ht="42" customHeight="1" spans="1:10">
      <c r="A116" s="133"/>
      <c r="B116" s="134"/>
      <c r="C116" s="134" t="s">
        <v>473</v>
      </c>
      <c r="D116" s="134" t="s">
        <v>474</v>
      </c>
      <c r="E116" s="135" t="s">
        <v>541</v>
      </c>
      <c r="F116" s="134" t="s">
        <v>476</v>
      </c>
      <c r="G116" s="135" t="s">
        <v>542</v>
      </c>
      <c r="H116" s="134" t="s">
        <v>543</v>
      </c>
      <c r="I116" s="134" t="s">
        <v>478</v>
      </c>
      <c r="J116" s="135" t="s">
        <v>541</v>
      </c>
    </row>
    <row r="117" s="131" customFormat="1" ht="42" customHeight="1" spans="1:10">
      <c r="A117" s="133"/>
      <c r="B117" s="134"/>
      <c r="C117" s="134" t="s">
        <v>490</v>
      </c>
      <c r="D117" s="134" t="s">
        <v>491</v>
      </c>
      <c r="E117" s="135" t="s">
        <v>547</v>
      </c>
      <c r="F117" s="134" t="s">
        <v>486</v>
      </c>
      <c r="G117" s="135" t="s">
        <v>499</v>
      </c>
      <c r="H117" s="134" t="s">
        <v>488</v>
      </c>
      <c r="I117" s="134" t="s">
        <v>478</v>
      </c>
      <c r="J117" s="135" t="s">
        <v>547</v>
      </c>
    </row>
    <row r="118" s="131" customFormat="1" ht="42" customHeight="1" spans="1:10">
      <c r="A118" s="133"/>
      <c r="B118" s="134"/>
      <c r="C118" s="134" t="s">
        <v>490</v>
      </c>
      <c r="D118" s="134" t="s">
        <v>522</v>
      </c>
      <c r="E118" s="135" t="s">
        <v>494</v>
      </c>
      <c r="F118" s="134" t="s">
        <v>493</v>
      </c>
      <c r="G118" s="135" t="s">
        <v>551</v>
      </c>
      <c r="H118" s="134" t="s">
        <v>482</v>
      </c>
      <c r="I118" s="134" t="s">
        <v>483</v>
      </c>
      <c r="J118" s="135" t="s">
        <v>494</v>
      </c>
    </row>
    <row r="119" s="131" customFormat="1" ht="42" customHeight="1" spans="1:10">
      <c r="A119" s="133"/>
      <c r="B119" s="134"/>
      <c r="C119" s="134" t="s">
        <v>496</v>
      </c>
      <c r="D119" s="134" t="s">
        <v>497</v>
      </c>
      <c r="E119" s="135" t="s">
        <v>553</v>
      </c>
      <c r="F119" s="134" t="s">
        <v>486</v>
      </c>
      <c r="G119" s="135" t="s">
        <v>518</v>
      </c>
      <c r="H119" s="134" t="s">
        <v>488</v>
      </c>
      <c r="I119" s="134" t="s">
        <v>483</v>
      </c>
      <c r="J119" s="135" t="s">
        <v>554</v>
      </c>
    </row>
    <row r="120" s="131" customFormat="1" ht="42" customHeight="1" spans="1:10">
      <c r="A120" s="133" t="s">
        <v>418</v>
      </c>
      <c r="B120" s="134" t="s">
        <v>751</v>
      </c>
      <c r="C120" s="134" t="s">
        <v>473</v>
      </c>
      <c r="D120" s="134" t="s">
        <v>502</v>
      </c>
      <c r="E120" s="135" t="s">
        <v>735</v>
      </c>
      <c r="F120" s="134" t="s">
        <v>493</v>
      </c>
      <c r="G120" s="135" t="s">
        <v>504</v>
      </c>
      <c r="H120" s="134" t="s">
        <v>488</v>
      </c>
      <c r="I120" s="134" t="s">
        <v>478</v>
      </c>
      <c r="J120" s="135" t="s">
        <v>752</v>
      </c>
    </row>
    <row r="121" s="131" customFormat="1" ht="42" customHeight="1" spans="1:10">
      <c r="A121" s="133"/>
      <c r="B121" s="134"/>
      <c r="C121" s="134" t="s">
        <v>473</v>
      </c>
      <c r="D121" s="134" t="s">
        <v>474</v>
      </c>
      <c r="E121" s="135" t="s">
        <v>753</v>
      </c>
      <c r="F121" s="134" t="s">
        <v>476</v>
      </c>
      <c r="G121" s="135" t="s">
        <v>82</v>
      </c>
      <c r="H121" s="134" t="s">
        <v>573</v>
      </c>
      <c r="I121" s="134" t="s">
        <v>478</v>
      </c>
      <c r="J121" s="135" t="s">
        <v>754</v>
      </c>
    </row>
    <row r="122" s="131" customFormat="1" ht="42" customHeight="1" spans="1:10">
      <c r="A122" s="133"/>
      <c r="B122" s="134"/>
      <c r="C122" s="134" t="s">
        <v>490</v>
      </c>
      <c r="D122" s="134" t="s">
        <v>491</v>
      </c>
      <c r="E122" s="135" t="s">
        <v>755</v>
      </c>
      <c r="F122" s="134" t="s">
        <v>493</v>
      </c>
      <c r="G122" s="135" t="s">
        <v>580</v>
      </c>
      <c r="H122" s="134" t="s">
        <v>581</v>
      </c>
      <c r="I122" s="134" t="s">
        <v>483</v>
      </c>
      <c r="J122" s="135" t="s">
        <v>756</v>
      </c>
    </row>
    <row r="123" s="131" customFormat="1" ht="42" customHeight="1" spans="1:10">
      <c r="A123" s="133"/>
      <c r="B123" s="134"/>
      <c r="C123" s="134" t="s">
        <v>490</v>
      </c>
      <c r="D123" s="134" t="s">
        <v>491</v>
      </c>
      <c r="E123" s="135" t="s">
        <v>757</v>
      </c>
      <c r="F123" s="134" t="s">
        <v>486</v>
      </c>
      <c r="G123" s="135" t="s">
        <v>518</v>
      </c>
      <c r="H123" s="134" t="s">
        <v>488</v>
      </c>
      <c r="I123" s="134" t="s">
        <v>478</v>
      </c>
      <c r="J123" s="135" t="s">
        <v>758</v>
      </c>
    </row>
    <row r="124" s="131" customFormat="1" ht="42" customHeight="1" spans="1:10">
      <c r="A124" s="133"/>
      <c r="B124" s="134"/>
      <c r="C124" s="134" t="s">
        <v>490</v>
      </c>
      <c r="D124" s="134" t="s">
        <v>491</v>
      </c>
      <c r="E124" s="135" t="s">
        <v>759</v>
      </c>
      <c r="F124" s="134" t="s">
        <v>493</v>
      </c>
      <c r="G124" s="135" t="s">
        <v>580</v>
      </c>
      <c r="H124" s="134" t="s">
        <v>581</v>
      </c>
      <c r="I124" s="134" t="s">
        <v>483</v>
      </c>
      <c r="J124" s="135" t="s">
        <v>759</v>
      </c>
    </row>
    <row r="125" s="131" customFormat="1" ht="42" customHeight="1" spans="1:10">
      <c r="A125" s="133"/>
      <c r="B125" s="134"/>
      <c r="C125" s="134" t="s">
        <v>496</v>
      </c>
      <c r="D125" s="134" t="s">
        <v>497</v>
      </c>
      <c r="E125" s="135" t="s">
        <v>760</v>
      </c>
      <c r="F125" s="134" t="s">
        <v>486</v>
      </c>
      <c r="G125" s="135" t="s">
        <v>487</v>
      </c>
      <c r="H125" s="134" t="s">
        <v>488</v>
      </c>
      <c r="I125" s="134" t="s">
        <v>483</v>
      </c>
      <c r="J125" s="135" t="s">
        <v>761</v>
      </c>
    </row>
    <row r="126" s="132" customFormat="1" ht="30" customHeight="1" spans="1:10">
      <c r="A126" s="136" t="s">
        <v>321</v>
      </c>
      <c r="B126" s="137" t="s">
        <v>762</v>
      </c>
      <c r="C126" s="137" t="s">
        <v>473</v>
      </c>
      <c r="D126" s="137" t="s">
        <v>564</v>
      </c>
      <c r="E126" s="137" t="s">
        <v>763</v>
      </c>
      <c r="F126" s="137" t="s">
        <v>493</v>
      </c>
      <c r="G126" s="137" t="s">
        <v>764</v>
      </c>
      <c r="H126" s="137" t="s">
        <v>576</v>
      </c>
      <c r="I126" s="137" t="s">
        <v>478</v>
      </c>
      <c r="J126" s="137" t="s">
        <v>765</v>
      </c>
    </row>
    <row r="127" s="132" customFormat="1" ht="30" customHeight="1" spans="1:10">
      <c r="A127" s="136"/>
      <c r="B127" s="137"/>
      <c r="C127" s="137" t="s">
        <v>473</v>
      </c>
      <c r="D127" s="137" t="s">
        <v>502</v>
      </c>
      <c r="E127" s="137" t="s">
        <v>766</v>
      </c>
      <c r="F127" s="137" t="s">
        <v>486</v>
      </c>
      <c r="G127" s="137" t="s">
        <v>487</v>
      </c>
      <c r="H127" s="137" t="s">
        <v>488</v>
      </c>
      <c r="I127" s="137" t="s">
        <v>478</v>
      </c>
      <c r="J127" s="137" t="s">
        <v>767</v>
      </c>
    </row>
    <row r="128" s="132" customFormat="1" ht="30" customHeight="1" spans="1:10">
      <c r="A128" s="136"/>
      <c r="B128" s="137"/>
      <c r="C128" s="137" t="s">
        <v>473</v>
      </c>
      <c r="D128" s="137" t="s">
        <v>474</v>
      </c>
      <c r="E128" s="137" t="s">
        <v>768</v>
      </c>
      <c r="F128" s="137" t="s">
        <v>493</v>
      </c>
      <c r="G128" s="137" t="s">
        <v>769</v>
      </c>
      <c r="H128" s="137" t="s">
        <v>477</v>
      </c>
      <c r="I128" s="137" t="s">
        <v>478</v>
      </c>
      <c r="J128" s="137" t="s">
        <v>768</v>
      </c>
    </row>
    <row r="129" s="132" customFormat="1" ht="30" customHeight="1" spans="1:10">
      <c r="A129" s="136"/>
      <c r="B129" s="137"/>
      <c r="C129" s="137" t="s">
        <v>473</v>
      </c>
      <c r="D129" s="137" t="s">
        <v>564</v>
      </c>
      <c r="E129" s="137" t="s">
        <v>556</v>
      </c>
      <c r="F129" s="137" t="s">
        <v>476</v>
      </c>
      <c r="G129" s="137" t="s">
        <v>770</v>
      </c>
      <c r="H129" s="137" t="s">
        <v>559</v>
      </c>
      <c r="I129" s="137" t="s">
        <v>478</v>
      </c>
      <c r="J129" s="137" t="s">
        <v>771</v>
      </c>
    </row>
    <row r="130" s="132" customFormat="1" ht="30" customHeight="1" spans="1:10">
      <c r="A130" s="136"/>
      <c r="B130" s="137"/>
      <c r="C130" s="137" t="s">
        <v>490</v>
      </c>
      <c r="D130" s="137" t="s">
        <v>491</v>
      </c>
      <c r="E130" s="137" t="s">
        <v>772</v>
      </c>
      <c r="F130" s="137" t="s">
        <v>493</v>
      </c>
      <c r="G130" s="137" t="s">
        <v>773</v>
      </c>
      <c r="H130" s="137" t="s">
        <v>482</v>
      </c>
      <c r="I130" s="137" t="s">
        <v>483</v>
      </c>
      <c r="J130" s="137" t="s">
        <v>774</v>
      </c>
    </row>
    <row r="131" s="132" customFormat="1" ht="30" customHeight="1" spans="1:10">
      <c r="A131" s="136"/>
      <c r="B131" s="137"/>
      <c r="C131" s="137" t="s">
        <v>496</v>
      </c>
      <c r="D131" s="137" t="s">
        <v>497</v>
      </c>
      <c r="E131" s="137" t="s">
        <v>775</v>
      </c>
      <c r="F131" s="137" t="s">
        <v>493</v>
      </c>
      <c r="G131" s="137" t="s">
        <v>499</v>
      </c>
      <c r="H131" s="137" t="s">
        <v>488</v>
      </c>
      <c r="I131" s="137" t="s">
        <v>483</v>
      </c>
      <c r="J131" s="137" t="s">
        <v>776</v>
      </c>
    </row>
    <row r="132" s="132" customFormat="1" ht="30" customHeight="1" spans="1:10">
      <c r="A132" s="138" t="s">
        <v>777</v>
      </c>
      <c r="B132" s="137" t="s">
        <v>778</v>
      </c>
      <c r="C132" s="137" t="s">
        <v>473</v>
      </c>
      <c r="D132" s="137" t="s">
        <v>502</v>
      </c>
      <c r="E132" s="137" t="s">
        <v>779</v>
      </c>
      <c r="F132" s="137" t="s">
        <v>493</v>
      </c>
      <c r="G132" s="137" t="s">
        <v>504</v>
      </c>
      <c r="H132" s="137" t="s">
        <v>488</v>
      </c>
      <c r="I132" s="137" t="s">
        <v>478</v>
      </c>
      <c r="J132" s="137" t="s">
        <v>780</v>
      </c>
    </row>
    <row r="133" s="132" customFormat="1" ht="51" customHeight="1" spans="1:10">
      <c r="A133" s="138"/>
      <c r="B133" s="137"/>
      <c r="C133" s="137" t="s">
        <v>473</v>
      </c>
      <c r="D133" s="137" t="s">
        <v>474</v>
      </c>
      <c r="E133" s="137" t="s">
        <v>677</v>
      </c>
      <c r="F133" s="137" t="s">
        <v>476</v>
      </c>
      <c r="G133" s="137" t="s">
        <v>93</v>
      </c>
      <c r="H133" s="137" t="s">
        <v>477</v>
      </c>
      <c r="I133" s="137" t="s">
        <v>478</v>
      </c>
      <c r="J133" s="137" t="s">
        <v>639</v>
      </c>
    </row>
    <row r="134" s="132" customFormat="1" ht="30" customHeight="1" spans="1:10">
      <c r="A134" s="138"/>
      <c r="B134" s="137"/>
      <c r="C134" s="137" t="s">
        <v>473</v>
      </c>
      <c r="D134" s="137" t="s">
        <v>474</v>
      </c>
      <c r="E134" s="137" t="s">
        <v>485</v>
      </c>
      <c r="F134" s="137" t="s">
        <v>493</v>
      </c>
      <c r="G134" s="137" t="s">
        <v>504</v>
      </c>
      <c r="H134" s="137" t="s">
        <v>488</v>
      </c>
      <c r="I134" s="137" t="s">
        <v>478</v>
      </c>
      <c r="J134" s="137" t="s">
        <v>781</v>
      </c>
    </row>
    <row r="135" s="132" customFormat="1" ht="30" customHeight="1" spans="1:10">
      <c r="A135" s="138"/>
      <c r="B135" s="137"/>
      <c r="C135" s="137" t="s">
        <v>473</v>
      </c>
      <c r="D135" s="137" t="s">
        <v>564</v>
      </c>
      <c r="E135" s="137" t="s">
        <v>556</v>
      </c>
      <c r="F135" s="137" t="s">
        <v>476</v>
      </c>
      <c r="G135" s="137" t="s">
        <v>782</v>
      </c>
      <c r="H135" s="137" t="s">
        <v>559</v>
      </c>
      <c r="I135" s="137" t="s">
        <v>478</v>
      </c>
      <c r="J135" s="137" t="s">
        <v>771</v>
      </c>
    </row>
    <row r="136" s="132" customFormat="1" ht="57" customHeight="1" spans="1:10">
      <c r="A136" s="138"/>
      <c r="B136" s="137"/>
      <c r="C136" s="137" t="s">
        <v>490</v>
      </c>
      <c r="D136" s="137" t="s">
        <v>491</v>
      </c>
      <c r="E136" s="137" t="s">
        <v>783</v>
      </c>
      <c r="F136" s="137" t="s">
        <v>493</v>
      </c>
      <c r="G136" s="137" t="s">
        <v>580</v>
      </c>
      <c r="H136" s="137" t="s">
        <v>581</v>
      </c>
      <c r="I136" s="137" t="s">
        <v>483</v>
      </c>
      <c r="J136" s="137" t="s">
        <v>784</v>
      </c>
    </row>
    <row r="137" s="132" customFormat="1" ht="30" customHeight="1" spans="1:10">
      <c r="A137" s="138"/>
      <c r="B137" s="137"/>
      <c r="C137" s="137" t="s">
        <v>490</v>
      </c>
      <c r="D137" s="137" t="s">
        <v>491</v>
      </c>
      <c r="E137" s="137" t="s">
        <v>785</v>
      </c>
      <c r="F137" s="137" t="s">
        <v>493</v>
      </c>
      <c r="G137" s="137" t="s">
        <v>580</v>
      </c>
      <c r="H137" s="137" t="s">
        <v>581</v>
      </c>
      <c r="I137" s="137" t="s">
        <v>483</v>
      </c>
      <c r="J137" s="137" t="s">
        <v>786</v>
      </c>
    </row>
    <row r="138" s="132" customFormat="1" ht="30" customHeight="1" spans="1:10">
      <c r="A138" s="138"/>
      <c r="B138" s="137"/>
      <c r="C138" s="137" t="s">
        <v>496</v>
      </c>
      <c r="D138" s="137" t="s">
        <v>497</v>
      </c>
      <c r="E138" s="137" t="s">
        <v>787</v>
      </c>
      <c r="F138" s="137" t="s">
        <v>493</v>
      </c>
      <c r="G138" s="137" t="s">
        <v>499</v>
      </c>
      <c r="H138" s="137" t="s">
        <v>488</v>
      </c>
      <c r="I138" s="137" t="s">
        <v>478</v>
      </c>
      <c r="J138" s="137" t="s">
        <v>788</v>
      </c>
    </row>
    <row r="139" s="132" customFormat="1" ht="72" customHeight="1" spans="1:10">
      <c r="A139" s="136" t="s">
        <v>394</v>
      </c>
      <c r="B139" s="137" t="s">
        <v>789</v>
      </c>
      <c r="C139" s="137" t="s">
        <v>473</v>
      </c>
      <c r="D139" s="137" t="s">
        <v>564</v>
      </c>
      <c r="E139" s="137" t="s">
        <v>790</v>
      </c>
      <c r="F139" s="137" t="s">
        <v>493</v>
      </c>
      <c r="G139" s="137" t="s">
        <v>83</v>
      </c>
      <c r="H139" s="137" t="s">
        <v>791</v>
      </c>
      <c r="I139" s="137" t="s">
        <v>478</v>
      </c>
      <c r="J139" s="137" t="s">
        <v>792</v>
      </c>
    </row>
    <row r="140" s="132" customFormat="1" ht="72" customHeight="1" spans="1:10">
      <c r="A140" s="136"/>
      <c r="B140" s="137"/>
      <c r="C140" s="137" t="s">
        <v>473</v>
      </c>
      <c r="D140" s="137" t="s">
        <v>502</v>
      </c>
      <c r="E140" s="137" t="s">
        <v>793</v>
      </c>
      <c r="F140" s="137" t="s">
        <v>493</v>
      </c>
      <c r="G140" s="137" t="s">
        <v>504</v>
      </c>
      <c r="H140" s="137" t="s">
        <v>488</v>
      </c>
      <c r="I140" s="137" t="s">
        <v>478</v>
      </c>
      <c r="J140" s="137" t="s">
        <v>794</v>
      </c>
    </row>
    <row r="141" s="132" customFormat="1" ht="66" customHeight="1" spans="1:10">
      <c r="A141" s="136"/>
      <c r="B141" s="137"/>
      <c r="C141" s="137" t="s">
        <v>473</v>
      </c>
      <c r="D141" s="137" t="s">
        <v>502</v>
      </c>
      <c r="E141" s="137" t="s">
        <v>795</v>
      </c>
      <c r="F141" s="137" t="s">
        <v>493</v>
      </c>
      <c r="G141" s="137" t="s">
        <v>796</v>
      </c>
      <c r="H141" s="137" t="s">
        <v>482</v>
      </c>
      <c r="I141" s="137" t="s">
        <v>483</v>
      </c>
      <c r="J141" s="137" t="s">
        <v>794</v>
      </c>
    </row>
    <row r="142" s="132" customFormat="1" ht="58" customHeight="1" spans="1:10">
      <c r="A142" s="136"/>
      <c r="B142" s="137"/>
      <c r="C142" s="137" t="s">
        <v>473</v>
      </c>
      <c r="D142" s="137" t="s">
        <v>474</v>
      </c>
      <c r="E142" s="137" t="s">
        <v>797</v>
      </c>
      <c r="F142" s="137" t="s">
        <v>476</v>
      </c>
      <c r="G142" s="137" t="s">
        <v>507</v>
      </c>
      <c r="H142" s="137" t="s">
        <v>477</v>
      </c>
      <c r="I142" s="137" t="s">
        <v>478</v>
      </c>
      <c r="J142" s="137" t="s">
        <v>639</v>
      </c>
    </row>
    <row r="143" s="132" customFormat="1" ht="50" customHeight="1" spans="1:10">
      <c r="A143" s="136"/>
      <c r="B143" s="137"/>
      <c r="C143" s="137" t="s">
        <v>473</v>
      </c>
      <c r="D143" s="137" t="s">
        <v>474</v>
      </c>
      <c r="E143" s="137" t="s">
        <v>798</v>
      </c>
      <c r="F143" s="137" t="s">
        <v>476</v>
      </c>
      <c r="G143" s="137" t="s">
        <v>799</v>
      </c>
      <c r="H143" s="137" t="s">
        <v>543</v>
      </c>
      <c r="I143" s="137" t="s">
        <v>483</v>
      </c>
      <c r="J143" s="137" t="s">
        <v>800</v>
      </c>
    </row>
    <row r="144" s="132" customFormat="1" ht="26" customHeight="1" spans="1:10">
      <c r="A144" s="136"/>
      <c r="B144" s="137"/>
      <c r="C144" s="137" t="s">
        <v>473</v>
      </c>
      <c r="D144" s="137" t="s">
        <v>555</v>
      </c>
      <c r="E144" s="137" t="s">
        <v>556</v>
      </c>
      <c r="F144" s="137" t="s">
        <v>476</v>
      </c>
      <c r="G144" s="137" t="s">
        <v>801</v>
      </c>
      <c r="H144" s="137" t="s">
        <v>559</v>
      </c>
      <c r="I144" s="137" t="s">
        <v>478</v>
      </c>
      <c r="J144" s="137" t="s">
        <v>771</v>
      </c>
    </row>
    <row r="145" s="132" customFormat="1" ht="65" customHeight="1" spans="1:10">
      <c r="A145" s="136"/>
      <c r="B145" s="137"/>
      <c r="C145" s="137" t="s">
        <v>490</v>
      </c>
      <c r="D145" s="137" t="s">
        <v>491</v>
      </c>
      <c r="E145" s="137" t="s">
        <v>802</v>
      </c>
      <c r="F145" s="137" t="s">
        <v>493</v>
      </c>
      <c r="G145" s="137" t="s">
        <v>551</v>
      </c>
      <c r="H145" s="137"/>
      <c r="I145" s="137" t="s">
        <v>483</v>
      </c>
      <c r="J145" s="137" t="s">
        <v>803</v>
      </c>
    </row>
    <row r="146" s="132" customFormat="1" ht="47" customHeight="1" spans="1:10">
      <c r="A146" s="136"/>
      <c r="B146" s="137"/>
      <c r="C146" s="137" t="s">
        <v>490</v>
      </c>
      <c r="D146" s="137" t="s">
        <v>522</v>
      </c>
      <c r="E146" s="137" t="s">
        <v>804</v>
      </c>
      <c r="F146" s="137" t="s">
        <v>493</v>
      </c>
      <c r="G146" s="137" t="s">
        <v>607</v>
      </c>
      <c r="H146" s="137"/>
      <c r="I146" s="137" t="s">
        <v>483</v>
      </c>
      <c r="J146" s="137" t="s">
        <v>805</v>
      </c>
    </row>
    <row r="147" s="132" customFormat="1" ht="26" customHeight="1" spans="1:10">
      <c r="A147" s="136"/>
      <c r="B147" s="137"/>
      <c r="C147" s="137" t="s">
        <v>496</v>
      </c>
      <c r="D147" s="137" t="s">
        <v>497</v>
      </c>
      <c r="E147" s="137" t="s">
        <v>806</v>
      </c>
      <c r="F147" s="137" t="s">
        <v>486</v>
      </c>
      <c r="G147" s="137" t="s">
        <v>499</v>
      </c>
      <c r="H147" s="137" t="s">
        <v>488</v>
      </c>
      <c r="I147" s="137" t="s">
        <v>478</v>
      </c>
      <c r="J147" s="137" t="s">
        <v>807</v>
      </c>
    </row>
    <row r="148" s="132" customFormat="1" ht="80" customHeight="1" spans="1:10">
      <c r="A148" s="136" t="s">
        <v>404</v>
      </c>
      <c r="B148" s="137" t="s">
        <v>808</v>
      </c>
      <c r="C148" s="137" t="s">
        <v>473</v>
      </c>
      <c r="D148" s="137" t="s">
        <v>564</v>
      </c>
      <c r="E148" s="137" t="s">
        <v>809</v>
      </c>
      <c r="F148" s="137" t="s">
        <v>493</v>
      </c>
      <c r="G148" s="137" t="s">
        <v>88</v>
      </c>
      <c r="H148" s="137" t="s">
        <v>693</v>
      </c>
      <c r="I148" s="137" t="s">
        <v>478</v>
      </c>
      <c r="J148" s="137" t="s">
        <v>810</v>
      </c>
    </row>
    <row r="149" s="132" customFormat="1" ht="66" customHeight="1" spans="1:10">
      <c r="A149" s="136"/>
      <c r="B149" s="137"/>
      <c r="C149" s="137" t="s">
        <v>473</v>
      </c>
      <c r="D149" s="137" t="s">
        <v>502</v>
      </c>
      <c r="E149" s="137" t="s">
        <v>811</v>
      </c>
      <c r="F149" s="137" t="s">
        <v>493</v>
      </c>
      <c r="G149" s="137" t="s">
        <v>504</v>
      </c>
      <c r="H149" s="137" t="s">
        <v>488</v>
      </c>
      <c r="I149" s="137" t="s">
        <v>478</v>
      </c>
      <c r="J149" s="137" t="s">
        <v>812</v>
      </c>
    </row>
    <row r="150" s="132" customFormat="1" ht="71" customHeight="1" spans="1:10">
      <c r="A150" s="136"/>
      <c r="B150" s="137"/>
      <c r="C150" s="137" t="s">
        <v>473</v>
      </c>
      <c r="D150" s="137" t="s">
        <v>502</v>
      </c>
      <c r="E150" s="137" t="s">
        <v>813</v>
      </c>
      <c r="F150" s="137" t="s">
        <v>493</v>
      </c>
      <c r="G150" s="137" t="s">
        <v>814</v>
      </c>
      <c r="H150" s="137" t="s">
        <v>482</v>
      </c>
      <c r="I150" s="137" t="s">
        <v>483</v>
      </c>
      <c r="J150" s="137" t="s">
        <v>812</v>
      </c>
    </row>
    <row r="151" s="132" customFormat="1" ht="30" customHeight="1" spans="1:10">
      <c r="A151" s="136"/>
      <c r="B151" s="137"/>
      <c r="C151" s="137" t="s">
        <v>473</v>
      </c>
      <c r="D151" s="137" t="s">
        <v>474</v>
      </c>
      <c r="E151" s="137" t="s">
        <v>815</v>
      </c>
      <c r="F151" s="137" t="s">
        <v>476</v>
      </c>
      <c r="G151" s="137" t="s">
        <v>816</v>
      </c>
      <c r="H151" s="137" t="s">
        <v>477</v>
      </c>
      <c r="I151" s="137" t="s">
        <v>478</v>
      </c>
      <c r="J151" s="137" t="s">
        <v>817</v>
      </c>
    </row>
    <row r="152" s="132" customFormat="1" ht="30" customHeight="1" spans="1:10">
      <c r="A152" s="136"/>
      <c r="B152" s="137"/>
      <c r="C152" s="137" t="s">
        <v>473</v>
      </c>
      <c r="D152" s="137" t="s">
        <v>474</v>
      </c>
      <c r="E152" s="137" t="s">
        <v>818</v>
      </c>
      <c r="F152" s="137" t="s">
        <v>476</v>
      </c>
      <c r="G152" s="137" t="s">
        <v>819</v>
      </c>
      <c r="H152" s="137" t="s">
        <v>477</v>
      </c>
      <c r="I152" s="137" t="s">
        <v>483</v>
      </c>
      <c r="J152" s="137" t="s">
        <v>817</v>
      </c>
    </row>
    <row r="153" s="132" customFormat="1" ht="30" customHeight="1" spans="1:10">
      <c r="A153" s="136"/>
      <c r="B153" s="137"/>
      <c r="C153" s="137" t="s">
        <v>473</v>
      </c>
      <c r="D153" s="137" t="s">
        <v>555</v>
      </c>
      <c r="E153" s="137" t="s">
        <v>556</v>
      </c>
      <c r="F153" s="137" t="s">
        <v>476</v>
      </c>
      <c r="G153" s="137" t="s">
        <v>782</v>
      </c>
      <c r="H153" s="137" t="s">
        <v>559</v>
      </c>
      <c r="I153" s="137" t="s">
        <v>478</v>
      </c>
      <c r="J153" s="137" t="s">
        <v>771</v>
      </c>
    </row>
    <row r="154" s="132" customFormat="1" ht="61" customHeight="1" spans="1:10">
      <c r="A154" s="136"/>
      <c r="B154" s="137"/>
      <c r="C154" s="137" t="s">
        <v>490</v>
      </c>
      <c r="D154" s="137" t="s">
        <v>491</v>
      </c>
      <c r="E154" s="137" t="s">
        <v>820</v>
      </c>
      <c r="F154" s="137" t="s">
        <v>493</v>
      </c>
      <c r="G154" s="137" t="s">
        <v>551</v>
      </c>
      <c r="H154" s="137" t="s">
        <v>482</v>
      </c>
      <c r="I154" s="137" t="s">
        <v>483</v>
      </c>
      <c r="J154" s="137" t="s">
        <v>821</v>
      </c>
    </row>
    <row r="155" s="132" customFormat="1" ht="61" customHeight="1" spans="1:10">
      <c r="A155" s="136"/>
      <c r="B155" s="137"/>
      <c r="C155" s="137" t="s">
        <v>490</v>
      </c>
      <c r="D155" s="137" t="s">
        <v>522</v>
      </c>
      <c r="E155" s="137" t="s">
        <v>804</v>
      </c>
      <c r="F155" s="137" t="s">
        <v>493</v>
      </c>
      <c r="G155" s="137" t="s">
        <v>607</v>
      </c>
      <c r="H155" s="137" t="s">
        <v>482</v>
      </c>
      <c r="I155" s="137" t="s">
        <v>483</v>
      </c>
      <c r="J155" s="137" t="s">
        <v>821</v>
      </c>
    </row>
    <row r="156" s="132" customFormat="1" ht="30" customHeight="1" spans="1:10">
      <c r="A156" s="136"/>
      <c r="B156" s="137"/>
      <c r="C156" s="137" t="s">
        <v>496</v>
      </c>
      <c r="D156" s="137" t="s">
        <v>497</v>
      </c>
      <c r="E156" s="137" t="s">
        <v>822</v>
      </c>
      <c r="F156" s="137" t="s">
        <v>486</v>
      </c>
      <c r="G156" s="137" t="s">
        <v>499</v>
      </c>
      <c r="H156" s="137" t="s">
        <v>488</v>
      </c>
      <c r="I156" s="137" t="s">
        <v>478</v>
      </c>
      <c r="J156" s="137" t="s">
        <v>822</v>
      </c>
    </row>
    <row r="157" s="132" customFormat="1" ht="30" customHeight="1" spans="1:10">
      <c r="A157" s="136" t="s">
        <v>416</v>
      </c>
      <c r="B157" s="137" t="s">
        <v>823</v>
      </c>
      <c r="C157" s="137" t="s">
        <v>473</v>
      </c>
      <c r="D157" s="137" t="s">
        <v>564</v>
      </c>
      <c r="E157" s="137" t="s">
        <v>824</v>
      </c>
      <c r="F157" s="137" t="s">
        <v>493</v>
      </c>
      <c r="G157" s="137" t="s">
        <v>825</v>
      </c>
      <c r="H157" s="137" t="s">
        <v>791</v>
      </c>
      <c r="I157" s="137" t="s">
        <v>478</v>
      </c>
      <c r="J157" s="137" t="s">
        <v>826</v>
      </c>
    </row>
    <row r="158" s="132" customFormat="1" ht="30" customHeight="1" spans="1:10">
      <c r="A158" s="136"/>
      <c r="B158" s="137"/>
      <c r="C158" s="137" t="s">
        <v>473</v>
      </c>
      <c r="D158" s="137" t="s">
        <v>502</v>
      </c>
      <c r="E158" s="137" t="s">
        <v>827</v>
      </c>
      <c r="F158" s="137" t="s">
        <v>493</v>
      </c>
      <c r="G158" s="137" t="s">
        <v>504</v>
      </c>
      <c r="H158" s="137" t="s">
        <v>488</v>
      </c>
      <c r="I158" s="137" t="s">
        <v>483</v>
      </c>
      <c r="J158" s="137" t="s">
        <v>828</v>
      </c>
    </row>
    <row r="159" s="132" customFormat="1" ht="53" customHeight="1" spans="1:10">
      <c r="A159" s="136"/>
      <c r="B159" s="137"/>
      <c r="C159" s="137" t="s">
        <v>473</v>
      </c>
      <c r="D159" s="137" t="s">
        <v>502</v>
      </c>
      <c r="E159" s="137" t="s">
        <v>813</v>
      </c>
      <c r="F159" s="137" t="s">
        <v>493</v>
      </c>
      <c r="G159" s="137" t="s">
        <v>814</v>
      </c>
      <c r="H159" s="137" t="s">
        <v>829</v>
      </c>
      <c r="I159" s="137" t="s">
        <v>483</v>
      </c>
      <c r="J159" s="137" t="s">
        <v>830</v>
      </c>
    </row>
    <row r="160" s="132" customFormat="1" ht="30" customHeight="1" spans="1:10">
      <c r="A160" s="136"/>
      <c r="B160" s="137"/>
      <c r="C160" s="137" t="s">
        <v>473</v>
      </c>
      <c r="D160" s="137" t="s">
        <v>474</v>
      </c>
      <c r="E160" s="137" t="s">
        <v>831</v>
      </c>
      <c r="F160" s="137" t="s">
        <v>476</v>
      </c>
      <c r="G160" s="137" t="s">
        <v>93</v>
      </c>
      <c r="H160" s="137" t="s">
        <v>477</v>
      </c>
      <c r="I160" s="137" t="s">
        <v>478</v>
      </c>
      <c r="J160" s="137" t="s">
        <v>832</v>
      </c>
    </row>
    <row r="161" s="132" customFormat="1" ht="30" customHeight="1" spans="1:10">
      <c r="A161" s="136"/>
      <c r="B161" s="137"/>
      <c r="C161" s="137" t="s">
        <v>473</v>
      </c>
      <c r="D161" s="137" t="s">
        <v>564</v>
      </c>
      <c r="E161" s="137" t="s">
        <v>556</v>
      </c>
      <c r="F161" s="137" t="s">
        <v>476</v>
      </c>
      <c r="G161" s="137" t="s">
        <v>801</v>
      </c>
      <c r="H161" s="137" t="s">
        <v>559</v>
      </c>
      <c r="I161" s="137" t="s">
        <v>478</v>
      </c>
      <c r="J161" s="137" t="s">
        <v>771</v>
      </c>
    </row>
    <row r="162" s="132" customFormat="1" ht="30" customHeight="1" spans="1:10">
      <c r="A162" s="136"/>
      <c r="B162" s="137"/>
      <c r="C162" s="137" t="s">
        <v>490</v>
      </c>
      <c r="D162" s="137" t="s">
        <v>491</v>
      </c>
      <c r="E162" s="137" t="s">
        <v>833</v>
      </c>
      <c r="F162" s="137" t="s">
        <v>493</v>
      </c>
      <c r="G162" s="137" t="s">
        <v>580</v>
      </c>
      <c r="H162" s="137" t="s">
        <v>581</v>
      </c>
      <c r="I162" s="137" t="s">
        <v>483</v>
      </c>
      <c r="J162" s="137" t="s">
        <v>834</v>
      </c>
    </row>
    <row r="163" s="132" customFormat="1" ht="30" customHeight="1" spans="1:10">
      <c r="A163" s="136"/>
      <c r="B163" s="137"/>
      <c r="C163" s="137" t="s">
        <v>490</v>
      </c>
      <c r="D163" s="137" t="s">
        <v>491</v>
      </c>
      <c r="E163" s="137" t="s">
        <v>494</v>
      </c>
      <c r="F163" s="137" t="s">
        <v>493</v>
      </c>
      <c r="G163" s="137" t="s">
        <v>580</v>
      </c>
      <c r="H163" s="137" t="s">
        <v>581</v>
      </c>
      <c r="I163" s="137" t="s">
        <v>483</v>
      </c>
      <c r="J163" s="137" t="s">
        <v>835</v>
      </c>
    </row>
    <row r="164" s="132" customFormat="1" ht="30" customHeight="1" spans="1:10">
      <c r="A164" s="136"/>
      <c r="B164" s="137"/>
      <c r="C164" s="137" t="s">
        <v>496</v>
      </c>
      <c r="D164" s="137" t="s">
        <v>497</v>
      </c>
      <c r="E164" s="137" t="s">
        <v>609</v>
      </c>
      <c r="F164" s="137" t="s">
        <v>493</v>
      </c>
      <c r="G164" s="137" t="s">
        <v>499</v>
      </c>
      <c r="H164" s="137" t="s">
        <v>488</v>
      </c>
      <c r="I164" s="137" t="s">
        <v>483</v>
      </c>
      <c r="J164" s="137" t="s">
        <v>609</v>
      </c>
    </row>
  </sheetData>
  <mergeCells count="58">
    <mergeCell ref="A2:J2"/>
    <mergeCell ref="A3:H3"/>
    <mergeCell ref="A4:A8"/>
    <mergeCell ref="A9:A12"/>
    <mergeCell ref="A13:A17"/>
    <mergeCell ref="A18:A20"/>
    <mergeCell ref="A21:A31"/>
    <mergeCell ref="A32:A36"/>
    <mergeCell ref="A37:A42"/>
    <mergeCell ref="A43:A47"/>
    <mergeCell ref="A48:A53"/>
    <mergeCell ref="A54:A58"/>
    <mergeCell ref="A59:A62"/>
    <mergeCell ref="A63:A66"/>
    <mergeCell ref="A67:A75"/>
    <mergeCell ref="A76:A79"/>
    <mergeCell ref="A80:A85"/>
    <mergeCell ref="A86:A88"/>
    <mergeCell ref="A89:A94"/>
    <mergeCell ref="A95:A99"/>
    <mergeCell ref="A100:A103"/>
    <mergeCell ref="A104:A109"/>
    <mergeCell ref="A110:A113"/>
    <mergeCell ref="A114:A119"/>
    <mergeCell ref="A120:A125"/>
    <mergeCell ref="A126:A131"/>
    <mergeCell ref="A132:A138"/>
    <mergeCell ref="A139:A147"/>
    <mergeCell ref="A148:A156"/>
    <mergeCell ref="A157:A164"/>
    <mergeCell ref="B4:B8"/>
    <mergeCell ref="B9:B12"/>
    <mergeCell ref="B13:B17"/>
    <mergeCell ref="B18:B20"/>
    <mergeCell ref="B21:B31"/>
    <mergeCell ref="B32:B36"/>
    <mergeCell ref="B37:B42"/>
    <mergeCell ref="B43:B47"/>
    <mergeCell ref="B48:B53"/>
    <mergeCell ref="B54:B58"/>
    <mergeCell ref="B59:B62"/>
    <mergeCell ref="B63:B66"/>
    <mergeCell ref="B67:B75"/>
    <mergeCell ref="B76:B79"/>
    <mergeCell ref="B80:B85"/>
    <mergeCell ref="B86:B88"/>
    <mergeCell ref="B89:B94"/>
    <mergeCell ref="B95:B99"/>
    <mergeCell ref="B100:B103"/>
    <mergeCell ref="B104:B109"/>
    <mergeCell ref="B110:B113"/>
    <mergeCell ref="B114:B119"/>
    <mergeCell ref="B120:B125"/>
    <mergeCell ref="B126:B131"/>
    <mergeCell ref="B132:B138"/>
    <mergeCell ref="B139:B147"/>
    <mergeCell ref="B148:B156"/>
    <mergeCell ref="B157:B164"/>
  </mergeCells>
  <printOptions horizontalCentered="1"/>
  <pageMargins left="0.96" right="0.96" top="0.72" bottom="0.72" header="0" footer="0"/>
  <pageSetup paperSize="9" scale="6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上级转移支付补助项目支出预算表11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2026-03-16T07:34:00Z</dcterms:created>
  <dcterms:modified xsi:type="dcterms:W3CDTF">2026-03-24T07:58:12Z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7EB033FCF81D4F8AA76E72E8515E1E50_13</vt:lpwstr>
  </property>
  <property fmtid="{D5CDD505-2E9C-101B-9397-08002B2CF9AE}" pid="3" name="KSOProductBuildVer">
    <vt:lpwstr>2052-12.8.2.18205</vt:lpwstr>
  </property>
</Properties>
</file>