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lenovo\Desktop\预算公开\东庄小学\"/>
    </mc:Choice>
  </mc:AlternateContent>
  <xr:revisionPtr revIDLastSave="0" documentId="13_ncr:1_{46B53956-1835-4F8F-928B-88C3F8A221FC}" xr6:coauthVersionLast="47" xr6:coauthVersionMax="47" xr10:uidLastSave="{00000000-0000-0000-0000-000000000000}"/>
  <bookViews>
    <workbookView xWindow="-110" yWindow="-110" windowWidth="29020" windowHeight="17500" firstSheet="9" activeTab="13" xr2:uid="{00000000-000D-0000-FFFF-FFFF00000000}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3">'部门财政拨款收支预算总表02-1'!$A:$A,'部门财政拨款收支预算总表02-1'!$1:$1</definedName>
    <definedName name="_xlnm.Print_Titles" localSheetId="6">部门基本支出预算表04!$A:$A,部门基本支出预算表04!$1:$1</definedName>
    <definedName name="_xlnm.Print_Titles" localSheetId="1">'部门收入预算表01-2'!$A:$A,'部门收入预算表01-2'!$1:$1</definedName>
    <definedName name="_xlnm.Print_Titles" localSheetId="8">'部门项目支出绩效目标表05-2'!$A:$A,'部门项目支出绩效目标表05-2'!$1:$1</definedName>
    <definedName name="_xlnm.Print_Titles" localSheetId="7">'部门项目支出预算表05-1'!$A:$A,'部门项目支出预算表05-1'!$1:$1</definedName>
    <definedName name="_xlnm.Print_Titles" localSheetId="16">部门项目中期规划预算表12!$A:$A,部门项目中期规划预算表12!$1:$1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9">部门政府性基金预算支出预算表06!$A:$A,部门政府性基金预算支出预算表06!$1:$6</definedName>
    <definedName name="_xlnm.Print_Titles" localSheetId="2">'部门支出预算表01-3'!$A:$A,'部门支出预算表01-3'!$1:$1</definedName>
    <definedName name="_xlnm.Print_Titles" localSheetId="13">'对下转移支付绩效目标表09-2'!$A:$A,'对下转移支付绩效目标表09-2'!$1:$1</definedName>
    <definedName name="_xlnm.Print_Titles" localSheetId="12">'对下转移支付预算表09-1'!$A:$A,'对下转移支付预算表09-1'!$1:$1</definedName>
    <definedName name="_xlnm.Print_Titles" localSheetId="15">上级转移支付补助项目支出预算表11!$A:$A,上级转移支付补助项目支出预算表11!$1:$1</definedName>
    <definedName name="_xlnm.Print_Titles" localSheetId="14">新增资产配置表10!$A:$A,新增资产配置表10!$1:$1</definedName>
    <definedName name="_xlnm.Print_Titles" localSheetId="5">'一般公共预算“三公”经费支出预算表03'!$A:$A,'一般公共预算“三公”经费支出预算表03'!$1:$1</definedName>
    <definedName name="_xlnm.Print_Titles" localSheetId="4">'一般公共预算支出预算表02-2'!$A:$A,'一般公共预算支出预算表02-2'!$1:$5</definedName>
  </definedNames>
  <calcPr calcId="191029"/>
</workbook>
</file>

<file path=xl/calcChain.xml><?xml version="1.0" encoding="utf-8"?>
<calcChain xmlns="http://schemas.openxmlformats.org/spreadsheetml/2006/main">
  <c r="A3" i="9" l="1"/>
  <c r="G5" i="17"/>
  <c r="F5" i="17"/>
  <c r="E5" i="17"/>
  <c r="A3" i="17"/>
  <c r="A2" i="17"/>
  <c r="A3" i="16"/>
  <c r="A2" i="16"/>
  <c r="A3" i="15"/>
  <c r="A2" i="15"/>
  <c r="A3" i="14"/>
  <c r="A2" i="14"/>
  <c r="A3" i="13"/>
  <c r="A2" i="13"/>
  <c r="A3" i="12"/>
  <c r="A2" i="12"/>
  <c r="A3" i="11"/>
  <c r="A2" i="11"/>
  <c r="A3" i="10"/>
  <c r="A2" i="10"/>
  <c r="A2" i="9"/>
  <c r="A3" i="8"/>
  <c r="A2" i="8"/>
  <c r="A3" i="7"/>
  <c r="A2" i="7"/>
  <c r="A3" i="6"/>
  <c r="A2" i="6"/>
  <c r="A3" i="5"/>
  <c r="A2" i="5"/>
  <c r="A3" i="4"/>
  <c r="A2" i="4"/>
  <c r="A3" i="3"/>
  <c r="A2" i="3"/>
  <c r="D9" i="2"/>
  <c r="D8" i="2"/>
  <c r="A3" i="2"/>
  <c r="A2" i="2"/>
  <c r="A3" i="1"/>
  <c r="A2" i="1"/>
</calcChain>
</file>

<file path=xl/sharedStrings.xml><?xml version="1.0" encoding="utf-8"?>
<sst xmlns="http://schemas.openxmlformats.org/spreadsheetml/2006/main" count="961" uniqueCount="401">
  <si>
    <t>公开01-1表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</si>
  <si>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</si>
  <si>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</si>
  <si>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</si>
  <si>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</si>
  <si>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</si>
  <si>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</si>
  <si>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</si>
  <si>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</si>
  <si>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</si>
  <si>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</si>
  <si>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</si>
  <si>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</si>
  <si>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</si>
  <si>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</si>
  <si>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</si>
  <si>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</si>
  <si>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</si>
  <si>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</si>
  <si>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</si>
  <si>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</si>
  <si>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</si>
  <si>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</si>
  <si>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</si>
  <si>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</si>
  <si>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</si>
  <si>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</si>
  <si>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</si>
  <si>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</si>
  <si>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</si>
  <si>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</si>
  <si>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</si>
  <si>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</si>
  <si>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</si>
  <si>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</si>
  <si>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</si>
  <si>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</si>
  <si>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</si>
  <si>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</si>
  <si>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</si>
  <si>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</si>
  <si>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</si>
  <si>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</si>
  <si>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</si>
  <si>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</si>
  <si>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</si>
  <si>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</si>
  <si>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</si>
  <si>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</si>
  <si>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</si>
  <si>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</si>
  <si>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</si>
  <si>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公开01-2表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</si>
  <si>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</si>
  <si>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</si>
  <si>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</si>
  <si>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</si>
  <si>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</si>
  <si>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</si>
  <si>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</si>
  <si>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</si>
  <si>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</si>
  <si>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</si>
  <si>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</si>
  <si>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</si>
  <si>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</si>
  <si>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</si>
  <si>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</si>
  <si>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</si>
  <si>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105025</t>
  </si>
  <si>
    <t>昆明市盘龙区东庄小学</t>
  </si>
  <si>
    <t>公开01-3表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</si>
  <si>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</si>
  <si>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</si>
  <si>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</si>
  <si>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</si>
  <si>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</si>
  <si>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</si>
  <si>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</si>
  <si>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</si>
  <si>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</si>
  <si>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</si>
  <si>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</si>
  <si>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</si>
  <si>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</si>
  <si>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</si>
  <si>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</si>
  <si>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</si>
  <si>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</si>
  <si>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</si>
  <si>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</si>
  <si>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</si>
  <si>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</si>
  <si>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</si>
  <si>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</si>
  <si>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</si>
  <si>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</si>
  <si>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</si>
  <si>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</si>
  <si>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</si>
  <si>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</si>
  <si>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</si>
  <si>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</si>
  <si>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2050299</t>
  </si>
  <si>
    <t>其他普通教育支出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</si>
  <si>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</si>
  <si>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</si>
  <si>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</si>
  <si>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</si>
  <si>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</si>
  <si>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</si>
  <si>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</si>
  <si>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</si>
  <si>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</si>
  <si>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</si>
  <si>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</si>
  <si>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</si>
  <si>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</si>
  <si>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</si>
  <si>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</si>
  <si>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</si>
  <si>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</si>
  <si>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</si>
  <si>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</si>
  <si>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</si>
  <si>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</si>
  <si>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</si>
  <si>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</si>
  <si>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</si>
  <si>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</si>
  <si>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</si>
  <si>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</si>
  <si>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</si>
  <si>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</si>
  <si>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</si>
  <si>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公开02-1表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</si>
  <si>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</si>
  <si>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</si>
  <si>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</si>
  <si>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</si>
  <si>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</si>
  <si>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</si>
  <si>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</si>
  <si>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</si>
  <si>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</si>
  <si>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</si>
  <si>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</si>
  <si>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</si>
  <si>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</si>
  <si>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</si>
  <si>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</si>
  <si>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</si>
  <si>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</si>
  <si>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</si>
  <si>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</si>
  <si>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</si>
  <si>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</si>
  <si>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</si>
  <si>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</si>
  <si>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</si>
  <si>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</si>
  <si>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</si>
  <si>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</si>
  <si>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</si>
  <si>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</si>
  <si>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</si>
  <si>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</si>
  <si>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</si>
  <si>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</si>
  <si>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公开02-2表</t>
  </si>
  <si>
    <t>人员经费</t>
  </si>
  <si>
    <t>公用经费</t>
  </si>
  <si>
    <t>合  计</t>
  </si>
  <si>
    <t>公开03表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</si>
  <si>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</si>
  <si>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</si>
  <si>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</si>
  <si>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</si>
  <si>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</si>
  <si>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</si>
  <si>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注：我单位无一般公共预算“三公”经费支出预算，故2026年一般公共预算“三公”经费支出预算表公开为空表。</t>
  </si>
  <si>
    <t>公开04表</t>
  </si>
  <si>
    <t>单位名称</t>
  </si>
  <si>
    <t>项目代码</t>
  </si>
  <si>
    <t>项目名称</t>
  </si>
  <si>
    <t>功能科目编码</t>
  </si>
  <si>
    <t>功能科目名称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</si>
  <si>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</si>
  <si>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</si>
  <si>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</si>
  <si>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</si>
  <si>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</si>
  <si>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</si>
  <si>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</si>
  <si>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</si>
  <si>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</si>
  <si>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</si>
  <si>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530103210000000003921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</si>
  <si>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</si>
  <si>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</si>
  <si>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</si>
  <si>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</si>
  <si>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</si>
  <si>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</si>
  <si>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</si>
  <si>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</si>
  <si>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</si>
  <si>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530103210000000003922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</si>
  <si>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</si>
  <si>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</si>
  <si>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</si>
  <si>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</si>
  <si>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</si>
  <si>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</si>
  <si>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</si>
  <si>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</si>
  <si>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</si>
  <si>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</si>
  <si>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</si>
  <si>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530103210000000003923</t>
  </si>
  <si>
    <t>30113</t>
  </si>
  <si>
    <t>530103210000000003927</t>
  </si>
  <si>
    <t>工会经费</t>
  </si>
  <si>
    <t>30228</t>
  </si>
  <si>
    <t>530103210000000003928</t>
  </si>
  <si>
    <t>一般公用经费</t>
  </si>
  <si>
    <t>30201</t>
  </si>
  <si>
    <t>办公费</t>
  </si>
  <si>
    <t>30299</t>
  </si>
  <si>
    <t>其他商品和服务支出</t>
  </si>
  <si>
    <t>530103231100001344841</t>
  </si>
  <si>
    <t>离退休人员支出</t>
  </si>
  <si>
    <t>30305</t>
  </si>
  <si>
    <t>生活补助</t>
  </si>
  <si>
    <t>530103231100001379421</t>
  </si>
  <si>
    <t>事业人员绩效奖励</t>
  </si>
  <si>
    <t>530103231100001379430</t>
  </si>
  <si>
    <t>残疾人保障金</t>
  </si>
  <si>
    <t>530103231100001379469</t>
  </si>
  <si>
    <t>离退休工会活动经费</t>
  </si>
  <si>
    <t>530103241100002245704</t>
  </si>
  <si>
    <t>其他人员支出</t>
  </si>
  <si>
    <t>30199</t>
  </si>
  <si>
    <t>其他工资福利支出</t>
  </si>
  <si>
    <t>公开05-1表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</si>
  <si>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</si>
  <si>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</si>
  <si>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</si>
  <si>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</si>
  <si>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</si>
  <si>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</si>
  <si>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民生类</t>
  </si>
  <si>
    <t>530103251100004258342</t>
  </si>
  <si>
    <t>2025年特殊教育补助公用经费中央专项资金</t>
  </si>
  <si>
    <t>530103251100004258360</t>
  </si>
  <si>
    <t>2025年城乡义务教育阶段学校补助公用经费（小学）中央专项资金</t>
  </si>
  <si>
    <t>530103251100004258717</t>
  </si>
  <si>
    <t>2025年特殊教育补助公用经费省级专项资金</t>
  </si>
  <si>
    <t>530103251100004258718</t>
  </si>
  <si>
    <t>2025年特殊教育补助公用经费市级专项资金</t>
  </si>
  <si>
    <t>530103251100004701649</t>
  </si>
  <si>
    <t>2025年特殊教育补助公用经费省级提标专项资金</t>
  </si>
  <si>
    <t>530103251100004701663</t>
  </si>
  <si>
    <t>2025年特殊教育补助公用经费中央提标专项资金</t>
  </si>
  <si>
    <t>530103251100004701672</t>
  </si>
  <si>
    <t>2025年特殊教育补助公用经费市级提标专项资金</t>
  </si>
  <si>
    <t>事业发展类</t>
  </si>
  <si>
    <t>530103251100004633937</t>
  </si>
  <si>
    <t>2025年义务教育课后服务省级补助资金</t>
  </si>
  <si>
    <t>530103261100005159887</t>
  </si>
  <si>
    <t>非同级财政拨款（其他）专项资金</t>
  </si>
  <si>
    <t>530103261100005159888</t>
  </si>
  <si>
    <t>非同级财政拨款（课后服务）专项资金</t>
  </si>
  <si>
    <t>530103261100005159889</t>
  </si>
  <si>
    <t>安保人员经费</t>
  </si>
  <si>
    <t>30209</t>
  </si>
  <si>
    <t>物业管理费</t>
  </si>
  <si>
    <t>530103261100005159890</t>
  </si>
  <si>
    <t>编制外用工人员提标经费</t>
  </si>
  <si>
    <t>公开05-2表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</si>
  <si>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</si>
  <si>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</si>
  <si>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</si>
  <si>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</si>
  <si>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</si>
  <si>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</si>
  <si>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</si>
  <si>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</si>
  <si>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</si>
  <si>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建立经费使用管理及跨部门协同机制，明确支出标准与流程，确保资金合规高效使用</t>
  </si>
  <si>
    <t>产出指标</t>
  </si>
  <si>
    <t>数量指标</t>
  </si>
  <si>
    <t>资金</t>
  </si>
  <si>
    <t>=</t>
  </si>
  <si>
    <t>预算金额</t>
  </si>
  <si>
    <t>人</t>
  </si>
  <si>
    <t>定量指标</t>
  </si>
  <si>
    <t>反映教育教学的情况</t>
  </si>
  <si>
    <t>质量指标</t>
  </si>
  <si>
    <t>各项经费使用质量达标率</t>
  </si>
  <si>
    <t>&lt;=</t>
  </si>
  <si>
    <t>%</t>
  </si>
  <si>
    <t>时效指标</t>
  </si>
  <si>
    <t>资金支付完成时间</t>
  </si>
  <si>
    <t>&lt;</t>
  </si>
  <si>
    <t>月</t>
  </si>
  <si>
    <t>效益指标</t>
  </si>
  <si>
    <t>社会效益</t>
  </si>
  <si>
    <t>保障教育教学活动的正常开展</t>
  </si>
  <si>
    <t>效果显著</t>
  </si>
  <si>
    <t>显著</t>
  </si>
  <si>
    <t>定性指标</t>
  </si>
  <si>
    <t>反映教育教学的情况，保障教育教学活动的正常开展</t>
  </si>
  <si>
    <t>满意度指标</t>
  </si>
  <si>
    <t>服务对象满意度</t>
  </si>
  <si>
    <t>师生及家长满意度</t>
  </si>
  <si>
    <t>&gt;=</t>
  </si>
  <si>
    <t>成本指标</t>
  </si>
  <si>
    <t>经济成本指标</t>
  </si>
  <si>
    <t>特色教育项目人均培育成本</t>
  </si>
  <si>
    <t>元</t>
  </si>
  <si>
    <t>校园人防队伍的充实对提升校园安全防范工作水平，规范校园内部安全防范管理起到了重要的作用。</t>
  </si>
  <si>
    <t>安保人员经费使用质量达标率</t>
  </si>
  <si>
    <t>反映校园安全防范工作水平的工作</t>
  </si>
  <si>
    <t>新学期开学前保安人员到岗完成时限</t>
  </si>
  <si>
    <t>周</t>
  </si>
  <si>
    <t>提升校园安全防范工作水平</t>
  </si>
  <si>
    <t>保障校园师生人身安全</t>
  </si>
  <si>
    <t>反映校园安全防范工作水平的工作，师生及家长满意度</t>
  </si>
  <si>
    <t>为进一步规范我区机关事业单位编外聘用人员管理，聚焦“基础提标、规范落地、稳岗起步”核心，预算重点实现薪酬保障提质与管理规范化。</t>
  </si>
  <si>
    <t>编制外用工人员</t>
  </si>
  <si>
    <t>核定</t>
  </si>
  <si>
    <t>次/天</t>
  </si>
  <si>
    <t>反映编外用工的情况</t>
  </si>
  <si>
    <t>覆盖率空</t>
  </si>
  <si>
    <t>编制外用工队伍流失率</t>
  </si>
  <si>
    <t>可持续影响</t>
  </si>
  <si>
    <t>用工人员技能培训持续开展月数</t>
  </si>
  <si>
    <t>社会成本指标</t>
  </si>
  <si>
    <t>提标经费结余率</t>
  </si>
  <si>
    <t>反映编外用工情况</t>
  </si>
  <si>
    <t>聚焦基础保障夯实与服务质量起步提升，2026 年预算核心实现 “全覆盖、保基本、提规范” 目标。精准测算在校生规模及服务需求，建立资金使用台账及公示制度。</t>
  </si>
  <si>
    <t>享受专项资金支持的中小学数量及覆盖率</t>
  </si>
  <si>
    <t>反映课后服务的情况</t>
  </si>
  <si>
    <t>课程质量达标率</t>
  </si>
  <si>
    <t>课后服务课程按期开设率</t>
  </si>
  <si>
    <t>反映课后服务开展情况</t>
  </si>
  <si>
    <t>课后服务相关投诉发生率≤1%</t>
  </si>
  <si>
    <t>反映课后服务情况</t>
  </si>
  <si>
    <t>课程开发与师资培训专项经费占比</t>
  </si>
  <si>
    <t>公开06表</t>
  </si>
  <si>
    <t>政府性基金预算支出预算表</t>
  </si>
  <si>
    <t>单位名称：昆明市发展和改革委员会</t>
  </si>
  <si>
    <t>政府性基金预算支出</t>
  </si>
  <si>
    <t>注：我单位无部门政府性基金预算支出预算，故2026年部门政府性基金预算支出预算表公开为空表。</t>
  </si>
  <si>
    <t>公开07表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</si>
  <si>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</si>
  <si>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</si>
  <si>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</si>
  <si>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</si>
  <si>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</si>
  <si>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</si>
  <si>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</si>
  <si>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</si>
  <si>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</si>
  <si>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</si>
  <si>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公开08表</t>
  </si>
  <si>
    <t>政府购买服务项目</t>
  </si>
  <si>
    <t>注：我单位无部门政府购买服务预算，故2026年部门政府购买服务预算表公开为空表。</t>
  </si>
  <si>
    <t>公开09-1表</t>
  </si>
  <si>
    <t>单位名称（项目）</t>
  </si>
  <si>
    <t>地区</t>
  </si>
  <si>
    <t>磨憨经济合作区</t>
  </si>
  <si>
    <t>注：我单位无对下转移支付预算，故2026年对下转移支付预算表公开为空表。</t>
  </si>
  <si>
    <t>公开09-2表</t>
  </si>
  <si>
    <t>注：我单位无对下转移支付预算，故2026年对下转移支付绩效目标表公开为空表。</t>
  </si>
  <si>
    <t xml:space="preserve">公开10表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</si>
  <si>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</si>
  <si>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</si>
  <si>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</si>
  <si>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</si>
  <si>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</si>
  <si>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</si>
  <si>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</si>
  <si>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注：我单位无新增资产配置预算，故2026年新增资产配置预算公开为空表。</t>
  </si>
  <si>
    <t>公开11表</t>
  </si>
  <si>
    <t>上级补助</t>
  </si>
  <si>
    <t>注：我单位无上级转移支付补助项目支出预算，故2026年上级转移支付补助项目支出预算公开为空表。</t>
  </si>
  <si>
    <t>公开12表</t>
  </si>
  <si>
    <t>项目级次</t>
  </si>
  <si>
    <t>313 事业发展类</t>
  </si>
  <si>
    <t>本级</t>
  </si>
  <si>
    <t/>
  </si>
  <si>
    <t>昆明市盘龙区东庄小学</t>
    <phoneticPr fontId="20" type="noConversion"/>
  </si>
  <si>
    <t>预算支出功能分类科目</t>
    <phoneticPr fontId="20" type="noConversion"/>
  </si>
  <si>
    <t>经济科目编码</t>
    <phoneticPr fontId="20" type="noConversion"/>
  </si>
  <si>
    <t>经济科目名称</t>
    <phoneticPr fontId="20" type="noConversion"/>
  </si>
  <si>
    <t>单位名称、项目名称</t>
    <phoneticPr fontId="20" type="noConversion"/>
  </si>
  <si>
    <t xml:space="preserve">备注：1.当面向中小企业预留资金大于合计时，面向中小企业预留资金为三年预计数。
      </t>
    <phoneticPr fontId="20" type="noConversion"/>
  </si>
  <si>
    <t>注：我单位无部门政府采购预算，故2026年部门政府采购预算表公开为空表。</t>
    <phoneticPr fontId="20" type="noConversion"/>
  </si>
  <si>
    <t>政府购买服务目录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</si>
</sst>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yyyy\-mm\-dd"/>
    <numFmt numFmtId="177" formatCode="yyyy\-mm\-dd\ hh:mm:ss"/>
    <numFmt numFmtId="178" formatCode="#,##0;\-#,##0;;@"/>
    <numFmt numFmtId="179" formatCode="#,##0.00;\-#,##0.00;;@"/>
    <numFmt numFmtId="180" formatCode="hh:mm:ss"/>
  </numFmts>
  <fonts count="25">
    <font>
      <sz val="11"/>
      <color theme="1"/>
      <name val="宋体"/>
      <charset val="134"/>
      <scheme val="minor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23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23.95"/>
      <color rgb="FF000000"/>
      <name val="宋体"/>
      <family val="3"/>
      <charset val="134"/>
    </font>
    <font>
      <sz val="10"/>
      <color rgb="FF000000"/>
      <name val="Arial"/>
      <family val="2"/>
    </font>
    <font>
      <b/>
      <sz val="22"/>
      <color rgb="FF000000"/>
      <name val="宋体"/>
      <family val="3"/>
      <charset val="134"/>
    </font>
    <font>
      <sz val="10"/>
      <color rgb="FFFFFFFF"/>
      <name val="宋体"/>
      <family val="3"/>
      <charset val="134"/>
    </font>
    <font>
      <b/>
      <sz val="21"/>
      <color rgb="FF000000"/>
      <name val="宋体"/>
      <family val="3"/>
      <charset val="134"/>
    </font>
    <font>
      <b/>
      <sz val="18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.75"/>
      <color rgb="FF000000"/>
      <name val="SimSun"/>
      <charset val="134"/>
    </font>
    <font>
      <b/>
      <sz val="9"/>
      <color rgb="FF000000"/>
      <name val="宋体"/>
      <family val="3"/>
      <charset val="134"/>
    </font>
    <font>
      <b/>
      <sz val="9"/>
      <color theme="1"/>
      <name val="宋体"/>
      <family val="3"/>
      <charset val="134"/>
    </font>
    <font>
      <sz val="15.75"/>
      <color rgb="FF666666"/>
      <name val="Times New Roman"/>
      <family val="1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9">
    <xf numFmtId="0" fontId="0" fillId="0" borderId="0"/>
    <xf numFmtId="176" fontId="19" fillId="0" borderId="7">
      <alignment horizontal="right" vertical="center"/>
    </xf>
    <xf numFmtId="177" fontId="19" fillId="0" borderId="7">
      <alignment horizontal="right" vertical="center"/>
    </xf>
    <xf numFmtId="178" fontId="19" fillId="0" borderId="7">
      <alignment horizontal="right" vertical="center"/>
    </xf>
    <xf numFmtId="179" fontId="19" fillId="0" borderId="7">
      <alignment horizontal="right" vertical="center"/>
    </xf>
    <xf numFmtId="179" fontId="19" fillId="0" borderId="7">
      <alignment horizontal="right" vertical="center"/>
    </xf>
    <xf numFmtId="10" fontId="19" fillId="0" borderId="7">
      <alignment horizontal="right" vertical="center"/>
    </xf>
    <xf numFmtId="49" fontId="19" fillId="0" borderId="7">
      <alignment horizontal="left" vertical="center" wrapText="1"/>
    </xf>
    <xf numFmtId="180" fontId="19" fillId="0" borderId="7">
      <alignment horizontal="right" vertical="center"/>
    </xf>
  </cellStyleXfs>
  <cellXfs count="236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/>
    <xf numFmtId="0" fontId="4" fillId="0" borderId="0" xfId="0" applyFont="1" applyAlignment="1" applyProtection="1">
      <alignment horizontal="right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6" fillId="0" borderId="7" xfId="7" applyFont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7" fillId="0" borderId="0" xfId="0" applyFont="1"/>
    <xf numFmtId="0" fontId="5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6" fillId="0" borderId="7" xfId="4" applyNumberFormat="1" applyFont="1">
      <alignment horizontal="right" vertical="center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vertical="top" wrapText="1"/>
      <protection locked="0"/>
    </xf>
    <xf numFmtId="0" fontId="8" fillId="2" borderId="0" xfId="0" applyFont="1" applyFill="1" applyAlignment="1" applyProtection="1">
      <alignment vertical="center" wrapText="1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9" fillId="0" borderId="0" xfId="0" applyFont="1"/>
    <xf numFmtId="0" fontId="9" fillId="0" borderId="0" xfId="0" applyFont="1" applyProtection="1">
      <protection locked="0"/>
    </xf>
    <xf numFmtId="0" fontId="4" fillId="2" borderId="0" xfId="0" applyFont="1" applyFill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3" fontId="4" fillId="2" borderId="7" xfId="0" applyNumberFormat="1" applyFont="1" applyFill="1" applyBorder="1" applyAlignment="1" applyProtection="1">
      <alignment horizontal="right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wrapText="1"/>
    </xf>
    <xf numFmtId="0" fontId="5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9" fontId="6" fillId="0" borderId="7" xfId="0" applyNumberFormat="1" applyFont="1" applyBorder="1" applyAlignme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4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5" fillId="0" borderId="0" xfId="0" applyFont="1" applyProtection="1">
      <protection locked="0"/>
    </xf>
    <xf numFmtId="0" fontId="4" fillId="0" borderId="0" xfId="0" applyFont="1" applyAlignment="1" applyProtection="1">
      <alignment horizontal="right" vertical="center" wrapText="1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>
      <alignment horizontal="left" vertical="center" wrapText="1"/>
    </xf>
    <xf numFmtId="0" fontId="4" fillId="0" borderId="0" xfId="0" applyFont="1" applyAlignment="1">
      <alignment horizontal="right"/>
    </xf>
    <xf numFmtId="178" fontId="6" fillId="0" borderId="7" xfId="0" applyNumberFormat="1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right" vertical="center"/>
    </xf>
    <xf numFmtId="0" fontId="11" fillId="0" borderId="0" xfId="0" applyFont="1" applyAlignment="1" applyProtection="1">
      <alignment horizontal="right"/>
      <protection locked="0"/>
    </xf>
    <xf numFmtId="49" fontId="11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 indent="2"/>
    </xf>
    <xf numFmtId="0" fontId="4" fillId="0" borderId="4" xfId="0" applyFont="1" applyBorder="1" applyAlignment="1">
      <alignment horizontal="left" vertical="center" wrapText="1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49" fontId="5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 indent="1"/>
    </xf>
    <xf numFmtId="0" fontId="14" fillId="2" borderId="0" xfId="0" applyFont="1" applyFill="1" applyAlignment="1" applyProtection="1">
      <alignment horizontal="right" vertical="center" wrapText="1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16" fillId="0" borderId="7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179" fontId="17" fillId="0" borderId="7" xfId="0" applyNumberFormat="1" applyFont="1" applyBorder="1" applyAlignment="1">
      <alignment horizontal="right" vertical="center"/>
    </xf>
    <xf numFmtId="0" fontId="15" fillId="0" borderId="7" xfId="0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 indent="1"/>
    </xf>
    <xf numFmtId="0" fontId="4" fillId="2" borderId="7" xfId="0" applyFont="1" applyFill="1" applyBorder="1" applyAlignment="1">
      <alignment horizontal="left" vertical="center" wrapText="1" indent="2"/>
    </xf>
    <xf numFmtId="4" fontId="18" fillId="0" borderId="0" xfId="0" applyNumberFormat="1" applyFont="1"/>
    <xf numFmtId="43" fontId="0" fillId="0" borderId="0" xfId="0" applyNumberFormat="1"/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>
      <alignment horizontal="center" vertical="center"/>
    </xf>
    <xf numFmtId="0" fontId="4" fillId="0" borderId="7" xfId="0" applyFont="1" applyBorder="1" applyAlignment="1" applyProtection="1">
      <alignment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4" fillId="0" borderId="0" xfId="0" applyFont="1"/>
    <xf numFmtId="0" fontId="8" fillId="2" borderId="0" xfId="0" applyFont="1" applyFill="1" applyAlignment="1" applyProtection="1">
      <alignment horizontal="center" vertical="center" wrapText="1"/>
      <protection locked="0"/>
    </xf>
    <xf numFmtId="0" fontId="0" fillId="0" borderId="0" xfId="0"/>
    <xf numFmtId="0" fontId="4" fillId="2" borderId="0" xfId="0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>
      <alignment horizontal="left" vertical="center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vertical="top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right" vertical="center"/>
      <protection locked="0"/>
    </xf>
    <xf numFmtId="0" fontId="4" fillId="2" borderId="12" xfId="0" applyFont="1" applyFill="1" applyBorder="1" applyAlignment="1">
      <alignment horizontal="right" vertical="center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>
      <alignment horizontal="left" vertical="center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>
      <alignment horizontal="lef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right" vertical="center" wrapText="1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49" fontId="22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Protection="1">
      <protection locked="0"/>
    </xf>
    <xf numFmtId="0" fontId="4" fillId="0" borderId="0" xfId="0" applyFont="1" applyAlignment="1">
      <alignment horizontal="left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 indent="2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 wrapText="1" indent="2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right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179" fontId="6" fillId="0" borderId="0" xfId="0" applyNumberFormat="1" applyFont="1" applyAlignment="1">
      <alignment horizontal="left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 wrapText="1"/>
    </xf>
    <xf numFmtId="0" fontId="5" fillId="0" borderId="0" xfId="0" applyFont="1" applyProtection="1">
      <protection locked="0"/>
    </xf>
    <xf numFmtId="0" fontId="5" fillId="0" borderId="0" xfId="0" applyFont="1"/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right" vertical="top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left"/>
      <protection locked="0"/>
    </xf>
    <xf numFmtId="0" fontId="4" fillId="0" borderId="7" xfId="0" applyFont="1" applyBorder="1" applyAlignment="1">
      <alignment horizontal="left"/>
    </xf>
    <xf numFmtId="0" fontId="4" fillId="2" borderId="7" xfId="0" applyFont="1" applyFill="1" applyBorder="1" applyAlignment="1">
      <alignment horizontal="right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horizontal="center" vertical="center"/>
    </xf>
  </cellXfs>
  <cellStyles count="9">
    <cellStyle name="DateStyle" xfId="1" xr:uid="{00000000-0005-0000-0000-000031000000}"/>
    <cellStyle name="DateTimeStyle" xfId="2" xr:uid="{00000000-0005-0000-0000-000032000000}"/>
    <cellStyle name="IntegralNumberStyle" xfId="3" xr:uid="{00000000-0005-0000-0000-000033000000}"/>
    <cellStyle name="MoneyStyle" xfId="4" xr:uid="{00000000-0005-0000-0000-000034000000}"/>
    <cellStyle name="NumberStyle" xfId="5" xr:uid="{00000000-0005-0000-0000-000035000000}"/>
    <cellStyle name="PercentStyle" xfId="6" xr:uid="{00000000-0005-0000-0000-000036000000}"/>
    <cellStyle name="TextStyle" xfId="7" xr:uid="{00000000-0005-0000-0000-000037000000}"/>
    <cellStyle name="TimeStyle" xfId="8" xr:uid="{00000000-0005-0000-0000-000038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  <pageSetUpPr fitToPage="1"/>
  </sheetPr>
  <dimension ref="A1:D36"/>
  <sheetViews>
    <sheetView showGridLines="0" showZeros="0" workbookViewId="0">
      <selection activeCell="A45" sqref="A45"/>
    </sheetView>
  </sheetViews>
  <sheetFormatPr defaultColWidth="8.54296875" defaultRowHeight="12.75" customHeight="1"/>
  <cols>
    <col min="1" max="4" width="41" customWidth="1"/>
  </cols>
  <sheetData>
    <row r="1" spans="1:4" ht="15" customHeight="1">
      <c r="A1" s="24"/>
      <c r="B1" s="24"/>
      <c r="C1" s="24"/>
      <c r="D1" s="93" t="s">
        <v>0</v>
      </c>
    </row>
    <row r="2" spans="1:4" ht="41.25" customHeight="1">
      <c r="A2" s="101" t="str">
        <f>"2026"&amp;"年部门财务收支预算总表"</f>
        <v>2026年部门财务收支预算总表</v>
      </c>
      <c r="B2" s="102"/>
      <c r="C2" s="102"/>
      <c r="D2" s="102"/>
    </row>
    <row r="3" spans="1:4" ht="17.25" customHeight="1">
      <c r="A3" s="103" t="str">
        <f>"单位名称："&amp;"昆明市盘龙区东庄小学"</f>
        <v>单位名称：昆明市盘龙区东庄小学</v>
      </c>
      <c r="B3" s="104"/>
      <c r="D3" s="77" t="s">
        <v>1</v>
      </c>
    </row>
    <row r="4" spans="1:4" ht="23.25" customHeight="1">
      <c r="A4" s="105" t="s">
        <v>2</v>
      </c>
      <c r="B4" s="106"/>
      <c r="C4" s="105" t="s">
        <v>3</v>
      </c>
      <c r="D4" s="106"/>
    </row>
    <row r="5" spans="1:4" ht="24" customHeight="1">
      <c r="A5" s="81" t="s">
        <v>4</v>
      </c>
      <c r="B5" s="81" t="s">
        <v>5</v>
      </c>
      <c r="C5" s="81" t="s">
        <v>6</v>
      </c>
      <c r="D5" s="81" t="s">
        <v>5</v>
      </c>
    </row>
    <row r="6" spans="1:4" ht="17.25" customHeight="1">
      <c r="A6" s="82" t="s">
        <v>7</v>
      </c>
      <c r="B6" s="43">
        <v>15122547</v>
      </c>
      <c r="C6" s="82" t="s">
        <v>8</v>
      </c>
      <c r="D6" s="43"/>
    </row>
    <row r="7" spans="1:4" ht="17.25" customHeight="1">
      <c r="A7" s="82" t="s">
        <v>9</v>
      </c>
      <c r="B7" s="43"/>
      <c r="C7" s="82" t="s">
        <v>10</v>
      </c>
      <c r="D7" s="43"/>
    </row>
    <row r="8" spans="1:4" ht="17.25" customHeight="1">
      <c r="A8" s="82" t="s">
        <v>11</v>
      </c>
      <c r="B8" s="43"/>
      <c r="C8" s="96" t="s">
        <v>12</v>
      </c>
      <c r="D8" s="43"/>
    </row>
    <row r="9" spans="1:4" ht="17.25" customHeight="1">
      <c r="A9" s="82" t="s">
        <v>13</v>
      </c>
      <c r="B9" s="43"/>
      <c r="C9" s="96" t="s">
        <v>14</v>
      </c>
      <c r="D9" s="43"/>
    </row>
    <row r="10" spans="1:4" ht="17.25" customHeight="1">
      <c r="A10" s="82" t="s">
        <v>15</v>
      </c>
      <c r="B10" s="43">
        <v>95917</v>
      </c>
      <c r="C10" s="96" t="s">
        <v>16</v>
      </c>
      <c r="D10" s="43">
        <v>10901864</v>
      </c>
    </row>
    <row r="11" spans="1:4" ht="17.25" customHeight="1">
      <c r="A11" s="82" t="s">
        <v>17</v>
      </c>
      <c r="B11" s="43"/>
      <c r="C11" s="96" t="s">
        <v>18</v>
      </c>
      <c r="D11" s="43"/>
    </row>
    <row r="12" spans="1:4" ht="17.25" customHeight="1">
      <c r="A12" s="82" t="s">
        <v>19</v>
      </c>
      <c r="B12" s="43"/>
      <c r="C12" s="21" t="s">
        <v>20</v>
      </c>
      <c r="D12" s="43"/>
    </row>
    <row r="13" spans="1:4" ht="17.25" customHeight="1">
      <c r="A13" s="82" t="s">
        <v>21</v>
      </c>
      <c r="B13" s="43"/>
      <c r="C13" s="21" t="s">
        <v>22</v>
      </c>
      <c r="D13" s="43">
        <v>2263926</v>
      </c>
    </row>
    <row r="14" spans="1:4" ht="17.25" customHeight="1">
      <c r="A14" s="82" t="s">
        <v>23</v>
      </c>
      <c r="B14" s="43"/>
      <c r="C14" s="21" t="s">
        <v>24</v>
      </c>
      <c r="D14" s="43">
        <v>1095008</v>
      </c>
    </row>
    <row r="15" spans="1:4" ht="17.25" customHeight="1">
      <c r="A15" s="82" t="s">
        <v>25</v>
      </c>
      <c r="B15" s="43">
        <v>95917</v>
      </c>
      <c r="C15" s="21" t="s">
        <v>26</v>
      </c>
      <c r="D15" s="43"/>
    </row>
    <row r="16" spans="1:4" ht="17.25" customHeight="1">
      <c r="A16" s="75"/>
      <c r="B16" s="43"/>
      <c r="C16" s="21" t="s">
        <v>27</v>
      </c>
      <c r="D16" s="43"/>
    </row>
    <row r="17" spans="1:4" ht="17.25" customHeight="1">
      <c r="A17" s="83"/>
      <c r="B17" s="43"/>
      <c r="C17" s="21" t="s">
        <v>28</v>
      </c>
      <c r="D17" s="43"/>
    </row>
    <row r="18" spans="1:4" ht="17.25" customHeight="1">
      <c r="A18" s="83"/>
      <c r="B18" s="43"/>
      <c r="C18" s="21" t="s">
        <v>29</v>
      </c>
      <c r="D18" s="43"/>
    </row>
    <row r="19" spans="1:4" ht="17.25" customHeight="1">
      <c r="A19" s="83"/>
      <c r="B19" s="43"/>
      <c r="C19" s="21" t="s">
        <v>30</v>
      </c>
      <c r="D19" s="43"/>
    </row>
    <row r="20" spans="1:4" ht="17.25" customHeight="1">
      <c r="A20" s="83"/>
      <c r="B20" s="43"/>
      <c r="C20" s="21" t="s">
        <v>31</v>
      </c>
      <c r="D20" s="43"/>
    </row>
    <row r="21" spans="1:4" ht="17.25" customHeight="1">
      <c r="A21" s="83"/>
      <c r="B21" s="43"/>
      <c r="C21" s="21" t="s">
        <v>32</v>
      </c>
      <c r="D21" s="43"/>
    </row>
    <row r="22" spans="1:4" ht="17.25" customHeight="1">
      <c r="A22" s="83"/>
      <c r="B22" s="43"/>
      <c r="C22" s="21" t="s">
        <v>33</v>
      </c>
      <c r="D22" s="43"/>
    </row>
    <row r="23" spans="1:4" ht="17.25" customHeight="1">
      <c r="A23" s="83"/>
      <c r="B23" s="43"/>
      <c r="C23" s="21" t="s">
        <v>34</v>
      </c>
      <c r="D23" s="43"/>
    </row>
    <row r="24" spans="1:4" ht="17.25" customHeight="1">
      <c r="A24" s="83"/>
      <c r="B24" s="43"/>
      <c r="C24" s="21" t="s">
        <v>35</v>
      </c>
      <c r="D24" s="43">
        <v>1109184</v>
      </c>
    </row>
    <row r="25" spans="1:4" ht="17.25" customHeight="1">
      <c r="A25" s="83"/>
      <c r="B25" s="43"/>
      <c r="C25" s="21" t="s">
        <v>36</v>
      </c>
      <c r="D25" s="43"/>
    </row>
    <row r="26" spans="1:4" ht="17.25" customHeight="1">
      <c r="A26" s="83"/>
      <c r="B26" s="43"/>
      <c r="C26" s="75" t="s">
        <v>37</v>
      </c>
      <c r="D26" s="43"/>
    </row>
    <row r="27" spans="1:4" ht="17.25" customHeight="1">
      <c r="A27" s="83"/>
      <c r="B27" s="43"/>
      <c r="C27" s="21" t="s">
        <v>38</v>
      </c>
      <c r="D27" s="43"/>
    </row>
    <row r="28" spans="1:4" ht="16.5" customHeight="1">
      <c r="A28" s="83"/>
      <c r="B28" s="43"/>
      <c r="C28" s="21" t="s">
        <v>39</v>
      </c>
      <c r="D28" s="43"/>
    </row>
    <row r="29" spans="1:4" ht="16.5" customHeight="1">
      <c r="A29" s="83"/>
      <c r="B29" s="43"/>
      <c r="C29" s="75" t="s">
        <v>40</v>
      </c>
      <c r="D29" s="43"/>
    </row>
    <row r="30" spans="1:4" ht="17.25" customHeight="1">
      <c r="A30" s="83"/>
      <c r="B30" s="43"/>
      <c r="C30" s="75" t="s">
        <v>41</v>
      </c>
      <c r="D30" s="43"/>
    </row>
    <row r="31" spans="1:4" ht="17.25" customHeight="1">
      <c r="A31" s="83"/>
      <c r="B31" s="43"/>
      <c r="C31" s="21" t="s">
        <v>42</v>
      </c>
      <c r="D31" s="43"/>
    </row>
    <row r="32" spans="1:4" ht="16.5" customHeight="1">
      <c r="A32" s="83" t="s">
        <v>43</v>
      </c>
      <c r="B32" s="43">
        <v>15218464</v>
      </c>
      <c r="C32" s="83" t="s">
        <v>44</v>
      </c>
      <c r="D32" s="43">
        <v>15369982</v>
      </c>
    </row>
    <row r="33" spans="1:4" ht="16.5" customHeight="1">
      <c r="A33" s="75" t="s">
        <v>45</v>
      </c>
      <c r="B33" s="43">
        <v>151518</v>
      </c>
      <c r="C33" s="75" t="s">
        <v>46</v>
      </c>
      <c r="D33" s="43"/>
    </row>
    <row r="34" spans="1:4" ht="16.5" customHeight="1">
      <c r="A34" s="21" t="s">
        <v>47</v>
      </c>
      <c r="B34" s="43">
        <v>151518</v>
      </c>
      <c r="C34" s="21" t="s">
        <v>47</v>
      </c>
      <c r="D34" s="43"/>
    </row>
    <row r="35" spans="1:4" ht="16.5" customHeight="1">
      <c r="A35" s="21" t="s">
        <v>48</v>
      </c>
      <c r="B35" s="43"/>
      <c r="C35" s="21" t="s">
        <v>49</v>
      </c>
      <c r="D35" s="43"/>
    </row>
    <row r="36" spans="1:4" ht="16.5" customHeight="1">
      <c r="A36" s="84" t="s">
        <v>50</v>
      </c>
      <c r="B36" s="43">
        <v>15369982</v>
      </c>
      <c r="C36" s="84" t="s">
        <v>51</v>
      </c>
      <c r="D36" s="43">
        <v>15369982</v>
      </c>
    </row>
  </sheetData>
  <mergeCells count="4">
    <mergeCell ref="A2:D2"/>
    <mergeCell ref="A3:B3"/>
    <mergeCell ref="A4:B4"/>
    <mergeCell ref="C4:D4"/>
  </mergeCells>
  <phoneticPr fontId="20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Right="0"/>
    <pageSetUpPr fitToPage="1"/>
  </sheetPr>
  <dimension ref="A1:F11"/>
  <sheetViews>
    <sheetView showZeros="0" workbookViewId="0">
      <selection activeCell="B13" sqref="B13"/>
    </sheetView>
  </sheetViews>
  <sheetFormatPr defaultColWidth="9.08984375" defaultRowHeight="14.25" customHeight="1"/>
  <cols>
    <col min="1" max="1" width="32.08984375" customWidth="1"/>
    <col min="2" max="2" width="20.7265625" customWidth="1"/>
    <col min="3" max="3" width="32.08984375" customWidth="1"/>
    <col min="4" max="4" width="27.7265625" customWidth="1"/>
    <col min="5" max="6" width="36.7265625" customWidth="1"/>
  </cols>
  <sheetData>
    <row r="1" spans="1:6" ht="12" customHeight="1">
      <c r="A1" s="58">
        <v>1</v>
      </c>
      <c r="B1" s="59">
        <v>0</v>
      </c>
      <c r="C1" s="58">
        <v>1</v>
      </c>
      <c r="D1" s="60"/>
      <c r="E1" s="60"/>
      <c r="F1" s="61" t="s">
        <v>350</v>
      </c>
    </row>
    <row r="2" spans="1:6" ht="42" customHeight="1">
      <c r="A2" s="194" t="str">
        <f>"2026"&amp;"年部门政府性基金预算支出预算表"</f>
        <v>2026年部门政府性基金预算支出预算表</v>
      </c>
      <c r="B2" s="194" t="s">
        <v>351</v>
      </c>
      <c r="C2" s="195"/>
      <c r="D2" s="137"/>
      <c r="E2" s="137"/>
      <c r="F2" s="137"/>
    </row>
    <row r="3" spans="1:6" ht="13.5" customHeight="1">
      <c r="A3" s="173" t="str">
        <f>"单位名称："&amp;"昆明市盘龙区东庄小学"</f>
        <v>单位名称：昆明市盘龙区东庄小学</v>
      </c>
      <c r="B3" s="173" t="s">
        <v>352</v>
      </c>
      <c r="C3" s="196"/>
      <c r="D3" s="60"/>
      <c r="E3" s="60"/>
      <c r="F3" s="55" t="s">
        <v>1</v>
      </c>
    </row>
    <row r="4" spans="1:6" ht="19.5" customHeight="1">
      <c r="A4" s="145" t="s">
        <v>182</v>
      </c>
      <c r="B4" s="198" t="s">
        <v>72</v>
      </c>
      <c r="C4" s="145" t="s">
        <v>73</v>
      </c>
      <c r="D4" s="179" t="s">
        <v>353</v>
      </c>
      <c r="E4" s="141"/>
      <c r="F4" s="142"/>
    </row>
    <row r="5" spans="1:6" ht="18.75" customHeight="1">
      <c r="A5" s="168"/>
      <c r="B5" s="199"/>
      <c r="C5" s="168"/>
      <c r="D5" s="8" t="s">
        <v>55</v>
      </c>
      <c r="E5" s="7" t="s">
        <v>75</v>
      </c>
      <c r="F5" s="8" t="s">
        <v>76</v>
      </c>
    </row>
    <row r="6" spans="1:6" ht="18.75" customHeight="1">
      <c r="A6" s="35">
        <v>1</v>
      </c>
      <c r="B6" s="62" t="s">
        <v>83</v>
      </c>
      <c r="C6" s="35">
        <v>3</v>
      </c>
      <c r="D6" s="63">
        <v>4</v>
      </c>
      <c r="E6" s="63">
        <v>5</v>
      </c>
      <c r="F6" s="63">
        <v>6</v>
      </c>
    </row>
    <row r="7" spans="1:6" ht="21" customHeight="1">
      <c r="A7" s="11"/>
      <c r="B7" s="11"/>
      <c r="C7" s="11"/>
      <c r="D7" s="43"/>
      <c r="E7" s="43"/>
      <c r="F7" s="43"/>
    </row>
    <row r="8" spans="1:6" ht="21" customHeight="1">
      <c r="A8" s="11"/>
      <c r="B8" s="11"/>
      <c r="C8" s="11"/>
      <c r="D8" s="43"/>
      <c r="E8" s="43"/>
      <c r="F8" s="43"/>
    </row>
    <row r="9" spans="1:6" ht="18.75" customHeight="1">
      <c r="A9" s="122" t="s">
        <v>172</v>
      </c>
      <c r="B9" s="122" t="s">
        <v>172</v>
      </c>
      <c r="C9" s="197" t="s">
        <v>172</v>
      </c>
      <c r="D9" s="43"/>
      <c r="E9" s="43"/>
      <c r="F9" s="43"/>
    </row>
    <row r="11" spans="1:6" ht="14.25" customHeight="1">
      <c r="A11" s="15" t="s">
        <v>354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honeticPr fontId="20" type="noConversion"/>
  <printOptions horizontalCentered="1"/>
  <pageMargins left="0.37" right="0.37" top="0.56000000000000005" bottom="0.56000000000000005" header="0.48" footer="0.48"/>
  <pageSetup paperSize="9" scale="9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Right="0"/>
    <pageSetUpPr fitToPage="1"/>
  </sheetPr>
  <dimension ref="A1:R11"/>
  <sheetViews>
    <sheetView showZeros="0" workbookViewId="0">
      <selection activeCell="A21" sqref="A21"/>
    </sheetView>
  </sheetViews>
  <sheetFormatPr defaultColWidth="9.08984375" defaultRowHeight="14.25" customHeight="1"/>
  <cols>
    <col min="1" max="2" width="32.54296875" customWidth="1"/>
    <col min="3" max="3" width="41.08984375" customWidth="1"/>
    <col min="4" max="4" width="21.7265625" customWidth="1"/>
    <col min="5" max="5" width="35.26953125" customWidth="1"/>
    <col min="6" max="6" width="7.7265625" customWidth="1"/>
    <col min="7" max="7" width="11.08984375" customWidth="1"/>
    <col min="8" max="8" width="13.26953125" customWidth="1"/>
    <col min="9" max="17" width="20" customWidth="1"/>
    <col min="18" max="18" width="19.81640625" customWidth="1"/>
  </cols>
  <sheetData>
    <row r="1" spans="1:18" ht="15.75" customHeight="1">
      <c r="B1" s="45"/>
      <c r="C1" s="45"/>
      <c r="Q1" s="2" t="s">
        <v>355</v>
      </c>
    </row>
    <row r="2" spans="1:18" ht="41.25" customHeight="1">
      <c r="A2" s="211" t="str">
        <f>"2026"&amp;"年部门政府采购预算表"</f>
        <v>2026年部门政府采购预算表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</row>
    <row r="3" spans="1:18" ht="18.75" customHeight="1">
      <c r="A3" s="152" t="str">
        <f>"单位名称："&amp;"昆明市盘龙区东庄小学"</f>
        <v>单位名称：昆明市盘龙区东庄小学</v>
      </c>
      <c r="B3" s="212"/>
      <c r="C3" s="212"/>
      <c r="D3" s="213"/>
      <c r="E3" s="213"/>
      <c r="F3" s="213"/>
      <c r="G3" s="213"/>
      <c r="H3" s="213"/>
      <c r="I3" s="4"/>
      <c r="J3" s="4"/>
      <c r="K3" s="4"/>
      <c r="L3" s="4"/>
      <c r="Q3" s="55" t="s">
        <v>1</v>
      </c>
    </row>
    <row r="4" spans="1:18" ht="15.75" customHeight="1">
      <c r="A4" s="203" t="s">
        <v>356</v>
      </c>
      <c r="B4" s="206" t="s">
        <v>357</v>
      </c>
      <c r="C4" s="206" t="s">
        <v>358</v>
      </c>
      <c r="D4" s="206" t="s">
        <v>359</v>
      </c>
      <c r="E4" s="206" t="s">
        <v>360</v>
      </c>
      <c r="F4" s="206" t="s">
        <v>361</v>
      </c>
      <c r="G4" s="214" t="s">
        <v>187</v>
      </c>
      <c r="H4" s="214"/>
      <c r="I4" s="214"/>
      <c r="J4" s="214"/>
      <c r="K4" s="177"/>
      <c r="L4" s="214"/>
      <c r="M4" s="214"/>
      <c r="N4" s="176"/>
      <c r="O4" s="214"/>
      <c r="P4" s="177"/>
      <c r="Q4" s="178"/>
    </row>
    <row r="5" spans="1:18" ht="17.25" customHeight="1">
      <c r="A5" s="204"/>
      <c r="B5" s="207"/>
      <c r="C5" s="207"/>
      <c r="D5" s="207"/>
      <c r="E5" s="207"/>
      <c r="F5" s="207"/>
      <c r="G5" s="207" t="s">
        <v>55</v>
      </c>
      <c r="H5" s="207" t="s">
        <v>58</v>
      </c>
      <c r="I5" s="207" t="s">
        <v>362</v>
      </c>
      <c r="J5" s="207" t="s">
        <v>363</v>
      </c>
      <c r="K5" s="209" t="s">
        <v>364</v>
      </c>
      <c r="L5" s="215" t="s">
        <v>365</v>
      </c>
      <c r="M5" s="215"/>
      <c r="N5" s="216"/>
      <c r="O5" s="215"/>
      <c r="P5" s="217"/>
      <c r="Q5" s="205"/>
    </row>
    <row r="6" spans="1:18" ht="54" customHeight="1">
      <c r="A6" s="205"/>
      <c r="B6" s="208"/>
      <c r="C6" s="208"/>
      <c r="D6" s="208"/>
      <c r="E6" s="208"/>
      <c r="F6" s="208"/>
      <c r="G6" s="208"/>
      <c r="H6" s="208" t="s">
        <v>57</v>
      </c>
      <c r="I6" s="208"/>
      <c r="J6" s="208"/>
      <c r="K6" s="210"/>
      <c r="L6" s="51" t="s">
        <v>57</v>
      </c>
      <c r="M6" s="51" t="s">
        <v>64</v>
      </c>
      <c r="N6" s="50" t="s">
        <v>65</v>
      </c>
      <c r="O6" s="51" t="s">
        <v>66</v>
      </c>
      <c r="P6" s="52" t="s">
        <v>67</v>
      </c>
      <c r="Q6" s="50" t="s">
        <v>68</v>
      </c>
    </row>
    <row r="7" spans="1:18" ht="18" customHeight="1">
      <c r="A7" s="56">
        <v>1</v>
      </c>
      <c r="B7" s="56">
        <v>2</v>
      </c>
      <c r="C7" s="56">
        <v>3</v>
      </c>
      <c r="D7" s="56">
        <v>4</v>
      </c>
      <c r="E7" s="56">
        <v>5</v>
      </c>
      <c r="F7" s="56">
        <v>6</v>
      </c>
      <c r="G7" s="56">
        <v>7</v>
      </c>
      <c r="H7" s="56">
        <v>8</v>
      </c>
      <c r="I7" s="56">
        <v>9</v>
      </c>
      <c r="J7" s="56">
        <v>10</v>
      </c>
      <c r="K7" s="56">
        <v>11</v>
      </c>
      <c r="L7" s="56">
        <v>12</v>
      </c>
      <c r="M7" s="56">
        <v>13</v>
      </c>
      <c r="N7" s="56">
        <v>14</v>
      </c>
      <c r="O7" s="56">
        <v>15</v>
      </c>
      <c r="P7" s="56">
        <v>16</v>
      </c>
      <c r="Q7" s="56">
        <v>17</v>
      </c>
    </row>
    <row r="8" spans="1:18" ht="21" customHeight="1">
      <c r="A8" s="53"/>
      <c r="B8" s="54"/>
      <c r="C8" s="54"/>
      <c r="D8" s="54"/>
      <c r="E8" s="57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</row>
    <row r="9" spans="1:18" ht="21" customHeight="1">
      <c r="A9" s="218" t="s">
        <v>172</v>
      </c>
      <c r="B9" s="219"/>
      <c r="C9" s="219"/>
      <c r="D9" s="220"/>
      <c r="E9" s="220"/>
      <c r="F9" s="220"/>
      <c r="G9" s="109"/>
      <c r="H9" s="43"/>
      <c r="I9" s="43"/>
      <c r="J9" s="43"/>
      <c r="K9" s="43"/>
      <c r="L9" s="43"/>
      <c r="M9" s="43"/>
      <c r="N9" s="43"/>
      <c r="O9" s="43"/>
      <c r="P9" s="43"/>
      <c r="Q9" s="43"/>
    </row>
    <row r="10" spans="1:18" ht="23.5" customHeight="1">
      <c r="A10" s="200" t="s">
        <v>398</v>
      </c>
      <c r="B10" s="173"/>
      <c r="C10" s="173"/>
      <c r="D10" s="152"/>
      <c r="E10" s="152"/>
      <c r="F10" s="152"/>
      <c r="G10" s="201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</row>
    <row r="11" spans="1:18" ht="14.25" customHeight="1">
      <c r="A11" s="100" t="s">
        <v>399</v>
      </c>
    </row>
  </sheetData>
  <mergeCells count="17">
    <mergeCell ref="A2:Q2"/>
    <mergeCell ref="A3:H3"/>
    <mergeCell ref="G4:Q4"/>
    <mergeCell ref="L5:Q5"/>
    <mergeCell ref="A9:G9"/>
    <mergeCell ref="A10:R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honeticPr fontId="20" type="noConversion"/>
  <printOptions horizontalCentered="1"/>
  <pageMargins left="0.96" right="0.96" top="0.72" bottom="0.72" header="0" footer="0"/>
  <pageSetup paperSize="9" scale="6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Right="0"/>
    <pageSetUpPr fitToPage="1"/>
  </sheetPr>
  <dimension ref="A1:N10"/>
  <sheetViews>
    <sheetView showZeros="0" workbookViewId="0">
      <selection activeCell="C20" sqref="C20"/>
    </sheetView>
  </sheetViews>
  <sheetFormatPr defaultColWidth="9.08984375" defaultRowHeight="14.25" customHeight="1"/>
  <cols>
    <col min="1" max="3" width="39.08984375" customWidth="1"/>
    <col min="4" max="4" width="28.08984375" customWidth="1"/>
    <col min="5" max="5" width="39.08984375" customWidth="1"/>
    <col min="6" max="14" width="20.453125" customWidth="1"/>
  </cols>
  <sheetData>
    <row r="1" spans="1:14" ht="16.5" customHeight="1">
      <c r="A1" s="44"/>
      <c r="B1" s="45"/>
      <c r="C1" s="45"/>
      <c r="D1" s="44"/>
      <c r="E1" s="44"/>
      <c r="F1" s="44"/>
      <c r="G1" s="44"/>
      <c r="H1" s="44"/>
      <c r="I1" s="44"/>
      <c r="J1" s="46"/>
      <c r="K1" s="44"/>
      <c r="L1" s="44"/>
      <c r="M1" s="45"/>
      <c r="N1" s="47" t="s">
        <v>366</v>
      </c>
    </row>
    <row r="2" spans="1:14" ht="41.25" customHeight="1">
      <c r="A2" s="211" t="str">
        <f>"2026"&amp;"年部门政府购买服务预算表"</f>
        <v>2026年部门政府购买服务预算表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</row>
    <row r="3" spans="1:14" ht="22.5" customHeight="1">
      <c r="A3" s="221" t="str">
        <f>"单位名称："&amp;"昆明市盘龙区东庄小学"</f>
        <v>单位名称：昆明市盘龙区东庄小学</v>
      </c>
      <c r="B3" s="212"/>
      <c r="C3" s="212"/>
      <c r="D3" s="222"/>
      <c r="E3" s="222"/>
      <c r="F3" s="40"/>
      <c r="G3" s="40"/>
      <c r="H3" s="40"/>
      <c r="I3" s="40"/>
      <c r="J3" s="46"/>
      <c r="K3" s="44"/>
      <c r="L3" s="44"/>
      <c r="M3" s="45"/>
      <c r="N3" s="49" t="s">
        <v>1</v>
      </c>
    </row>
    <row r="4" spans="1:14" ht="24" customHeight="1">
      <c r="A4" s="203" t="s">
        <v>356</v>
      </c>
      <c r="B4" s="203" t="s">
        <v>367</v>
      </c>
      <c r="C4" s="203" t="s">
        <v>400</v>
      </c>
      <c r="D4" s="214" t="s">
        <v>187</v>
      </c>
      <c r="E4" s="214"/>
      <c r="F4" s="214"/>
      <c r="G4" s="214"/>
      <c r="H4" s="177"/>
      <c r="I4" s="214"/>
      <c r="J4" s="214"/>
      <c r="K4" s="176"/>
      <c r="L4" s="214"/>
      <c r="M4" s="177"/>
      <c r="N4" s="178"/>
    </row>
    <row r="5" spans="1:14" ht="24" customHeight="1">
      <c r="A5" s="204"/>
      <c r="B5" s="204"/>
      <c r="C5" s="204"/>
      <c r="D5" s="207" t="s">
        <v>55</v>
      </c>
      <c r="E5" s="207" t="s">
        <v>58</v>
      </c>
      <c r="F5" s="207" t="s">
        <v>362</v>
      </c>
      <c r="G5" s="207" t="s">
        <v>363</v>
      </c>
      <c r="H5" s="209" t="s">
        <v>364</v>
      </c>
      <c r="I5" s="215" t="s">
        <v>365</v>
      </c>
      <c r="J5" s="215"/>
      <c r="K5" s="216"/>
      <c r="L5" s="215"/>
      <c r="M5" s="217"/>
      <c r="N5" s="205"/>
    </row>
    <row r="6" spans="1:14" ht="54" customHeight="1">
      <c r="A6" s="205"/>
      <c r="B6" s="205"/>
      <c r="C6" s="205"/>
      <c r="D6" s="208"/>
      <c r="E6" s="208" t="s">
        <v>57</v>
      </c>
      <c r="F6" s="208"/>
      <c r="G6" s="208"/>
      <c r="H6" s="210"/>
      <c r="I6" s="51" t="s">
        <v>57</v>
      </c>
      <c r="J6" s="51" t="s">
        <v>64</v>
      </c>
      <c r="K6" s="50" t="s">
        <v>65</v>
      </c>
      <c r="L6" s="51" t="s">
        <v>66</v>
      </c>
      <c r="M6" s="52" t="s">
        <v>67</v>
      </c>
      <c r="N6" s="50" t="s">
        <v>68</v>
      </c>
    </row>
    <row r="7" spans="1:14" ht="17.25" customHeight="1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  <c r="I7" s="9">
        <v>9</v>
      </c>
      <c r="J7" s="9">
        <v>10</v>
      </c>
      <c r="K7" s="9">
        <v>11</v>
      </c>
      <c r="L7" s="9">
        <v>12</v>
      </c>
      <c r="M7" s="9">
        <v>13</v>
      </c>
      <c r="N7" s="9">
        <v>14</v>
      </c>
    </row>
    <row r="8" spans="1:14" ht="21" customHeight="1">
      <c r="A8" s="9"/>
      <c r="B8" s="53"/>
      <c r="C8" s="5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</row>
    <row r="9" spans="1:14" ht="21" customHeight="1">
      <c r="A9" s="218" t="s">
        <v>172</v>
      </c>
      <c r="B9" s="219"/>
      <c r="C9" s="219"/>
      <c r="D9" s="220"/>
      <c r="E9" s="119"/>
      <c r="F9" s="43"/>
      <c r="G9" s="43"/>
      <c r="H9" s="43"/>
      <c r="I9" s="43"/>
      <c r="J9" s="43"/>
      <c r="K9" s="43"/>
      <c r="L9" s="43"/>
      <c r="M9" s="43"/>
      <c r="N9" s="43"/>
    </row>
    <row r="10" spans="1:14" ht="14.25" customHeight="1">
      <c r="A10" s="15" t="s">
        <v>368</v>
      </c>
    </row>
  </sheetData>
  <mergeCells count="13">
    <mergeCell ref="A9:E9"/>
    <mergeCell ref="A4:A6"/>
    <mergeCell ref="B4:B6"/>
    <mergeCell ref="C4:C6"/>
    <mergeCell ref="D5:D6"/>
    <mergeCell ref="E5:E6"/>
    <mergeCell ref="H5:H6"/>
    <mergeCell ref="A2:N2"/>
    <mergeCell ref="A3:E3"/>
    <mergeCell ref="D4:N4"/>
    <mergeCell ref="I5:N5"/>
    <mergeCell ref="F5:F6"/>
    <mergeCell ref="G5:G6"/>
  </mergeCells>
  <phoneticPr fontId="20" type="noConversion"/>
  <printOptions horizontalCentered="1"/>
  <pageMargins left="0.96" right="0.96" top="0.72" bottom="0.72" header="0" footer="0"/>
  <pageSetup paperSize="9" scale="6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Right="0"/>
    <pageSetUpPr fitToPage="1"/>
  </sheetPr>
  <dimension ref="A1:E9"/>
  <sheetViews>
    <sheetView showZeros="0" workbookViewId="0">
      <selection activeCell="C26" sqref="C26"/>
    </sheetView>
  </sheetViews>
  <sheetFormatPr defaultColWidth="9.08984375" defaultRowHeight="14.25" customHeight="1"/>
  <cols>
    <col min="1" max="1" width="37.7265625" customWidth="1"/>
    <col min="2" max="5" width="20" customWidth="1"/>
  </cols>
  <sheetData>
    <row r="1" spans="1:5" ht="17.25" customHeight="1">
      <c r="D1" s="39"/>
      <c r="E1" s="2" t="s">
        <v>369</v>
      </c>
    </row>
    <row r="2" spans="1:5" ht="41.25" customHeight="1">
      <c r="A2" s="211" t="str">
        <f>"2026"&amp;"年对下转移支付预算表"</f>
        <v>2026年对下转移支付预算表</v>
      </c>
      <c r="B2" s="186"/>
      <c r="C2" s="186"/>
      <c r="D2" s="186"/>
      <c r="E2" s="172"/>
    </row>
    <row r="3" spans="1:5" ht="18" customHeight="1">
      <c r="A3" s="221" t="str">
        <f>"单位名称："&amp;"昆明市盘龙区东庄小学"</f>
        <v>单位名称：昆明市盘龙区东庄小学</v>
      </c>
      <c r="B3" s="222"/>
      <c r="C3" s="222"/>
      <c r="D3" s="223"/>
      <c r="E3" s="5" t="s">
        <v>1</v>
      </c>
    </row>
    <row r="4" spans="1:5" ht="19.5" customHeight="1">
      <c r="A4" s="187" t="s">
        <v>370</v>
      </c>
      <c r="B4" s="179" t="s">
        <v>187</v>
      </c>
      <c r="C4" s="141"/>
      <c r="D4" s="141"/>
      <c r="E4" s="224" t="s">
        <v>371</v>
      </c>
    </row>
    <row r="5" spans="1:5" ht="40.5" customHeight="1">
      <c r="A5" s="146"/>
      <c r="B5" s="16" t="s">
        <v>55</v>
      </c>
      <c r="C5" s="6" t="s">
        <v>58</v>
      </c>
      <c r="D5" s="41" t="s">
        <v>362</v>
      </c>
      <c r="E5" s="225" t="s">
        <v>372</v>
      </c>
    </row>
    <row r="6" spans="1:5" ht="19.5" customHeight="1">
      <c r="A6" s="10">
        <v>1</v>
      </c>
      <c r="B6" s="10">
        <v>2</v>
      </c>
      <c r="C6" s="10">
        <v>3</v>
      </c>
      <c r="D6" s="42">
        <v>4</v>
      </c>
      <c r="E6" s="17">
        <v>5</v>
      </c>
    </row>
    <row r="7" spans="1:5" ht="19.5" customHeight="1">
      <c r="A7" s="18"/>
      <c r="B7" s="43"/>
      <c r="C7" s="43"/>
      <c r="D7" s="43"/>
      <c r="E7" s="43"/>
    </row>
    <row r="8" spans="1:5" ht="19.5" customHeight="1">
      <c r="A8" s="36"/>
      <c r="B8" s="43"/>
      <c r="C8" s="43"/>
      <c r="D8" s="43"/>
      <c r="E8" s="43"/>
    </row>
    <row r="9" spans="1:5" ht="14.25" customHeight="1">
      <c r="A9" s="15" t="s">
        <v>373</v>
      </c>
    </row>
  </sheetData>
  <mergeCells count="5">
    <mergeCell ref="A2:E2"/>
    <mergeCell ref="A3:D3"/>
    <mergeCell ref="B4:D4"/>
    <mergeCell ref="A4:A5"/>
    <mergeCell ref="E4:E5"/>
  </mergeCells>
  <phoneticPr fontId="20" type="noConversion"/>
  <printOptions horizontalCentered="1"/>
  <pageMargins left="0.96" right="0.96" top="0.72" bottom="0.72" header="0" footer="0"/>
  <pageSetup paperSize="9" scale="57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Right="0"/>
    <pageSetUpPr fitToPage="1"/>
  </sheetPr>
  <dimension ref="A1:J8"/>
  <sheetViews>
    <sheetView showZeros="0" tabSelected="1" workbookViewId="0">
      <selection activeCell="A16" sqref="A16"/>
    </sheetView>
  </sheetViews>
  <sheetFormatPr defaultColWidth="9.08984375" defaultRowHeight="12" customHeight="1"/>
  <cols>
    <col min="1" max="1" width="34.26953125" customWidth="1"/>
    <col min="2" max="2" width="29" customWidth="1"/>
    <col min="3" max="5" width="23.54296875" customWidth="1"/>
    <col min="6" max="6" width="11.26953125" customWidth="1"/>
    <col min="7" max="7" width="25.08984375" customWidth="1"/>
    <col min="8" max="8" width="15.54296875" customWidth="1"/>
    <col min="9" max="9" width="13.453125" customWidth="1"/>
    <col min="10" max="10" width="18.81640625" customWidth="1"/>
  </cols>
  <sheetData>
    <row r="1" spans="1:10" ht="16.5" customHeight="1">
      <c r="J1" s="2" t="s">
        <v>374</v>
      </c>
    </row>
    <row r="2" spans="1:10" ht="41.25" customHeight="1">
      <c r="A2" s="192" t="str">
        <f>"2026"&amp;"年对下转移支付绩效目标表"</f>
        <v>2026年对下转移支付绩效目标表</v>
      </c>
      <c r="B2" s="186"/>
      <c r="C2" s="186"/>
      <c r="D2" s="186"/>
      <c r="E2" s="186"/>
      <c r="F2" s="172"/>
      <c r="G2" s="186"/>
      <c r="H2" s="172"/>
      <c r="I2" s="172"/>
      <c r="J2" s="186"/>
    </row>
    <row r="3" spans="1:10" ht="17.25" customHeight="1">
      <c r="A3" s="173" t="str">
        <f>"单位名称："&amp;"昆明市盘龙区东庄小学"</f>
        <v>单位名称：昆明市盘龙区东庄小学</v>
      </c>
      <c r="B3" s="102"/>
      <c r="C3" s="102"/>
      <c r="D3" s="102"/>
      <c r="E3" s="102"/>
      <c r="F3" s="102"/>
      <c r="G3" s="102"/>
      <c r="H3" s="102"/>
    </row>
    <row r="4" spans="1:10" ht="44.25" customHeight="1">
      <c r="A4" s="34" t="s">
        <v>397</v>
      </c>
      <c r="B4" s="34" t="s">
        <v>280</v>
      </c>
      <c r="C4" s="34" t="s">
        <v>281</v>
      </c>
      <c r="D4" s="34" t="s">
        <v>282</v>
      </c>
      <c r="E4" s="34" t="s">
        <v>283</v>
      </c>
      <c r="F4" s="35" t="s">
        <v>284</v>
      </c>
      <c r="G4" s="34" t="s">
        <v>285</v>
      </c>
      <c r="H4" s="35" t="s">
        <v>286</v>
      </c>
      <c r="I4" s="35" t="s">
        <v>287</v>
      </c>
      <c r="J4" s="34" t="s">
        <v>288</v>
      </c>
    </row>
    <row r="5" spans="1:10" ht="14.25" customHeight="1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5">
        <v>6</v>
      </c>
      <c r="G5" s="34">
        <v>7</v>
      </c>
      <c r="H5" s="35">
        <v>8</v>
      </c>
      <c r="I5" s="35">
        <v>9</v>
      </c>
      <c r="J5" s="34">
        <v>10</v>
      </c>
    </row>
    <row r="6" spans="1:10" ht="42" customHeight="1">
      <c r="A6" s="18"/>
      <c r="B6" s="36"/>
      <c r="C6" s="36"/>
      <c r="D6" s="36"/>
      <c r="E6" s="37"/>
      <c r="F6" s="38"/>
      <c r="G6" s="37"/>
      <c r="H6" s="38"/>
      <c r="I6" s="38"/>
      <c r="J6" s="37"/>
    </row>
    <row r="7" spans="1:10" ht="42" customHeight="1">
      <c r="A7" s="18"/>
      <c r="B7" s="11"/>
      <c r="C7" s="11"/>
      <c r="D7" s="11"/>
      <c r="E7" s="18"/>
      <c r="F7" s="11"/>
      <c r="G7" s="18"/>
      <c r="H7" s="11"/>
      <c r="I7" s="11"/>
      <c r="J7" s="18"/>
    </row>
    <row r="8" spans="1:10" ht="12" customHeight="1">
      <c r="A8" s="15" t="s">
        <v>375</v>
      </c>
    </row>
  </sheetData>
  <mergeCells count="2">
    <mergeCell ref="A2:J2"/>
    <mergeCell ref="A3:H3"/>
  </mergeCells>
  <phoneticPr fontId="20" type="noConversion"/>
  <printOptions horizontalCentered="1"/>
  <pageMargins left="0.96" right="0.96" top="0.72" bottom="0.72" header="0" footer="0"/>
  <pageSetup paperSize="9" scale="6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Right="0"/>
    <pageSetUpPr fitToPage="1"/>
  </sheetPr>
  <dimension ref="A1:I9"/>
  <sheetViews>
    <sheetView showZeros="0" workbookViewId="0">
      <selection activeCell="D19" sqref="D19"/>
    </sheetView>
  </sheetViews>
  <sheetFormatPr defaultColWidth="10.453125" defaultRowHeight="14.25" customHeight="1"/>
  <cols>
    <col min="1" max="3" width="33.7265625" customWidth="1"/>
    <col min="4" max="4" width="45.54296875" customWidth="1"/>
    <col min="5" max="5" width="27.54296875" customWidth="1"/>
    <col min="6" max="6" width="21.7265625" customWidth="1"/>
    <col min="7" max="9" width="26.26953125" customWidth="1"/>
  </cols>
  <sheetData>
    <row r="1" spans="1:9" ht="14.25" customHeight="1">
      <c r="A1" s="226" t="s">
        <v>376</v>
      </c>
      <c r="B1" s="226"/>
      <c r="C1" s="226"/>
      <c r="D1" s="226"/>
      <c r="E1" s="226"/>
      <c r="F1" s="226"/>
      <c r="G1" s="226"/>
      <c r="H1" s="226"/>
      <c r="I1" s="22"/>
    </row>
    <row r="2" spans="1:9" ht="41.25" customHeight="1">
      <c r="A2" s="101" t="str">
        <f>"2026"&amp;"年新增资产配置预算表"</f>
        <v>2026年新增资产配置预算表</v>
      </c>
      <c r="B2" s="101"/>
      <c r="C2" s="101"/>
      <c r="D2" s="101"/>
      <c r="E2" s="101"/>
      <c r="F2" s="101"/>
      <c r="G2" s="101"/>
      <c r="H2" s="101"/>
      <c r="I2" s="23"/>
    </row>
    <row r="3" spans="1:9" ht="14.25" customHeight="1">
      <c r="A3" s="103" t="str">
        <f>"单位名称："&amp;"昆明市盘龙区东庄小学"</f>
        <v>单位名称：昆明市盘龙区东庄小学</v>
      </c>
      <c r="B3" s="227"/>
      <c r="C3" s="227"/>
      <c r="D3" s="24"/>
      <c r="F3" s="25"/>
      <c r="G3" s="26"/>
      <c r="H3" s="27" t="s">
        <v>1</v>
      </c>
    </row>
    <row r="4" spans="1:9" ht="28.5" customHeight="1">
      <c r="A4" s="155" t="s">
        <v>182</v>
      </c>
      <c r="B4" s="113" t="s">
        <v>377</v>
      </c>
      <c r="C4" s="154" t="s">
        <v>378</v>
      </c>
      <c r="D4" s="154" t="s">
        <v>379</v>
      </c>
      <c r="E4" s="154" t="s">
        <v>380</v>
      </c>
      <c r="F4" s="155" t="s">
        <v>381</v>
      </c>
      <c r="G4" s="225"/>
      <c r="H4" s="154"/>
    </row>
    <row r="5" spans="1:9" ht="21" customHeight="1">
      <c r="A5" s="158"/>
      <c r="B5" s="158"/>
      <c r="C5" s="157"/>
      <c r="D5" s="158"/>
      <c r="E5" s="158"/>
      <c r="F5" s="28" t="s">
        <v>360</v>
      </c>
      <c r="G5" s="28" t="s">
        <v>382</v>
      </c>
      <c r="H5" s="28" t="s">
        <v>383</v>
      </c>
    </row>
    <row r="6" spans="1:9" ht="17.25" customHeight="1">
      <c r="A6" s="29">
        <v>1</v>
      </c>
      <c r="B6" s="29">
        <v>2</v>
      </c>
      <c r="C6" s="29">
        <v>3</v>
      </c>
      <c r="D6" s="29">
        <v>4</v>
      </c>
      <c r="E6" s="29">
        <v>5</v>
      </c>
      <c r="F6" s="29">
        <v>6</v>
      </c>
      <c r="G6" s="29">
        <v>7</v>
      </c>
      <c r="H6" s="29">
        <v>8</v>
      </c>
    </row>
    <row r="7" spans="1:9" ht="19.5" customHeight="1">
      <c r="A7" s="21"/>
      <c r="B7" s="21"/>
      <c r="C7" s="18"/>
      <c r="D7" s="11"/>
      <c r="E7" s="30"/>
      <c r="F7" s="31"/>
      <c r="G7" s="32"/>
      <c r="H7" s="32"/>
    </row>
    <row r="8" spans="1:9" ht="19.5" customHeight="1">
      <c r="A8" s="228" t="s">
        <v>55</v>
      </c>
      <c r="B8" s="229"/>
      <c r="C8" s="229"/>
      <c r="D8" s="230"/>
      <c r="E8" s="231"/>
      <c r="F8" s="231"/>
      <c r="G8" s="31"/>
      <c r="H8" s="32"/>
    </row>
    <row r="9" spans="1:9" ht="14.25" customHeight="1">
      <c r="A9" s="15" t="s">
        <v>384</v>
      </c>
    </row>
  </sheetData>
  <mergeCells count="10">
    <mergeCell ref="A1:H1"/>
    <mergeCell ref="A2:H2"/>
    <mergeCell ref="A3:C3"/>
    <mergeCell ref="F4:H4"/>
    <mergeCell ref="A8:F8"/>
    <mergeCell ref="A4:A5"/>
    <mergeCell ref="B4:B5"/>
    <mergeCell ref="C4:C5"/>
    <mergeCell ref="D4:D5"/>
    <mergeCell ref="E4:E5"/>
  </mergeCells>
  <phoneticPr fontId="20" type="noConversion"/>
  <pageMargins left="0.67" right="0.67" top="0.72" bottom="0.72" header="0.28000000000000003" footer="0.28000000000000003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Right="0"/>
    <pageSetUpPr fitToPage="1"/>
  </sheetPr>
  <dimension ref="A1:K11"/>
  <sheetViews>
    <sheetView showZeros="0" workbookViewId="0">
      <selection activeCell="C20" sqref="C20"/>
    </sheetView>
  </sheetViews>
  <sheetFormatPr defaultColWidth="9.08984375" defaultRowHeight="14.25" customHeight="1"/>
  <cols>
    <col min="1" max="1" width="19.26953125" customWidth="1"/>
    <col min="2" max="2" width="33.81640625" customWidth="1"/>
    <col min="3" max="3" width="23.81640625" customWidth="1"/>
    <col min="4" max="4" width="11.08984375" customWidth="1"/>
    <col min="5" max="5" width="17.7265625" customWidth="1"/>
    <col min="6" max="6" width="9.81640625" customWidth="1"/>
    <col min="7" max="7" width="17.7265625" customWidth="1"/>
    <col min="8" max="11" width="23.08984375" customWidth="1"/>
  </cols>
  <sheetData>
    <row r="1" spans="1:11" ht="14.25" customHeight="1">
      <c r="D1" s="1"/>
      <c r="E1" s="1"/>
      <c r="F1" s="1"/>
      <c r="G1" s="1"/>
      <c r="K1" s="2" t="s">
        <v>385</v>
      </c>
    </row>
    <row r="2" spans="1:11" ht="41.25" customHeight="1">
      <c r="A2" s="186" t="str">
        <f>"2026"&amp;"年上级转移支付补助项目支出预算表"</f>
        <v>2026年上级转移支付补助项目支出预算表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</row>
    <row r="3" spans="1:11" ht="13.5" customHeight="1">
      <c r="A3" s="173" t="str">
        <f>"单位名称："&amp;"昆明市盘龙区东庄小学"</f>
        <v>单位名称：昆明市盘龙区东庄小学</v>
      </c>
      <c r="B3" s="174"/>
      <c r="C3" s="174"/>
      <c r="D3" s="174"/>
      <c r="E3" s="174"/>
      <c r="F3" s="174"/>
      <c r="G3" s="174"/>
      <c r="H3" s="4"/>
      <c r="I3" s="4"/>
      <c r="J3" s="4"/>
      <c r="K3" s="5" t="s">
        <v>1</v>
      </c>
    </row>
    <row r="4" spans="1:11" ht="21.75" customHeight="1">
      <c r="A4" s="159" t="s">
        <v>245</v>
      </c>
      <c r="B4" s="159" t="s">
        <v>184</v>
      </c>
      <c r="C4" s="159" t="s">
        <v>246</v>
      </c>
      <c r="D4" s="181" t="s">
        <v>185</v>
      </c>
      <c r="E4" s="181" t="s">
        <v>186</v>
      </c>
      <c r="F4" s="181" t="s">
        <v>247</v>
      </c>
      <c r="G4" s="181" t="s">
        <v>248</v>
      </c>
      <c r="H4" s="187" t="s">
        <v>55</v>
      </c>
      <c r="I4" s="179" t="s">
        <v>386</v>
      </c>
      <c r="J4" s="141"/>
      <c r="K4" s="142"/>
    </row>
    <row r="5" spans="1:11" ht="21.75" customHeight="1">
      <c r="A5" s="170"/>
      <c r="B5" s="170"/>
      <c r="C5" s="170"/>
      <c r="D5" s="185"/>
      <c r="E5" s="185"/>
      <c r="F5" s="185"/>
      <c r="G5" s="185"/>
      <c r="H5" s="161"/>
      <c r="I5" s="181" t="s">
        <v>58</v>
      </c>
      <c r="J5" s="181" t="s">
        <v>59</v>
      </c>
      <c r="K5" s="181" t="s">
        <v>60</v>
      </c>
    </row>
    <row r="6" spans="1:11" ht="40.5" customHeight="1">
      <c r="A6" s="160"/>
      <c r="B6" s="160"/>
      <c r="C6" s="160"/>
      <c r="D6" s="182"/>
      <c r="E6" s="182"/>
      <c r="F6" s="182"/>
      <c r="G6" s="182"/>
      <c r="H6" s="146"/>
      <c r="I6" s="182" t="s">
        <v>57</v>
      </c>
      <c r="J6" s="182"/>
      <c r="K6" s="182"/>
    </row>
    <row r="7" spans="1:11" ht="15" customHeight="1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7">
        <v>10</v>
      </c>
      <c r="K7" s="17">
        <v>11</v>
      </c>
    </row>
    <row r="8" spans="1:11" ht="18.75" customHeight="1">
      <c r="A8" s="18"/>
      <c r="B8" s="11"/>
      <c r="C8" s="18"/>
      <c r="D8" s="18"/>
      <c r="E8" s="18"/>
      <c r="F8" s="18"/>
      <c r="G8" s="18"/>
      <c r="H8" s="19"/>
      <c r="I8" s="20"/>
      <c r="J8" s="20"/>
      <c r="K8" s="19"/>
    </row>
    <row r="9" spans="1:11" ht="18.75" customHeight="1">
      <c r="A9" s="21"/>
      <c r="B9" s="11"/>
      <c r="C9" s="11"/>
      <c r="D9" s="11"/>
      <c r="E9" s="11"/>
      <c r="F9" s="11"/>
      <c r="G9" s="11"/>
      <c r="H9" s="12"/>
      <c r="I9" s="12"/>
      <c r="J9" s="12"/>
      <c r="K9" s="19"/>
    </row>
    <row r="10" spans="1:11" ht="18.75" customHeight="1">
      <c r="A10" s="164" t="s">
        <v>172</v>
      </c>
      <c r="B10" s="165"/>
      <c r="C10" s="165"/>
      <c r="D10" s="165"/>
      <c r="E10" s="165"/>
      <c r="F10" s="165"/>
      <c r="G10" s="125"/>
      <c r="H10" s="12"/>
      <c r="I10" s="12"/>
      <c r="J10" s="12"/>
      <c r="K10" s="19"/>
    </row>
    <row r="11" spans="1:11" ht="14.25" customHeight="1">
      <c r="A11" s="15" t="s">
        <v>387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honeticPr fontId="20" type="noConversion"/>
  <printOptions horizontalCentered="1"/>
  <pageMargins left="0.37" right="0.37" top="0.56000000000000005" bottom="0.56000000000000005" header="0.48" footer="0.48"/>
  <pageSetup paperSize="9" scale="56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Right="0"/>
    <pageSetUpPr fitToPage="1"/>
  </sheetPr>
  <dimension ref="A1:G11"/>
  <sheetViews>
    <sheetView showZeros="0" workbookViewId="0">
      <selection activeCell="B8" sqref="B8"/>
    </sheetView>
  </sheetViews>
  <sheetFormatPr defaultColWidth="9.08984375" defaultRowHeight="14.25" customHeight="1"/>
  <cols>
    <col min="1" max="1" width="35.26953125" customWidth="1"/>
    <col min="2" max="4" width="28" customWidth="1"/>
    <col min="5" max="7" width="23.81640625" customWidth="1"/>
  </cols>
  <sheetData>
    <row r="1" spans="1:7" ht="13.5" customHeight="1">
      <c r="D1" s="1"/>
      <c r="G1" s="2" t="s">
        <v>388</v>
      </c>
    </row>
    <row r="2" spans="1:7" ht="41.25" customHeight="1">
      <c r="A2" s="186" t="str">
        <f>"2026"&amp;"年部门项目中期规划预算表"</f>
        <v>2026年部门项目中期规划预算表</v>
      </c>
      <c r="B2" s="186"/>
      <c r="C2" s="186"/>
      <c r="D2" s="186"/>
      <c r="E2" s="186"/>
      <c r="F2" s="186"/>
      <c r="G2" s="186"/>
    </row>
    <row r="3" spans="1:7" ht="13.5" customHeight="1">
      <c r="A3" s="173" t="str">
        <f>"单位名称："&amp;"昆明市盘龙区东庄小学"</f>
        <v>单位名称：昆明市盘龙区东庄小学</v>
      </c>
      <c r="B3" s="174"/>
      <c r="C3" s="174"/>
      <c r="D3" s="174"/>
      <c r="E3" s="4"/>
      <c r="F3" s="4"/>
      <c r="G3" s="5" t="s">
        <v>1</v>
      </c>
    </row>
    <row r="4" spans="1:7" ht="21.75" customHeight="1">
      <c r="A4" s="159" t="s">
        <v>246</v>
      </c>
      <c r="B4" s="159" t="s">
        <v>245</v>
      </c>
      <c r="C4" s="159" t="s">
        <v>184</v>
      </c>
      <c r="D4" s="181" t="s">
        <v>389</v>
      </c>
      <c r="E4" s="179" t="s">
        <v>58</v>
      </c>
      <c r="F4" s="141"/>
      <c r="G4" s="142"/>
    </row>
    <row r="5" spans="1:7" ht="21.75" customHeight="1">
      <c r="A5" s="170"/>
      <c r="B5" s="170"/>
      <c r="C5" s="170"/>
      <c r="D5" s="185"/>
      <c r="E5" s="235" t="str">
        <f>"2026"&amp;"年"</f>
        <v>2026年</v>
      </c>
      <c r="F5" s="181" t="str">
        <f>("2026"+1)&amp;"年"</f>
        <v>2027年</v>
      </c>
      <c r="G5" s="181" t="str">
        <f>("2026"+2)&amp;"年"</f>
        <v>2028年</v>
      </c>
    </row>
    <row r="6" spans="1:7" ht="40.5" customHeight="1">
      <c r="A6" s="160"/>
      <c r="B6" s="160"/>
      <c r="C6" s="160"/>
      <c r="D6" s="182"/>
      <c r="E6" s="146"/>
      <c r="F6" s="182" t="s">
        <v>57</v>
      </c>
      <c r="G6" s="182"/>
    </row>
    <row r="7" spans="1:7" ht="15" customHeight="1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</row>
    <row r="8" spans="1:7" ht="18.75" customHeight="1">
      <c r="A8" s="11" t="s">
        <v>70</v>
      </c>
      <c r="B8" s="11" t="s">
        <v>390</v>
      </c>
      <c r="C8" s="11" t="s">
        <v>274</v>
      </c>
      <c r="D8" s="11" t="s">
        <v>391</v>
      </c>
      <c r="E8" s="12">
        <v>144500</v>
      </c>
      <c r="F8" s="12"/>
      <c r="G8" s="12"/>
    </row>
    <row r="9" spans="1:7" ht="18.75" customHeight="1">
      <c r="A9" s="13" t="s">
        <v>70</v>
      </c>
      <c r="B9" s="11" t="s">
        <v>390</v>
      </c>
      <c r="C9" s="11" t="s">
        <v>278</v>
      </c>
      <c r="D9" s="11" t="s">
        <v>391</v>
      </c>
      <c r="E9" s="12">
        <v>75000</v>
      </c>
      <c r="F9" s="12"/>
      <c r="G9" s="12"/>
    </row>
    <row r="10" spans="1:7" ht="18.75" customHeight="1">
      <c r="A10" s="232" t="s">
        <v>55</v>
      </c>
      <c r="B10" s="233" t="s">
        <v>392</v>
      </c>
      <c r="C10" s="233"/>
      <c r="D10" s="234"/>
      <c r="E10" s="12">
        <v>219500</v>
      </c>
      <c r="F10" s="12"/>
      <c r="G10" s="12"/>
    </row>
    <row r="11" spans="1:7" ht="14.25" customHeight="1">
      <c r="A11" s="15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honeticPr fontId="20" type="noConversion"/>
  <printOptions horizontalCentered="1"/>
  <pageMargins left="0.37" right="0.37" top="0.56000000000000005" bottom="0.56000000000000005" header="0.48" footer="0.48"/>
  <pageSetup paperSize="9" scale="5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  <pageSetUpPr fitToPage="1"/>
  </sheetPr>
  <dimension ref="A1:S9"/>
  <sheetViews>
    <sheetView showGridLines="0" showZeros="0" workbookViewId="0">
      <selection activeCell="K20" sqref="K20"/>
    </sheetView>
  </sheetViews>
  <sheetFormatPr defaultColWidth="8.54296875" defaultRowHeight="12.75" customHeight="1"/>
  <cols>
    <col min="1" max="1" width="15.90625" customWidth="1"/>
    <col min="2" max="2" width="35" customWidth="1"/>
    <col min="3" max="19" width="22" customWidth="1"/>
  </cols>
  <sheetData>
    <row r="1" spans="1:19" ht="17.25" customHeight="1">
      <c r="A1" s="120" t="s">
        <v>52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</row>
    <row r="2" spans="1:19" ht="41.25" customHeight="1">
      <c r="A2" s="101" t="str">
        <f>"2026"&amp;"年部门收入预算表"</f>
        <v>2026年部门收入预算表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</row>
    <row r="3" spans="1:19" ht="17.25" customHeight="1">
      <c r="A3" s="103" t="str">
        <f>"单位名称："&amp;"昆明市盘龙区东庄小学"</f>
        <v>单位名称：昆明市盘龙区东庄小学</v>
      </c>
      <c r="B3" s="102"/>
      <c r="S3" s="24" t="s">
        <v>1</v>
      </c>
    </row>
    <row r="4" spans="1:19" ht="21.75" customHeight="1">
      <c r="A4" s="115" t="s">
        <v>53</v>
      </c>
      <c r="B4" s="118" t="s">
        <v>54</v>
      </c>
      <c r="C4" s="118" t="s">
        <v>55</v>
      </c>
      <c r="D4" s="121" t="s">
        <v>56</v>
      </c>
      <c r="E4" s="121"/>
      <c r="F4" s="121"/>
      <c r="G4" s="121"/>
      <c r="H4" s="121"/>
      <c r="I4" s="122"/>
      <c r="J4" s="121"/>
      <c r="K4" s="121"/>
      <c r="L4" s="121"/>
      <c r="M4" s="121"/>
      <c r="N4" s="123"/>
      <c r="O4" s="121" t="s">
        <v>45</v>
      </c>
      <c r="P4" s="121"/>
      <c r="Q4" s="121"/>
      <c r="R4" s="121"/>
      <c r="S4" s="123"/>
    </row>
    <row r="5" spans="1:19" ht="27" customHeight="1">
      <c r="A5" s="116"/>
      <c r="B5" s="107"/>
      <c r="C5" s="107"/>
      <c r="D5" s="107" t="s">
        <v>57</v>
      </c>
      <c r="E5" s="107" t="s">
        <v>58</v>
      </c>
      <c r="F5" s="107" t="s">
        <v>59</v>
      </c>
      <c r="G5" s="107" t="s">
        <v>60</v>
      </c>
      <c r="H5" s="107" t="s">
        <v>61</v>
      </c>
      <c r="I5" s="110" t="s">
        <v>62</v>
      </c>
      <c r="J5" s="111"/>
      <c r="K5" s="111"/>
      <c r="L5" s="111"/>
      <c r="M5" s="111"/>
      <c r="N5" s="112"/>
      <c r="O5" s="107" t="s">
        <v>57</v>
      </c>
      <c r="P5" s="107" t="s">
        <v>58</v>
      </c>
      <c r="Q5" s="107" t="s">
        <v>59</v>
      </c>
      <c r="R5" s="107" t="s">
        <v>60</v>
      </c>
      <c r="S5" s="107" t="s">
        <v>63</v>
      </c>
    </row>
    <row r="6" spans="1:19" ht="30" customHeight="1">
      <c r="A6" s="117"/>
      <c r="B6" s="119"/>
      <c r="C6" s="109"/>
      <c r="D6" s="109"/>
      <c r="E6" s="109"/>
      <c r="F6" s="109"/>
      <c r="G6" s="109"/>
      <c r="H6" s="109"/>
      <c r="I6" s="38" t="s">
        <v>57</v>
      </c>
      <c r="J6" s="94" t="s">
        <v>64</v>
      </c>
      <c r="K6" s="94" t="s">
        <v>65</v>
      </c>
      <c r="L6" s="94" t="s">
        <v>66</v>
      </c>
      <c r="M6" s="94" t="s">
        <v>67</v>
      </c>
      <c r="N6" s="94" t="s">
        <v>68</v>
      </c>
      <c r="O6" s="108"/>
      <c r="P6" s="108"/>
      <c r="Q6" s="108"/>
      <c r="R6" s="108"/>
      <c r="S6" s="109"/>
    </row>
    <row r="7" spans="1:19" ht="15" customHeight="1">
      <c r="A7" s="95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5">
        <v>7</v>
      </c>
      <c r="H7" s="95">
        <v>8</v>
      </c>
      <c r="I7" s="38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  <c r="O7" s="95">
        <v>15</v>
      </c>
      <c r="P7" s="95">
        <v>16</v>
      </c>
      <c r="Q7" s="95">
        <v>17</v>
      </c>
      <c r="R7" s="95">
        <v>18</v>
      </c>
      <c r="S7" s="95">
        <v>19</v>
      </c>
    </row>
    <row r="8" spans="1:19" ht="18" customHeight="1">
      <c r="A8" s="11" t="s">
        <v>69</v>
      </c>
      <c r="B8" s="11" t="s">
        <v>70</v>
      </c>
      <c r="C8" s="43">
        <v>15369982</v>
      </c>
      <c r="D8" s="43">
        <f>15122547+95917</f>
        <v>15218464</v>
      </c>
      <c r="E8" s="43">
        <v>15122547</v>
      </c>
      <c r="F8" s="43"/>
      <c r="G8" s="43"/>
      <c r="H8" s="43"/>
      <c r="I8" s="43">
        <v>95917</v>
      </c>
      <c r="J8" s="43"/>
      <c r="K8" s="43"/>
      <c r="L8" s="43"/>
      <c r="M8" s="43"/>
      <c r="N8" s="43">
        <v>95917</v>
      </c>
      <c r="O8" s="43">
        <v>151518</v>
      </c>
      <c r="P8" s="43">
        <v>151518</v>
      </c>
      <c r="Q8" s="43"/>
      <c r="R8" s="43"/>
      <c r="S8" s="43"/>
    </row>
    <row r="9" spans="1:19" ht="18" customHeight="1">
      <c r="A9" s="113" t="s">
        <v>55</v>
      </c>
      <c r="B9" s="114"/>
      <c r="C9" s="43">
        <v>15369982</v>
      </c>
      <c r="D9" s="43">
        <f>15122547+95917</f>
        <v>15218464</v>
      </c>
      <c r="E9" s="43">
        <v>15122547</v>
      </c>
      <c r="F9" s="43"/>
      <c r="G9" s="43"/>
      <c r="H9" s="43"/>
      <c r="I9" s="43">
        <v>95917</v>
      </c>
      <c r="J9" s="43"/>
      <c r="K9" s="43"/>
      <c r="L9" s="43"/>
      <c r="M9" s="43"/>
      <c r="N9" s="43">
        <v>95917</v>
      </c>
      <c r="O9" s="43">
        <v>151518</v>
      </c>
      <c r="P9" s="43">
        <v>151518</v>
      </c>
      <c r="Q9" s="43"/>
      <c r="R9" s="43"/>
      <c r="S9" s="43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honeticPr fontId="20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Right="0"/>
    <pageSetUpPr fitToPage="1"/>
  </sheetPr>
  <dimension ref="A1:O29"/>
  <sheetViews>
    <sheetView showGridLines="0" showZeros="0" workbookViewId="0">
      <selection activeCell="K3" sqref="K3"/>
    </sheetView>
  </sheetViews>
  <sheetFormatPr defaultColWidth="8.54296875" defaultRowHeight="12.75" customHeight="1"/>
  <cols>
    <col min="1" max="1" width="14.26953125" customWidth="1"/>
    <col min="2" max="2" width="37.54296875" customWidth="1"/>
    <col min="3" max="8" width="24.54296875" customWidth="1"/>
    <col min="9" max="9" width="26.7265625" customWidth="1"/>
    <col min="10" max="11" width="24.453125" customWidth="1"/>
    <col min="12" max="15" width="24.54296875" customWidth="1"/>
  </cols>
  <sheetData>
    <row r="1" spans="1:15" ht="17.25" customHeight="1">
      <c r="A1" s="130" t="s">
        <v>71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</row>
    <row r="2" spans="1:15" ht="41.25" customHeight="1">
      <c r="A2" s="101" t="str">
        <f>"2026"&amp;"年部门支出预算表"</f>
        <v>2026年部门支出预算表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</row>
    <row r="3" spans="1:15" ht="17.25" customHeight="1">
      <c r="A3" s="103" t="str">
        <f>"单位名称："&amp;"昆明市盘龙区东庄小学"</f>
        <v>单位名称：昆明市盘龙区东庄小学</v>
      </c>
      <c r="B3" s="102"/>
      <c r="O3" s="24" t="s">
        <v>1</v>
      </c>
    </row>
    <row r="4" spans="1:15" ht="27" customHeight="1">
      <c r="A4" s="126" t="s">
        <v>72</v>
      </c>
      <c r="B4" s="126" t="s">
        <v>73</v>
      </c>
      <c r="C4" s="126" t="s">
        <v>55</v>
      </c>
      <c r="D4" s="131" t="s">
        <v>58</v>
      </c>
      <c r="E4" s="132"/>
      <c r="F4" s="133"/>
      <c r="G4" s="129" t="s">
        <v>59</v>
      </c>
      <c r="H4" s="129" t="s">
        <v>60</v>
      </c>
      <c r="I4" s="129" t="s">
        <v>74</v>
      </c>
      <c r="J4" s="131" t="s">
        <v>62</v>
      </c>
      <c r="K4" s="132"/>
      <c r="L4" s="132"/>
      <c r="M4" s="132"/>
      <c r="N4" s="134"/>
      <c r="O4" s="135"/>
    </row>
    <row r="5" spans="1:15" ht="42" customHeight="1">
      <c r="A5" s="127"/>
      <c r="B5" s="127"/>
      <c r="C5" s="128"/>
      <c r="D5" s="86" t="s">
        <v>57</v>
      </c>
      <c r="E5" s="86" t="s">
        <v>75</v>
      </c>
      <c r="F5" s="86" t="s">
        <v>76</v>
      </c>
      <c r="G5" s="128"/>
      <c r="H5" s="128"/>
      <c r="I5" s="136"/>
      <c r="J5" s="86" t="s">
        <v>57</v>
      </c>
      <c r="K5" s="81" t="s">
        <v>77</v>
      </c>
      <c r="L5" s="81" t="s">
        <v>78</v>
      </c>
      <c r="M5" s="81" t="s">
        <v>79</v>
      </c>
      <c r="N5" s="81" t="s">
        <v>80</v>
      </c>
      <c r="O5" s="81" t="s">
        <v>81</v>
      </c>
    </row>
    <row r="6" spans="1:15" ht="18" customHeight="1">
      <c r="A6" s="87" t="s">
        <v>82</v>
      </c>
      <c r="B6" s="87" t="s">
        <v>83</v>
      </c>
      <c r="C6" s="87" t="s">
        <v>84</v>
      </c>
      <c r="D6" s="30" t="s">
        <v>85</v>
      </c>
      <c r="E6" s="30" t="s">
        <v>86</v>
      </c>
      <c r="F6" s="30" t="s">
        <v>87</v>
      </c>
      <c r="G6" s="30" t="s">
        <v>88</v>
      </c>
      <c r="H6" s="30" t="s">
        <v>89</v>
      </c>
      <c r="I6" s="30" t="s">
        <v>90</v>
      </c>
      <c r="J6" s="30" t="s">
        <v>91</v>
      </c>
      <c r="K6" s="30" t="s">
        <v>92</v>
      </c>
      <c r="L6" s="30" t="s">
        <v>93</v>
      </c>
      <c r="M6" s="30" t="s">
        <v>94</v>
      </c>
      <c r="N6" s="87" t="s">
        <v>95</v>
      </c>
      <c r="O6" s="30" t="s">
        <v>96</v>
      </c>
    </row>
    <row r="7" spans="1:15" ht="21" customHeight="1">
      <c r="A7" s="88" t="s">
        <v>97</v>
      </c>
      <c r="B7" s="88" t="s">
        <v>98</v>
      </c>
      <c r="C7" s="43">
        <v>10901864</v>
      </c>
      <c r="D7" s="43">
        <v>10805947</v>
      </c>
      <c r="E7" s="43">
        <v>10434929</v>
      </c>
      <c r="F7" s="43">
        <v>371018</v>
      </c>
      <c r="G7" s="43"/>
      <c r="H7" s="43"/>
      <c r="I7" s="43"/>
      <c r="J7" s="43">
        <v>95917</v>
      </c>
      <c r="K7" s="43"/>
      <c r="L7" s="43"/>
      <c r="M7" s="43"/>
      <c r="N7" s="43"/>
      <c r="O7" s="43">
        <v>95917</v>
      </c>
    </row>
    <row r="8" spans="1:15" ht="21" customHeight="1">
      <c r="A8" s="89" t="s">
        <v>99</v>
      </c>
      <c r="B8" s="89" t="s">
        <v>100</v>
      </c>
      <c r="C8" s="43">
        <v>10877468</v>
      </c>
      <c r="D8" s="43">
        <v>10781551</v>
      </c>
      <c r="E8" s="43">
        <v>10434929</v>
      </c>
      <c r="F8" s="43">
        <v>346622</v>
      </c>
      <c r="G8" s="43"/>
      <c r="H8" s="43"/>
      <c r="I8" s="43"/>
      <c r="J8" s="43">
        <v>95917</v>
      </c>
      <c r="K8" s="43"/>
      <c r="L8" s="43"/>
      <c r="M8" s="43"/>
      <c r="N8" s="43"/>
      <c r="O8" s="43">
        <v>95917</v>
      </c>
    </row>
    <row r="9" spans="1:15" ht="21" customHeight="1">
      <c r="A9" s="90" t="s">
        <v>101</v>
      </c>
      <c r="B9" s="90" t="s">
        <v>102</v>
      </c>
      <c r="C9" s="43">
        <v>10562051</v>
      </c>
      <c r="D9" s="43">
        <v>10562051</v>
      </c>
      <c r="E9" s="43">
        <v>10434929</v>
      </c>
      <c r="F9" s="43">
        <v>127122</v>
      </c>
      <c r="G9" s="43"/>
      <c r="H9" s="43"/>
      <c r="I9" s="43"/>
      <c r="J9" s="43"/>
      <c r="K9" s="43"/>
      <c r="L9" s="43"/>
      <c r="M9" s="43"/>
      <c r="N9" s="43"/>
      <c r="O9" s="43"/>
    </row>
    <row r="10" spans="1:15" ht="21" customHeight="1">
      <c r="A10" s="90" t="s">
        <v>103</v>
      </c>
      <c r="B10" s="90" t="s">
        <v>104</v>
      </c>
      <c r="C10" s="43">
        <v>315417</v>
      </c>
      <c r="D10" s="43">
        <v>219500</v>
      </c>
      <c r="E10" s="43"/>
      <c r="F10" s="43">
        <v>219500</v>
      </c>
      <c r="G10" s="43"/>
      <c r="H10" s="43"/>
      <c r="I10" s="43"/>
      <c r="J10" s="43">
        <v>95917</v>
      </c>
      <c r="K10" s="43"/>
      <c r="L10" s="43"/>
      <c r="M10" s="43"/>
      <c r="N10" s="43"/>
      <c r="O10" s="43">
        <v>95917</v>
      </c>
    </row>
    <row r="11" spans="1:15" ht="21" customHeight="1">
      <c r="A11" s="89" t="s">
        <v>105</v>
      </c>
      <c r="B11" s="89" t="s">
        <v>106</v>
      </c>
      <c r="C11" s="43">
        <v>24396</v>
      </c>
      <c r="D11" s="43">
        <v>24396</v>
      </c>
      <c r="E11" s="43"/>
      <c r="F11" s="43">
        <v>24396</v>
      </c>
      <c r="G11" s="43"/>
      <c r="H11" s="43"/>
      <c r="I11" s="43"/>
      <c r="J11" s="43"/>
      <c r="K11" s="43"/>
      <c r="L11" s="43"/>
      <c r="M11" s="43"/>
      <c r="N11" s="43"/>
      <c r="O11" s="43"/>
    </row>
    <row r="12" spans="1:15" ht="21" customHeight="1">
      <c r="A12" s="90" t="s">
        <v>107</v>
      </c>
      <c r="B12" s="90" t="s">
        <v>108</v>
      </c>
      <c r="C12" s="43">
        <v>24396</v>
      </c>
      <c r="D12" s="43">
        <v>24396</v>
      </c>
      <c r="E12" s="43"/>
      <c r="F12" s="43">
        <v>24396</v>
      </c>
      <c r="G12" s="43"/>
      <c r="H12" s="43"/>
      <c r="I12" s="43"/>
      <c r="J12" s="43"/>
      <c r="K12" s="43"/>
      <c r="L12" s="43"/>
      <c r="M12" s="43"/>
      <c r="N12" s="43"/>
      <c r="O12" s="43"/>
    </row>
    <row r="13" spans="1:15" ht="21" customHeight="1">
      <c r="A13" s="88" t="s">
        <v>109</v>
      </c>
      <c r="B13" s="88" t="s">
        <v>110</v>
      </c>
      <c r="C13" s="43">
        <v>2263926</v>
      </c>
      <c r="D13" s="43">
        <v>2263926</v>
      </c>
      <c r="E13" s="43">
        <v>2263926</v>
      </c>
      <c r="F13" s="43"/>
      <c r="G13" s="43"/>
      <c r="H13" s="43"/>
      <c r="I13" s="43"/>
      <c r="J13" s="43"/>
      <c r="K13" s="43"/>
      <c r="L13" s="43"/>
      <c r="M13" s="43"/>
      <c r="N13" s="43"/>
      <c r="O13" s="43"/>
    </row>
    <row r="14" spans="1:15" ht="21" customHeight="1">
      <c r="A14" s="89" t="s">
        <v>111</v>
      </c>
      <c r="B14" s="89" t="s">
        <v>112</v>
      </c>
      <c r="C14" s="43">
        <v>2263926</v>
      </c>
      <c r="D14" s="43">
        <v>2263926</v>
      </c>
      <c r="E14" s="43">
        <v>2263926</v>
      </c>
      <c r="F14" s="43"/>
      <c r="G14" s="43"/>
      <c r="H14" s="43"/>
      <c r="I14" s="43"/>
      <c r="J14" s="43"/>
      <c r="K14" s="43"/>
      <c r="L14" s="43"/>
      <c r="M14" s="43"/>
      <c r="N14" s="43"/>
      <c r="O14" s="43"/>
    </row>
    <row r="15" spans="1:15" ht="21" customHeight="1">
      <c r="A15" s="90" t="s">
        <v>113</v>
      </c>
      <c r="B15" s="90" t="s">
        <v>114</v>
      </c>
      <c r="C15" s="43">
        <v>816000</v>
      </c>
      <c r="D15" s="43">
        <v>816000</v>
      </c>
      <c r="E15" s="43">
        <v>816000</v>
      </c>
      <c r="F15" s="43"/>
      <c r="G15" s="43"/>
      <c r="H15" s="43"/>
      <c r="I15" s="43"/>
      <c r="J15" s="43"/>
      <c r="K15" s="43"/>
      <c r="L15" s="43"/>
      <c r="M15" s="43"/>
      <c r="N15" s="43"/>
      <c r="O15" s="43"/>
    </row>
    <row r="16" spans="1:15" ht="21" customHeight="1">
      <c r="A16" s="90" t="s">
        <v>115</v>
      </c>
      <c r="B16" s="90" t="s">
        <v>116</v>
      </c>
      <c r="C16" s="43">
        <v>1082396</v>
      </c>
      <c r="D16" s="43">
        <v>1082396</v>
      </c>
      <c r="E16" s="43">
        <v>1082396</v>
      </c>
      <c r="F16" s="43"/>
      <c r="G16" s="43"/>
      <c r="H16" s="43"/>
      <c r="I16" s="43"/>
      <c r="J16" s="43"/>
      <c r="K16" s="43"/>
      <c r="L16" s="43"/>
      <c r="M16" s="43"/>
      <c r="N16" s="43"/>
      <c r="O16" s="43"/>
    </row>
    <row r="17" spans="1:15" ht="21" customHeight="1">
      <c r="A17" s="90" t="s">
        <v>117</v>
      </c>
      <c r="B17" s="90" t="s">
        <v>118</v>
      </c>
      <c r="C17" s="43">
        <v>365530</v>
      </c>
      <c r="D17" s="43">
        <v>365530</v>
      </c>
      <c r="E17" s="43">
        <v>365530</v>
      </c>
      <c r="F17" s="43"/>
      <c r="G17" s="43"/>
      <c r="H17" s="43"/>
      <c r="I17" s="43"/>
      <c r="J17" s="43"/>
      <c r="K17" s="43"/>
      <c r="L17" s="43"/>
      <c r="M17" s="43"/>
      <c r="N17" s="43"/>
      <c r="O17" s="43"/>
    </row>
    <row r="18" spans="1:15" ht="21" customHeight="1">
      <c r="A18" s="88" t="s">
        <v>119</v>
      </c>
      <c r="B18" s="88" t="s">
        <v>120</v>
      </c>
      <c r="C18" s="43">
        <v>1095008</v>
      </c>
      <c r="D18" s="43">
        <v>1095008</v>
      </c>
      <c r="E18" s="43">
        <v>1095008</v>
      </c>
      <c r="F18" s="43"/>
      <c r="G18" s="43"/>
      <c r="H18" s="43"/>
      <c r="I18" s="43"/>
      <c r="J18" s="43"/>
      <c r="K18" s="43"/>
      <c r="L18" s="43"/>
      <c r="M18" s="43"/>
      <c r="N18" s="43"/>
      <c r="O18" s="43"/>
    </row>
    <row r="19" spans="1:15" ht="21" customHeight="1">
      <c r="A19" s="89" t="s">
        <v>121</v>
      </c>
      <c r="B19" s="89" t="s">
        <v>122</v>
      </c>
      <c r="C19" s="43">
        <v>1095008</v>
      </c>
      <c r="D19" s="43">
        <v>1095008</v>
      </c>
      <c r="E19" s="43">
        <v>1095008</v>
      </c>
      <c r="F19" s="43"/>
      <c r="G19" s="43"/>
      <c r="H19" s="43"/>
      <c r="I19" s="43"/>
      <c r="J19" s="43"/>
      <c r="K19" s="43"/>
      <c r="L19" s="43"/>
      <c r="M19" s="43"/>
      <c r="N19" s="43"/>
      <c r="O19" s="43"/>
    </row>
    <row r="20" spans="1:15" ht="21" customHeight="1">
      <c r="A20" s="90" t="s">
        <v>123</v>
      </c>
      <c r="B20" s="90" t="s">
        <v>124</v>
      </c>
      <c r="C20" s="43">
        <v>564688</v>
      </c>
      <c r="D20" s="43">
        <v>564688</v>
      </c>
      <c r="E20" s="43">
        <v>564688</v>
      </c>
      <c r="F20" s="43"/>
      <c r="G20" s="43"/>
      <c r="H20" s="43"/>
      <c r="I20" s="43"/>
      <c r="J20" s="43"/>
      <c r="K20" s="43"/>
      <c r="L20" s="43"/>
      <c r="M20" s="43"/>
      <c r="N20" s="43"/>
      <c r="O20" s="43"/>
    </row>
    <row r="21" spans="1:15" ht="21" customHeight="1">
      <c r="A21" s="90" t="s">
        <v>125</v>
      </c>
      <c r="B21" s="90" t="s">
        <v>126</v>
      </c>
      <c r="C21" s="43">
        <v>453502</v>
      </c>
      <c r="D21" s="43">
        <v>453502</v>
      </c>
      <c r="E21" s="43">
        <v>453502</v>
      </c>
      <c r="F21" s="43"/>
      <c r="G21" s="43"/>
      <c r="H21" s="43"/>
      <c r="I21" s="43"/>
      <c r="J21" s="43"/>
      <c r="K21" s="43"/>
      <c r="L21" s="43"/>
      <c r="M21" s="43"/>
      <c r="N21" s="43"/>
      <c r="O21" s="43"/>
    </row>
    <row r="22" spans="1:15" ht="21" customHeight="1">
      <c r="A22" s="90" t="s">
        <v>127</v>
      </c>
      <c r="B22" s="90" t="s">
        <v>128</v>
      </c>
      <c r="C22" s="43">
        <v>76818</v>
      </c>
      <c r="D22" s="43">
        <v>76818</v>
      </c>
      <c r="E22" s="43">
        <v>76818</v>
      </c>
      <c r="F22" s="43"/>
      <c r="G22" s="43"/>
      <c r="H22" s="43"/>
      <c r="I22" s="43"/>
      <c r="J22" s="43"/>
      <c r="K22" s="43"/>
      <c r="L22" s="43"/>
      <c r="M22" s="43"/>
      <c r="N22" s="43"/>
      <c r="O22" s="43"/>
    </row>
    <row r="23" spans="1:15" ht="21" customHeight="1">
      <c r="A23" s="88" t="s">
        <v>129</v>
      </c>
      <c r="B23" s="88" t="s">
        <v>130</v>
      </c>
      <c r="C23" s="43">
        <v>1109184</v>
      </c>
      <c r="D23" s="43">
        <v>1109184</v>
      </c>
      <c r="E23" s="43">
        <v>1109184</v>
      </c>
      <c r="F23" s="43"/>
      <c r="G23" s="43"/>
      <c r="H23" s="43"/>
      <c r="I23" s="43"/>
      <c r="J23" s="43"/>
      <c r="K23" s="43"/>
      <c r="L23" s="43"/>
      <c r="M23" s="43"/>
      <c r="N23" s="43"/>
      <c r="O23" s="43"/>
    </row>
    <row r="24" spans="1:15" ht="21" customHeight="1">
      <c r="A24" s="89" t="s">
        <v>131</v>
      </c>
      <c r="B24" s="89" t="s">
        <v>132</v>
      </c>
      <c r="C24" s="43">
        <v>1109184</v>
      </c>
      <c r="D24" s="43">
        <v>1109184</v>
      </c>
      <c r="E24" s="43">
        <v>1109184</v>
      </c>
      <c r="F24" s="43"/>
      <c r="G24" s="43"/>
      <c r="H24" s="43"/>
      <c r="I24" s="43"/>
      <c r="J24" s="43"/>
      <c r="K24" s="43"/>
      <c r="L24" s="43"/>
      <c r="M24" s="43"/>
      <c r="N24" s="43"/>
      <c r="O24" s="43"/>
    </row>
    <row r="25" spans="1:15" ht="21" customHeight="1">
      <c r="A25" s="90" t="s">
        <v>133</v>
      </c>
      <c r="B25" s="90" t="s">
        <v>134</v>
      </c>
      <c r="C25" s="43">
        <v>1109184</v>
      </c>
      <c r="D25" s="43">
        <v>1109184</v>
      </c>
      <c r="E25" s="43">
        <v>1109184</v>
      </c>
      <c r="F25" s="43"/>
      <c r="G25" s="43"/>
      <c r="H25" s="43"/>
      <c r="I25" s="43"/>
      <c r="J25" s="43"/>
      <c r="K25" s="43"/>
      <c r="L25" s="43"/>
      <c r="M25" s="43"/>
      <c r="N25" s="43"/>
      <c r="O25" s="43"/>
    </row>
    <row r="26" spans="1:15" ht="21" customHeight="1">
      <c r="A26" s="124" t="s">
        <v>55</v>
      </c>
      <c r="B26" s="125"/>
      <c r="C26" s="43">
        <v>15369982</v>
      </c>
      <c r="D26" s="43">
        <v>15274065</v>
      </c>
      <c r="E26" s="43">
        <v>14903047</v>
      </c>
      <c r="F26" s="43">
        <v>371018</v>
      </c>
      <c r="G26" s="43"/>
      <c r="H26" s="43"/>
      <c r="I26" s="43"/>
      <c r="J26" s="43">
        <v>95917</v>
      </c>
      <c r="K26" s="43"/>
      <c r="L26" s="43"/>
      <c r="M26" s="43"/>
      <c r="N26" s="43"/>
      <c r="O26" s="43">
        <v>95917</v>
      </c>
    </row>
    <row r="27" spans="1:15" ht="12.75" customHeight="1">
      <c r="E27" s="91"/>
      <c r="F27" s="91"/>
    </row>
    <row r="29" spans="1:15" ht="12.75" customHeight="1">
      <c r="E29" s="92"/>
      <c r="F29" s="92"/>
    </row>
  </sheetData>
  <mergeCells count="12">
    <mergeCell ref="A1:O1"/>
    <mergeCell ref="A2:O2"/>
    <mergeCell ref="A3:B3"/>
    <mergeCell ref="D4:F4"/>
    <mergeCell ref="J4:O4"/>
    <mergeCell ref="H4:H5"/>
    <mergeCell ref="I4:I5"/>
    <mergeCell ref="A26:B26"/>
    <mergeCell ref="A4:A5"/>
    <mergeCell ref="B4:B5"/>
    <mergeCell ref="C4:C5"/>
    <mergeCell ref="G4:G5"/>
  </mergeCells>
  <phoneticPr fontId="20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Right="0"/>
    <pageSetUpPr fitToPage="1"/>
  </sheetPr>
  <dimension ref="A1:D34"/>
  <sheetViews>
    <sheetView showGridLines="0" showZeros="0" workbookViewId="0">
      <selection activeCell="H7" sqref="H7"/>
    </sheetView>
  </sheetViews>
  <sheetFormatPr defaultColWidth="8.54296875" defaultRowHeight="12.75" customHeight="1"/>
  <cols>
    <col min="1" max="4" width="35.54296875" customWidth="1"/>
  </cols>
  <sheetData>
    <row r="1" spans="1:4" ht="15" customHeight="1">
      <c r="A1" s="26"/>
      <c r="B1" s="24"/>
      <c r="C1" s="24"/>
      <c r="D1" s="80" t="s">
        <v>135</v>
      </c>
    </row>
    <row r="2" spans="1:4" ht="41.25" customHeight="1">
      <c r="A2" s="101" t="str">
        <f>"2026"&amp;"年部门财政拨款收支预算总表"</f>
        <v>2026年部门财政拨款收支预算总表</v>
      </c>
      <c r="B2" s="102"/>
      <c r="C2" s="102"/>
      <c r="D2" s="102"/>
    </row>
    <row r="3" spans="1:4" ht="17.25" customHeight="1">
      <c r="A3" s="103" t="str">
        <f>"单位名称："&amp;"昆明市盘龙区东庄小学"</f>
        <v>单位名称：昆明市盘龙区东庄小学</v>
      </c>
      <c r="B3" s="104"/>
      <c r="D3" s="24" t="s">
        <v>1</v>
      </c>
    </row>
    <row r="4" spans="1:4" ht="17.25" customHeight="1">
      <c r="A4" s="105" t="s">
        <v>2</v>
      </c>
      <c r="B4" s="106"/>
      <c r="C4" s="105" t="s">
        <v>3</v>
      </c>
      <c r="D4" s="106"/>
    </row>
    <row r="5" spans="1:4" ht="18.75" customHeight="1">
      <c r="A5" s="81" t="s">
        <v>4</v>
      </c>
      <c r="B5" s="81" t="s">
        <v>5</v>
      </c>
      <c r="C5" s="81" t="s">
        <v>6</v>
      </c>
      <c r="D5" s="81" t="s">
        <v>5</v>
      </c>
    </row>
    <row r="6" spans="1:4" ht="16.5" customHeight="1">
      <c r="A6" s="82" t="s">
        <v>136</v>
      </c>
      <c r="B6" s="43">
        <v>15122547</v>
      </c>
      <c r="C6" s="82" t="s">
        <v>137</v>
      </c>
      <c r="D6" s="43">
        <v>15274065</v>
      </c>
    </row>
    <row r="7" spans="1:4" ht="16.5" customHeight="1">
      <c r="A7" s="82" t="s">
        <v>138</v>
      </c>
      <c r="B7" s="43">
        <v>15122547</v>
      </c>
      <c r="C7" s="82" t="s">
        <v>139</v>
      </c>
      <c r="D7" s="43"/>
    </row>
    <row r="8" spans="1:4" ht="16.5" customHeight="1">
      <c r="A8" s="82" t="s">
        <v>140</v>
      </c>
      <c r="B8" s="43"/>
      <c r="C8" s="82" t="s">
        <v>141</v>
      </c>
      <c r="D8" s="43"/>
    </row>
    <row r="9" spans="1:4" ht="16.5" customHeight="1">
      <c r="A9" s="82" t="s">
        <v>142</v>
      </c>
      <c r="B9" s="43"/>
      <c r="C9" s="82" t="s">
        <v>143</v>
      </c>
      <c r="D9" s="43"/>
    </row>
    <row r="10" spans="1:4" ht="16.5" customHeight="1">
      <c r="A10" s="82" t="s">
        <v>144</v>
      </c>
      <c r="B10" s="43">
        <v>151518</v>
      </c>
      <c r="C10" s="82" t="s">
        <v>145</v>
      </c>
      <c r="D10" s="43"/>
    </row>
    <row r="11" spans="1:4" ht="16.5" customHeight="1">
      <c r="A11" s="82" t="s">
        <v>138</v>
      </c>
      <c r="B11" s="43">
        <v>151518</v>
      </c>
      <c r="C11" s="82" t="s">
        <v>146</v>
      </c>
      <c r="D11" s="43">
        <v>10805947</v>
      </c>
    </row>
    <row r="12" spans="1:4" ht="16.5" customHeight="1">
      <c r="A12" s="75" t="s">
        <v>140</v>
      </c>
      <c r="B12" s="43"/>
      <c r="C12" s="36" t="s">
        <v>147</v>
      </c>
      <c r="D12" s="43"/>
    </row>
    <row r="13" spans="1:4" ht="16.5" customHeight="1">
      <c r="A13" s="75" t="s">
        <v>142</v>
      </c>
      <c r="B13" s="43"/>
      <c r="C13" s="36" t="s">
        <v>148</v>
      </c>
      <c r="D13" s="43"/>
    </row>
    <row r="14" spans="1:4" ht="16.5" customHeight="1">
      <c r="A14" s="83"/>
      <c r="B14" s="43"/>
      <c r="C14" s="36" t="s">
        <v>149</v>
      </c>
      <c r="D14" s="43">
        <v>2263926</v>
      </c>
    </row>
    <row r="15" spans="1:4" ht="16.5" customHeight="1">
      <c r="A15" s="83"/>
      <c r="B15" s="43"/>
      <c r="C15" s="36" t="s">
        <v>150</v>
      </c>
      <c r="D15" s="43">
        <v>1095008</v>
      </c>
    </row>
    <row r="16" spans="1:4" ht="16.5" customHeight="1">
      <c r="A16" s="83"/>
      <c r="B16" s="43"/>
      <c r="C16" s="36" t="s">
        <v>151</v>
      </c>
      <c r="D16" s="43"/>
    </row>
    <row r="17" spans="1:4" ht="16.5" customHeight="1">
      <c r="A17" s="83"/>
      <c r="B17" s="43"/>
      <c r="C17" s="36" t="s">
        <v>152</v>
      </c>
      <c r="D17" s="43"/>
    </row>
    <row r="18" spans="1:4" ht="16.5" customHeight="1">
      <c r="A18" s="83"/>
      <c r="B18" s="43"/>
      <c r="C18" s="36" t="s">
        <v>153</v>
      </c>
      <c r="D18" s="43"/>
    </row>
    <row r="19" spans="1:4" ht="16.5" customHeight="1">
      <c r="A19" s="83"/>
      <c r="B19" s="43"/>
      <c r="C19" s="36" t="s">
        <v>154</v>
      </c>
      <c r="D19" s="43"/>
    </row>
    <row r="20" spans="1:4" ht="16.5" customHeight="1">
      <c r="A20" s="83"/>
      <c r="B20" s="43"/>
      <c r="C20" s="36" t="s">
        <v>155</v>
      </c>
      <c r="D20" s="43"/>
    </row>
    <row r="21" spans="1:4" ht="16.5" customHeight="1">
      <c r="A21" s="83"/>
      <c r="B21" s="43"/>
      <c r="C21" s="36" t="s">
        <v>156</v>
      </c>
      <c r="D21" s="43"/>
    </row>
    <row r="22" spans="1:4" ht="16.5" customHeight="1">
      <c r="A22" s="83"/>
      <c r="B22" s="43"/>
      <c r="C22" s="36" t="s">
        <v>157</v>
      </c>
      <c r="D22" s="43"/>
    </row>
    <row r="23" spans="1:4" ht="16.5" customHeight="1">
      <c r="A23" s="83"/>
      <c r="B23" s="43"/>
      <c r="C23" s="36" t="s">
        <v>158</v>
      </c>
      <c r="D23" s="43"/>
    </row>
    <row r="24" spans="1:4" ht="16.5" customHeight="1">
      <c r="A24" s="83"/>
      <c r="B24" s="43"/>
      <c r="C24" s="36" t="s">
        <v>159</v>
      </c>
      <c r="D24" s="43"/>
    </row>
    <row r="25" spans="1:4" ht="16.5" customHeight="1">
      <c r="A25" s="83"/>
      <c r="B25" s="43"/>
      <c r="C25" s="36" t="s">
        <v>160</v>
      </c>
      <c r="D25" s="43">
        <v>1109184</v>
      </c>
    </row>
    <row r="26" spans="1:4" ht="16.5" customHeight="1">
      <c r="A26" s="83"/>
      <c r="B26" s="43"/>
      <c r="C26" s="36" t="s">
        <v>161</v>
      </c>
      <c r="D26" s="43"/>
    </row>
    <row r="27" spans="1:4" ht="16.5" customHeight="1">
      <c r="A27" s="83"/>
      <c r="B27" s="43"/>
      <c r="C27" s="36" t="s">
        <v>162</v>
      </c>
      <c r="D27" s="43"/>
    </row>
    <row r="28" spans="1:4" ht="16.5" customHeight="1">
      <c r="A28" s="83"/>
      <c r="B28" s="43"/>
      <c r="C28" s="36" t="s">
        <v>163</v>
      </c>
      <c r="D28" s="43"/>
    </row>
    <row r="29" spans="1:4" ht="16.5" customHeight="1">
      <c r="A29" s="83"/>
      <c r="B29" s="43"/>
      <c r="C29" s="36" t="s">
        <v>164</v>
      </c>
      <c r="D29" s="43"/>
    </row>
    <row r="30" spans="1:4" ht="16.5" customHeight="1">
      <c r="A30" s="83"/>
      <c r="B30" s="43"/>
      <c r="C30" s="36" t="s">
        <v>165</v>
      </c>
      <c r="D30" s="43"/>
    </row>
    <row r="31" spans="1:4" ht="16.5" customHeight="1">
      <c r="A31" s="83"/>
      <c r="B31" s="43"/>
      <c r="C31" s="75" t="s">
        <v>166</v>
      </c>
      <c r="D31" s="43"/>
    </row>
    <row r="32" spans="1:4" ht="16.5" customHeight="1">
      <c r="A32" s="83"/>
      <c r="B32" s="43"/>
      <c r="C32" s="75" t="s">
        <v>167</v>
      </c>
      <c r="D32" s="43"/>
    </row>
    <row r="33" spans="1:4" ht="16.5" customHeight="1">
      <c r="A33" s="83"/>
      <c r="B33" s="43"/>
      <c r="C33" s="18" t="s">
        <v>168</v>
      </c>
      <c r="D33" s="43"/>
    </row>
    <row r="34" spans="1:4" ht="15" customHeight="1">
      <c r="A34" s="84" t="s">
        <v>50</v>
      </c>
      <c r="B34" s="85">
        <v>15274065</v>
      </c>
      <c r="C34" s="84" t="s">
        <v>51</v>
      </c>
      <c r="D34" s="85">
        <v>15274065</v>
      </c>
    </row>
  </sheetData>
  <mergeCells count="4">
    <mergeCell ref="A2:D2"/>
    <mergeCell ref="A3:B3"/>
    <mergeCell ref="A4:B4"/>
    <mergeCell ref="C4:D4"/>
  </mergeCells>
  <phoneticPr fontId="20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Right="0"/>
    <pageSetUpPr fitToPage="1"/>
  </sheetPr>
  <dimension ref="A1:G26"/>
  <sheetViews>
    <sheetView showZeros="0" workbookViewId="0">
      <selection activeCell="B6" sqref="B6"/>
    </sheetView>
  </sheetViews>
  <sheetFormatPr defaultColWidth="9.08984375" defaultRowHeight="14.25" customHeight="1"/>
  <cols>
    <col min="1" max="1" width="20.08984375" customWidth="1"/>
    <col min="2" max="2" width="44" customWidth="1"/>
    <col min="3" max="7" width="24.08984375" customWidth="1"/>
  </cols>
  <sheetData>
    <row r="1" spans="1:7" ht="14.25" customHeight="1">
      <c r="D1" s="69"/>
      <c r="F1" s="39"/>
      <c r="G1" s="70" t="s">
        <v>169</v>
      </c>
    </row>
    <row r="2" spans="1:7" ht="41.25" customHeight="1">
      <c r="A2" s="137" t="str">
        <f>"2026"&amp;"年一般公共预算支出预算表（按功能科目分类）"</f>
        <v>2026年一般公共预算支出预算表（按功能科目分类）</v>
      </c>
      <c r="B2" s="137"/>
      <c r="C2" s="137"/>
      <c r="D2" s="137"/>
      <c r="E2" s="137"/>
      <c r="F2" s="137"/>
      <c r="G2" s="137"/>
    </row>
    <row r="3" spans="1:7" ht="18" customHeight="1">
      <c r="A3" s="3" t="str">
        <f>"单位名称："&amp;"昆明市盘龙区东庄小学"</f>
        <v>单位名称：昆明市盘龙区东庄小学</v>
      </c>
      <c r="F3" s="60"/>
      <c r="G3" s="77" t="s">
        <v>1</v>
      </c>
    </row>
    <row r="4" spans="1:7" ht="20.25" customHeight="1">
      <c r="A4" s="138" t="s">
        <v>394</v>
      </c>
      <c r="B4" s="139"/>
      <c r="C4" s="145" t="s">
        <v>55</v>
      </c>
      <c r="D4" s="140" t="s">
        <v>75</v>
      </c>
      <c r="E4" s="141"/>
      <c r="F4" s="142"/>
      <c r="G4" s="147" t="s">
        <v>76</v>
      </c>
    </row>
    <row r="5" spans="1:7" ht="20.25" customHeight="1">
      <c r="A5" s="78" t="s">
        <v>72</v>
      </c>
      <c r="B5" s="78" t="s">
        <v>73</v>
      </c>
      <c r="C5" s="146"/>
      <c r="D5" s="63" t="s">
        <v>57</v>
      </c>
      <c r="E5" s="63" t="s">
        <v>170</v>
      </c>
      <c r="F5" s="63" t="s">
        <v>171</v>
      </c>
      <c r="G5" s="148"/>
    </row>
    <row r="6" spans="1:7" ht="15" customHeight="1">
      <c r="A6" s="33" t="s">
        <v>82</v>
      </c>
      <c r="B6" s="33" t="s">
        <v>83</v>
      </c>
      <c r="C6" s="33" t="s">
        <v>84</v>
      </c>
      <c r="D6" s="33" t="s">
        <v>85</v>
      </c>
      <c r="E6" s="33" t="s">
        <v>86</v>
      </c>
      <c r="F6" s="33" t="s">
        <v>87</v>
      </c>
      <c r="G6" s="33" t="s">
        <v>88</v>
      </c>
    </row>
    <row r="7" spans="1:7" ht="18" customHeight="1">
      <c r="A7" s="18" t="s">
        <v>97</v>
      </c>
      <c r="B7" s="18" t="s">
        <v>98</v>
      </c>
      <c r="C7" s="43">
        <v>10805947</v>
      </c>
      <c r="D7" s="43">
        <v>10434929</v>
      </c>
      <c r="E7" s="43">
        <v>9559213</v>
      </c>
      <c r="F7" s="43">
        <v>875716</v>
      </c>
      <c r="G7" s="43">
        <v>371018</v>
      </c>
    </row>
    <row r="8" spans="1:7" ht="18" customHeight="1">
      <c r="A8" s="79" t="s">
        <v>99</v>
      </c>
      <c r="B8" s="79" t="s">
        <v>100</v>
      </c>
      <c r="C8" s="43">
        <v>10781551</v>
      </c>
      <c r="D8" s="43">
        <v>10434929</v>
      </c>
      <c r="E8" s="43">
        <v>9559213</v>
      </c>
      <c r="F8" s="43">
        <v>875716</v>
      </c>
      <c r="G8" s="43">
        <v>346622</v>
      </c>
    </row>
    <row r="9" spans="1:7" ht="18" customHeight="1">
      <c r="A9" s="66" t="s">
        <v>101</v>
      </c>
      <c r="B9" s="66" t="s">
        <v>102</v>
      </c>
      <c r="C9" s="43">
        <v>10562051</v>
      </c>
      <c r="D9" s="43">
        <v>10434929</v>
      </c>
      <c r="E9" s="43">
        <v>9559213</v>
      </c>
      <c r="F9" s="43">
        <v>875716</v>
      </c>
      <c r="G9" s="43">
        <v>127122</v>
      </c>
    </row>
    <row r="10" spans="1:7" ht="18" customHeight="1">
      <c r="A10" s="66" t="s">
        <v>103</v>
      </c>
      <c r="B10" s="66" t="s">
        <v>104</v>
      </c>
      <c r="C10" s="43">
        <v>219500</v>
      </c>
      <c r="D10" s="43"/>
      <c r="E10" s="43"/>
      <c r="F10" s="43"/>
      <c r="G10" s="43">
        <v>219500</v>
      </c>
    </row>
    <row r="11" spans="1:7" ht="18" customHeight="1">
      <c r="A11" s="79" t="s">
        <v>105</v>
      </c>
      <c r="B11" s="79" t="s">
        <v>106</v>
      </c>
      <c r="C11" s="43">
        <v>24396</v>
      </c>
      <c r="D11" s="43"/>
      <c r="E11" s="43"/>
      <c r="F11" s="43"/>
      <c r="G11" s="43">
        <v>24396</v>
      </c>
    </row>
    <row r="12" spans="1:7" ht="18" customHeight="1">
      <c r="A12" s="66" t="s">
        <v>107</v>
      </c>
      <c r="B12" s="66" t="s">
        <v>108</v>
      </c>
      <c r="C12" s="43">
        <v>24396</v>
      </c>
      <c r="D12" s="43"/>
      <c r="E12" s="43"/>
      <c r="F12" s="43"/>
      <c r="G12" s="43">
        <v>24396</v>
      </c>
    </row>
    <row r="13" spans="1:7" ht="18" customHeight="1">
      <c r="A13" s="18" t="s">
        <v>109</v>
      </c>
      <c r="B13" s="18" t="s">
        <v>110</v>
      </c>
      <c r="C13" s="43">
        <v>2263926</v>
      </c>
      <c r="D13" s="43">
        <v>2263926</v>
      </c>
      <c r="E13" s="43">
        <v>2263926</v>
      </c>
      <c r="F13" s="43"/>
      <c r="G13" s="43"/>
    </row>
    <row r="14" spans="1:7" ht="18" customHeight="1">
      <c r="A14" s="79" t="s">
        <v>111</v>
      </c>
      <c r="B14" s="79" t="s">
        <v>112</v>
      </c>
      <c r="C14" s="43">
        <v>2263926</v>
      </c>
      <c r="D14" s="43">
        <v>2263926</v>
      </c>
      <c r="E14" s="43">
        <v>2263926</v>
      </c>
      <c r="F14" s="43"/>
      <c r="G14" s="43"/>
    </row>
    <row r="15" spans="1:7" ht="18" customHeight="1">
      <c r="A15" s="66" t="s">
        <v>113</v>
      </c>
      <c r="B15" s="66" t="s">
        <v>114</v>
      </c>
      <c r="C15" s="43">
        <v>816000</v>
      </c>
      <c r="D15" s="43">
        <v>816000</v>
      </c>
      <c r="E15" s="43">
        <v>816000</v>
      </c>
      <c r="F15" s="43"/>
      <c r="G15" s="43"/>
    </row>
    <row r="16" spans="1:7" ht="18" customHeight="1">
      <c r="A16" s="66" t="s">
        <v>115</v>
      </c>
      <c r="B16" s="66" t="s">
        <v>116</v>
      </c>
      <c r="C16" s="43">
        <v>1082396</v>
      </c>
      <c r="D16" s="43">
        <v>1082396</v>
      </c>
      <c r="E16" s="43">
        <v>1082396</v>
      </c>
      <c r="F16" s="43"/>
      <c r="G16" s="43"/>
    </row>
    <row r="17" spans="1:7" ht="18" customHeight="1">
      <c r="A17" s="66" t="s">
        <v>117</v>
      </c>
      <c r="B17" s="66" t="s">
        <v>118</v>
      </c>
      <c r="C17" s="43">
        <v>365530</v>
      </c>
      <c r="D17" s="43">
        <v>365530</v>
      </c>
      <c r="E17" s="43">
        <v>365530</v>
      </c>
      <c r="F17" s="43"/>
      <c r="G17" s="43"/>
    </row>
    <row r="18" spans="1:7" ht="18" customHeight="1">
      <c r="A18" s="18" t="s">
        <v>119</v>
      </c>
      <c r="B18" s="18" t="s">
        <v>120</v>
      </c>
      <c r="C18" s="43">
        <v>1095008</v>
      </c>
      <c r="D18" s="43">
        <v>1095008</v>
      </c>
      <c r="E18" s="43">
        <v>1095008</v>
      </c>
      <c r="F18" s="43"/>
      <c r="G18" s="43"/>
    </row>
    <row r="19" spans="1:7" ht="18" customHeight="1">
      <c r="A19" s="79" t="s">
        <v>121</v>
      </c>
      <c r="B19" s="79" t="s">
        <v>122</v>
      </c>
      <c r="C19" s="43">
        <v>1095008</v>
      </c>
      <c r="D19" s="43">
        <v>1095008</v>
      </c>
      <c r="E19" s="43">
        <v>1095008</v>
      </c>
      <c r="F19" s="43"/>
      <c r="G19" s="43"/>
    </row>
    <row r="20" spans="1:7" ht="18" customHeight="1">
      <c r="A20" s="66" t="s">
        <v>123</v>
      </c>
      <c r="B20" s="66" t="s">
        <v>124</v>
      </c>
      <c r="C20" s="43">
        <v>564688</v>
      </c>
      <c r="D20" s="43">
        <v>564688</v>
      </c>
      <c r="E20" s="43">
        <v>564688</v>
      </c>
      <c r="F20" s="43"/>
      <c r="G20" s="43"/>
    </row>
    <row r="21" spans="1:7" ht="18" customHeight="1">
      <c r="A21" s="66" t="s">
        <v>125</v>
      </c>
      <c r="B21" s="66" t="s">
        <v>126</v>
      </c>
      <c r="C21" s="43">
        <v>453502</v>
      </c>
      <c r="D21" s="43">
        <v>453502</v>
      </c>
      <c r="E21" s="43">
        <v>453502</v>
      </c>
      <c r="F21" s="43"/>
      <c r="G21" s="43"/>
    </row>
    <row r="22" spans="1:7" ht="18" customHeight="1">
      <c r="A22" s="66" t="s">
        <v>127</v>
      </c>
      <c r="B22" s="66" t="s">
        <v>128</v>
      </c>
      <c r="C22" s="43">
        <v>76818</v>
      </c>
      <c r="D22" s="43">
        <v>76818</v>
      </c>
      <c r="E22" s="43">
        <v>76818</v>
      </c>
      <c r="F22" s="43"/>
      <c r="G22" s="43"/>
    </row>
    <row r="23" spans="1:7" ht="18" customHeight="1">
      <c r="A23" s="18" t="s">
        <v>129</v>
      </c>
      <c r="B23" s="18" t="s">
        <v>130</v>
      </c>
      <c r="C23" s="43">
        <v>1109184</v>
      </c>
      <c r="D23" s="43">
        <v>1109184</v>
      </c>
      <c r="E23" s="43">
        <v>1109184</v>
      </c>
      <c r="F23" s="43"/>
      <c r="G23" s="43"/>
    </row>
    <row r="24" spans="1:7" ht="18" customHeight="1">
      <c r="A24" s="79" t="s">
        <v>131</v>
      </c>
      <c r="B24" s="79" t="s">
        <v>132</v>
      </c>
      <c r="C24" s="43">
        <v>1109184</v>
      </c>
      <c r="D24" s="43">
        <v>1109184</v>
      </c>
      <c r="E24" s="43">
        <v>1109184</v>
      </c>
      <c r="F24" s="43"/>
      <c r="G24" s="43"/>
    </row>
    <row r="25" spans="1:7" ht="18" customHeight="1">
      <c r="A25" s="66" t="s">
        <v>133</v>
      </c>
      <c r="B25" s="66" t="s">
        <v>134</v>
      </c>
      <c r="C25" s="43">
        <v>1109184</v>
      </c>
      <c r="D25" s="43">
        <v>1109184</v>
      </c>
      <c r="E25" s="43">
        <v>1109184</v>
      </c>
      <c r="F25" s="43"/>
      <c r="G25" s="43"/>
    </row>
    <row r="26" spans="1:7" ht="18" customHeight="1">
      <c r="A26" s="143" t="s">
        <v>172</v>
      </c>
      <c r="B26" s="144" t="s">
        <v>172</v>
      </c>
      <c r="C26" s="43">
        <v>15274065</v>
      </c>
      <c r="D26" s="43">
        <v>14903047</v>
      </c>
      <c r="E26" s="43">
        <v>14027331</v>
      </c>
      <c r="F26" s="43">
        <v>875716</v>
      </c>
      <c r="G26" s="43">
        <v>371018</v>
      </c>
    </row>
  </sheetData>
  <mergeCells count="6">
    <mergeCell ref="A2:G2"/>
    <mergeCell ref="A4:B4"/>
    <mergeCell ref="D4:F4"/>
    <mergeCell ref="A26:B26"/>
    <mergeCell ref="C4:C5"/>
    <mergeCell ref="G4:G5"/>
  </mergeCells>
  <phoneticPr fontId="20" type="noConversion"/>
  <printOptions horizontalCentered="1"/>
  <pageMargins left="0.37" right="0.37" top="0.56000000000000005" bottom="0.56000000000000005" header="0.48" footer="0.48"/>
  <pageSetup paperSize="9" fitToHeight="10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Right="0"/>
    <pageSetUpPr fitToPage="1"/>
  </sheetPr>
  <dimension ref="A1:F9"/>
  <sheetViews>
    <sheetView showZeros="0" workbookViewId="0">
      <selection activeCell="C13" sqref="C13"/>
    </sheetView>
  </sheetViews>
  <sheetFormatPr defaultColWidth="10.453125" defaultRowHeight="14.25" customHeight="1"/>
  <cols>
    <col min="1" max="6" width="28.08984375" customWidth="1"/>
  </cols>
  <sheetData>
    <row r="1" spans="1:6" ht="14.25" customHeight="1">
      <c r="A1" s="25"/>
      <c r="B1" s="25"/>
      <c r="C1" s="25"/>
      <c r="D1" s="25"/>
      <c r="E1" s="26"/>
      <c r="F1" s="76" t="s">
        <v>173</v>
      </c>
    </row>
    <row r="2" spans="1:6" ht="41.25" customHeight="1">
      <c r="A2" s="149" t="str">
        <f>"2026"&amp;"年一般公共预算“三公”经费支出预算表"</f>
        <v>2026年一般公共预算“三公”经费支出预算表</v>
      </c>
      <c r="B2" s="150"/>
      <c r="C2" s="150"/>
      <c r="D2" s="150"/>
      <c r="E2" s="151"/>
      <c r="F2" s="150"/>
    </row>
    <row r="3" spans="1:6" ht="14.25" customHeight="1">
      <c r="A3" s="152" t="str">
        <f>"单位名称："&amp;"昆明市盘龙区东庄小学"</f>
        <v>单位名称：昆明市盘龙区东庄小学</v>
      </c>
      <c r="B3" s="153"/>
      <c r="D3" s="25"/>
      <c r="E3" s="26"/>
      <c r="F3" s="27" t="s">
        <v>1</v>
      </c>
    </row>
    <row r="4" spans="1:6" ht="27" customHeight="1">
      <c r="A4" s="154" t="s">
        <v>174</v>
      </c>
      <c r="B4" s="154" t="s">
        <v>175</v>
      </c>
      <c r="C4" s="113" t="s">
        <v>176</v>
      </c>
      <c r="D4" s="154"/>
      <c r="E4" s="155"/>
      <c r="F4" s="154" t="s">
        <v>177</v>
      </c>
    </row>
    <row r="5" spans="1:6" ht="28.5" customHeight="1">
      <c r="A5" s="156"/>
      <c r="B5" s="157"/>
      <c r="C5" s="28" t="s">
        <v>57</v>
      </c>
      <c r="D5" s="28" t="s">
        <v>178</v>
      </c>
      <c r="E5" s="28" t="s">
        <v>179</v>
      </c>
      <c r="F5" s="158"/>
    </row>
    <row r="6" spans="1:6" ht="17.25" customHeight="1">
      <c r="A6" s="30" t="s">
        <v>82</v>
      </c>
      <c r="B6" s="30" t="s">
        <v>83</v>
      </c>
      <c r="C6" s="30" t="s">
        <v>84</v>
      </c>
      <c r="D6" s="30" t="s">
        <v>85</v>
      </c>
      <c r="E6" s="30" t="s">
        <v>86</v>
      </c>
      <c r="F6" s="30" t="s">
        <v>87</v>
      </c>
    </row>
    <row r="7" spans="1:6" ht="17.25" customHeight="1">
      <c r="A7" s="43"/>
      <c r="B7" s="43"/>
      <c r="C7" s="43"/>
      <c r="D7" s="43"/>
      <c r="E7" s="43"/>
      <c r="F7" s="43"/>
    </row>
    <row r="9" spans="1:6" ht="14.25" customHeight="1">
      <c r="A9" s="15" t="s">
        <v>180</v>
      </c>
    </row>
  </sheetData>
  <mergeCells count="6">
    <mergeCell ref="A2:F2"/>
    <mergeCell ref="A3:B3"/>
    <mergeCell ref="C4:E4"/>
    <mergeCell ref="A4:A5"/>
    <mergeCell ref="B4:B5"/>
    <mergeCell ref="F4:F5"/>
  </mergeCells>
  <phoneticPr fontId="20" type="noConversion"/>
  <pageMargins left="0.67" right="0.67" top="0.72" bottom="0.72" header="0.28000000000000003" footer="0.28000000000000003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Right="0"/>
    <pageSetUpPr fitToPage="1"/>
  </sheetPr>
  <dimension ref="A1:X37"/>
  <sheetViews>
    <sheetView showZeros="0" topLeftCell="A4" workbookViewId="0">
      <selection activeCell="F12" sqref="F12"/>
    </sheetView>
  </sheetViews>
  <sheetFormatPr defaultColWidth="9.08984375" defaultRowHeight="14.25" customHeight="1"/>
  <cols>
    <col min="1" max="2" width="32.81640625" customWidth="1"/>
    <col min="3" max="3" width="20.7265625" customWidth="1"/>
    <col min="4" max="4" width="31.26953125" customWidth="1"/>
    <col min="5" max="5" width="28.7265625" customWidth="1"/>
    <col min="6" max="6" width="17.7265625" customWidth="1"/>
    <col min="7" max="7" width="25.36328125" bestFit="1" customWidth="1"/>
    <col min="8" max="8" width="30.36328125" customWidth="1"/>
    <col min="9" max="24" width="18.7265625" customWidth="1"/>
  </cols>
  <sheetData>
    <row r="1" spans="1:24" ht="13.5" customHeight="1">
      <c r="B1" s="69"/>
      <c r="C1" s="71"/>
      <c r="E1" s="72"/>
      <c r="F1" s="72"/>
      <c r="G1" s="72"/>
      <c r="H1" s="72"/>
      <c r="I1" s="45"/>
      <c r="J1" s="45"/>
      <c r="K1" s="45"/>
      <c r="L1" s="45"/>
      <c r="M1" s="45"/>
      <c r="N1" s="45"/>
      <c r="R1" s="45"/>
      <c r="V1" s="71"/>
      <c r="W1" s="2" t="s">
        <v>181</v>
      </c>
    </row>
    <row r="2" spans="1:24" ht="45.75" customHeight="1">
      <c r="A2" s="172" t="str">
        <f>"2026"&amp;"年部门基本支出预算表"</f>
        <v>2026年部门基本支出预算表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73"/>
    </row>
    <row r="3" spans="1:24" ht="18.75" customHeight="1">
      <c r="A3" s="173" t="str">
        <f>"单位名称："&amp;"昆明市盘龙区东庄小学"</f>
        <v>单位名称：昆明市盘龙区东庄小学</v>
      </c>
      <c r="B3" s="174"/>
      <c r="C3" s="175"/>
      <c r="D3" s="175"/>
      <c r="E3" s="175"/>
      <c r="F3" s="175"/>
      <c r="G3" s="175"/>
      <c r="H3" s="175"/>
      <c r="I3" s="48"/>
      <c r="J3" s="48"/>
      <c r="K3" s="48"/>
      <c r="L3" s="48"/>
      <c r="M3" s="48"/>
      <c r="N3" s="48"/>
      <c r="O3" s="4"/>
      <c r="P3" s="4"/>
      <c r="Q3" s="4"/>
      <c r="R3" s="48"/>
      <c r="V3" s="71"/>
      <c r="W3" s="74" t="s">
        <v>1</v>
      </c>
    </row>
    <row r="4" spans="1:24" ht="18" customHeight="1">
      <c r="A4" s="159" t="s">
        <v>182</v>
      </c>
      <c r="B4" s="159" t="s">
        <v>183</v>
      </c>
      <c r="C4" s="159" t="s">
        <v>184</v>
      </c>
      <c r="D4" s="159" t="s">
        <v>185</v>
      </c>
      <c r="E4" s="159" t="s">
        <v>186</v>
      </c>
      <c r="F4" s="171" t="s">
        <v>395</v>
      </c>
      <c r="G4" s="171" t="s">
        <v>396</v>
      </c>
      <c r="H4" s="140" t="s">
        <v>187</v>
      </c>
      <c r="I4" s="176" t="s">
        <v>187</v>
      </c>
      <c r="J4" s="176"/>
      <c r="K4" s="176"/>
      <c r="L4" s="176"/>
      <c r="M4" s="176"/>
      <c r="N4" s="141"/>
      <c r="O4" s="141"/>
      <c r="P4" s="141"/>
      <c r="Q4" s="177" t="s">
        <v>61</v>
      </c>
      <c r="R4" s="176" t="s">
        <v>62</v>
      </c>
      <c r="S4" s="176"/>
      <c r="T4" s="176"/>
      <c r="U4" s="176"/>
      <c r="V4" s="176"/>
      <c r="W4" s="178"/>
    </row>
    <row r="5" spans="1:24" ht="18" customHeight="1">
      <c r="A5" s="161"/>
      <c r="B5" s="168"/>
      <c r="C5" s="170"/>
      <c r="D5" s="170"/>
      <c r="E5" s="170"/>
      <c r="F5" s="170"/>
      <c r="G5" s="170"/>
      <c r="H5" s="145" t="s">
        <v>188</v>
      </c>
      <c r="I5" s="140" t="s">
        <v>58</v>
      </c>
      <c r="J5" s="176"/>
      <c r="K5" s="176"/>
      <c r="L5" s="176"/>
      <c r="M5" s="178"/>
      <c r="N5" s="179" t="s">
        <v>189</v>
      </c>
      <c r="O5" s="141"/>
      <c r="P5" s="142"/>
      <c r="Q5" s="159" t="s">
        <v>61</v>
      </c>
      <c r="R5" s="140" t="s">
        <v>62</v>
      </c>
      <c r="S5" s="177" t="s">
        <v>64</v>
      </c>
      <c r="T5" s="176" t="s">
        <v>62</v>
      </c>
      <c r="U5" s="177" t="s">
        <v>66</v>
      </c>
      <c r="V5" s="177" t="s">
        <v>67</v>
      </c>
      <c r="W5" s="180" t="s">
        <v>68</v>
      </c>
    </row>
    <row r="6" spans="1:24" ht="19.5" customHeight="1">
      <c r="A6" s="161"/>
      <c r="B6" s="161"/>
      <c r="C6" s="161"/>
      <c r="D6" s="161"/>
      <c r="E6" s="161"/>
      <c r="F6" s="161"/>
      <c r="G6" s="161"/>
      <c r="H6" s="161"/>
      <c r="I6" s="162" t="s">
        <v>190</v>
      </c>
      <c r="J6" s="159" t="s">
        <v>191</v>
      </c>
      <c r="K6" s="159" t="s">
        <v>192</v>
      </c>
      <c r="L6" s="159" t="s">
        <v>193</v>
      </c>
      <c r="M6" s="159" t="s">
        <v>194</v>
      </c>
      <c r="N6" s="159" t="s">
        <v>58</v>
      </c>
      <c r="O6" s="159" t="s">
        <v>59</v>
      </c>
      <c r="P6" s="159" t="s">
        <v>60</v>
      </c>
      <c r="Q6" s="161"/>
      <c r="R6" s="159" t="s">
        <v>57</v>
      </c>
      <c r="S6" s="159" t="s">
        <v>64</v>
      </c>
      <c r="T6" s="159" t="s">
        <v>195</v>
      </c>
      <c r="U6" s="159" t="s">
        <v>66</v>
      </c>
      <c r="V6" s="159" t="s">
        <v>67</v>
      </c>
      <c r="W6" s="159" t="s">
        <v>68</v>
      </c>
    </row>
    <row r="7" spans="1:24" ht="37.5" customHeight="1">
      <c r="A7" s="146"/>
      <c r="B7" s="169"/>
      <c r="C7" s="169"/>
      <c r="D7" s="169"/>
      <c r="E7" s="169"/>
      <c r="F7" s="169"/>
      <c r="G7" s="169"/>
      <c r="H7" s="169"/>
      <c r="I7" s="163" t="s">
        <v>57</v>
      </c>
      <c r="J7" s="160" t="s">
        <v>196</v>
      </c>
      <c r="K7" s="160" t="s">
        <v>192</v>
      </c>
      <c r="L7" s="160" t="s">
        <v>193</v>
      </c>
      <c r="M7" s="160" t="s">
        <v>194</v>
      </c>
      <c r="N7" s="160" t="s">
        <v>192</v>
      </c>
      <c r="O7" s="160" t="s">
        <v>193</v>
      </c>
      <c r="P7" s="160" t="s">
        <v>194</v>
      </c>
      <c r="Q7" s="160" t="s">
        <v>61</v>
      </c>
      <c r="R7" s="160" t="s">
        <v>57</v>
      </c>
      <c r="S7" s="160" t="s">
        <v>64</v>
      </c>
      <c r="T7" s="160" t="s">
        <v>195</v>
      </c>
      <c r="U7" s="160" t="s">
        <v>66</v>
      </c>
      <c r="V7" s="160" t="s">
        <v>67</v>
      </c>
      <c r="W7" s="160" t="s">
        <v>68</v>
      </c>
    </row>
    <row r="8" spans="1:24" ht="14.25" customHeight="1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  <c r="J8" s="17">
        <v>10</v>
      </c>
      <c r="K8" s="17">
        <v>11</v>
      </c>
      <c r="L8" s="17">
        <v>12</v>
      </c>
      <c r="M8" s="17">
        <v>13</v>
      </c>
      <c r="N8" s="17">
        <v>14</v>
      </c>
      <c r="O8" s="17">
        <v>15</v>
      </c>
      <c r="P8" s="17">
        <v>16</v>
      </c>
      <c r="Q8" s="17">
        <v>17</v>
      </c>
      <c r="R8" s="17">
        <v>18</v>
      </c>
      <c r="S8" s="17">
        <v>19</v>
      </c>
      <c r="T8" s="17">
        <v>20</v>
      </c>
      <c r="U8" s="17">
        <v>21</v>
      </c>
      <c r="V8" s="17">
        <v>22</v>
      </c>
      <c r="W8" s="17">
        <v>23</v>
      </c>
    </row>
    <row r="9" spans="1:24" ht="20.25" customHeight="1">
      <c r="A9" s="75" t="s">
        <v>70</v>
      </c>
      <c r="B9" s="75" t="s">
        <v>197</v>
      </c>
      <c r="C9" s="75" t="s">
        <v>198</v>
      </c>
      <c r="D9" s="75" t="s">
        <v>101</v>
      </c>
      <c r="E9" s="75" t="s">
        <v>102</v>
      </c>
      <c r="F9" s="75" t="s">
        <v>199</v>
      </c>
      <c r="G9" s="75" t="s">
        <v>200</v>
      </c>
      <c r="H9" s="43">
        <v>3411096</v>
      </c>
      <c r="I9" s="43">
        <v>3411096</v>
      </c>
      <c r="J9" s="43"/>
      <c r="K9" s="43"/>
      <c r="L9" s="43">
        <v>3411096</v>
      </c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</row>
    <row r="10" spans="1:24" ht="20.25" customHeight="1">
      <c r="A10" s="75" t="s">
        <v>70</v>
      </c>
      <c r="B10" s="75" t="s">
        <v>197</v>
      </c>
      <c r="C10" s="75" t="s">
        <v>198</v>
      </c>
      <c r="D10" s="75" t="s">
        <v>101</v>
      </c>
      <c r="E10" s="75" t="s">
        <v>102</v>
      </c>
      <c r="F10" s="75" t="s">
        <v>201</v>
      </c>
      <c r="G10" s="75" t="s">
        <v>202</v>
      </c>
      <c r="H10" s="43">
        <v>8748</v>
      </c>
      <c r="I10" s="43">
        <v>8748</v>
      </c>
      <c r="J10" s="13"/>
      <c r="K10" s="13"/>
      <c r="L10" s="43">
        <v>8748</v>
      </c>
      <c r="M10" s="13"/>
      <c r="N10" s="43"/>
      <c r="O10" s="43"/>
      <c r="P10" s="43"/>
      <c r="Q10" s="43"/>
      <c r="R10" s="43"/>
      <c r="S10" s="43"/>
      <c r="T10" s="43"/>
      <c r="U10" s="43"/>
      <c r="V10" s="43"/>
      <c r="W10" s="43"/>
    </row>
    <row r="11" spans="1:24" ht="20.25" customHeight="1">
      <c r="A11" s="75" t="s">
        <v>70</v>
      </c>
      <c r="B11" s="75" t="s">
        <v>197</v>
      </c>
      <c r="C11" s="75" t="s">
        <v>198</v>
      </c>
      <c r="D11" s="75" t="s">
        <v>101</v>
      </c>
      <c r="E11" s="75" t="s">
        <v>102</v>
      </c>
      <c r="F11" s="75" t="s">
        <v>203</v>
      </c>
      <c r="G11" s="75" t="s">
        <v>204</v>
      </c>
      <c r="H11" s="43">
        <v>284258</v>
      </c>
      <c r="I11" s="43">
        <v>284258</v>
      </c>
      <c r="J11" s="13"/>
      <c r="K11" s="13"/>
      <c r="L11" s="43">
        <v>284258</v>
      </c>
      <c r="M11" s="13"/>
      <c r="N11" s="43"/>
      <c r="O11" s="43"/>
      <c r="P11" s="43"/>
      <c r="Q11" s="43"/>
      <c r="R11" s="43"/>
      <c r="S11" s="43"/>
      <c r="T11" s="43"/>
      <c r="U11" s="43"/>
      <c r="V11" s="43"/>
      <c r="W11" s="43"/>
    </row>
    <row r="12" spans="1:24" ht="20.25" customHeight="1">
      <c r="A12" s="75" t="s">
        <v>70</v>
      </c>
      <c r="B12" s="75" t="s">
        <v>197</v>
      </c>
      <c r="C12" s="75" t="s">
        <v>198</v>
      </c>
      <c r="D12" s="75" t="s">
        <v>101</v>
      </c>
      <c r="E12" s="75" t="s">
        <v>102</v>
      </c>
      <c r="F12" s="75" t="s">
        <v>205</v>
      </c>
      <c r="G12" s="75" t="s">
        <v>206</v>
      </c>
      <c r="H12" s="43">
        <v>1102500</v>
      </c>
      <c r="I12" s="43">
        <v>1102500</v>
      </c>
      <c r="J12" s="13"/>
      <c r="K12" s="13"/>
      <c r="L12" s="43">
        <v>1102500</v>
      </c>
      <c r="M12" s="13"/>
      <c r="N12" s="43"/>
      <c r="O12" s="43"/>
      <c r="P12" s="43"/>
      <c r="Q12" s="43"/>
      <c r="R12" s="43"/>
      <c r="S12" s="43"/>
      <c r="T12" s="43"/>
      <c r="U12" s="43"/>
      <c r="V12" s="43"/>
      <c r="W12" s="43"/>
    </row>
    <row r="13" spans="1:24" ht="20.25" customHeight="1">
      <c r="A13" s="75" t="s">
        <v>70</v>
      </c>
      <c r="B13" s="75" t="s">
        <v>197</v>
      </c>
      <c r="C13" s="75" t="s">
        <v>198</v>
      </c>
      <c r="D13" s="75" t="s">
        <v>101</v>
      </c>
      <c r="E13" s="75" t="s">
        <v>102</v>
      </c>
      <c r="F13" s="75" t="s">
        <v>205</v>
      </c>
      <c r="G13" s="75" t="s">
        <v>206</v>
      </c>
      <c r="H13" s="43">
        <v>1773264</v>
      </c>
      <c r="I13" s="43">
        <v>1773264</v>
      </c>
      <c r="J13" s="13"/>
      <c r="K13" s="13"/>
      <c r="L13" s="43">
        <v>1773264</v>
      </c>
      <c r="M13" s="13"/>
      <c r="N13" s="43"/>
      <c r="O13" s="43"/>
      <c r="P13" s="43"/>
      <c r="Q13" s="43"/>
      <c r="R13" s="43"/>
      <c r="S13" s="43"/>
      <c r="T13" s="43"/>
      <c r="U13" s="43"/>
      <c r="V13" s="43"/>
      <c r="W13" s="43"/>
    </row>
    <row r="14" spans="1:24" ht="20.25" customHeight="1">
      <c r="A14" s="75" t="s">
        <v>70</v>
      </c>
      <c r="B14" s="75" t="s">
        <v>207</v>
      </c>
      <c r="C14" s="75" t="s">
        <v>208</v>
      </c>
      <c r="D14" s="75" t="s">
        <v>115</v>
      </c>
      <c r="E14" s="75" t="s">
        <v>116</v>
      </c>
      <c r="F14" s="75" t="s">
        <v>209</v>
      </c>
      <c r="G14" s="75" t="s">
        <v>210</v>
      </c>
      <c r="H14" s="43">
        <v>1082396</v>
      </c>
      <c r="I14" s="43">
        <v>1082396</v>
      </c>
      <c r="J14" s="13"/>
      <c r="K14" s="13"/>
      <c r="L14" s="43">
        <v>1082396</v>
      </c>
      <c r="M14" s="13"/>
      <c r="N14" s="43"/>
      <c r="O14" s="43"/>
      <c r="P14" s="43"/>
      <c r="Q14" s="43"/>
      <c r="R14" s="43"/>
      <c r="S14" s="43"/>
      <c r="T14" s="43"/>
      <c r="U14" s="43"/>
      <c r="V14" s="43"/>
      <c r="W14" s="43"/>
    </row>
    <row r="15" spans="1:24" ht="20.25" customHeight="1">
      <c r="A15" s="75" t="s">
        <v>70</v>
      </c>
      <c r="B15" s="75" t="s">
        <v>207</v>
      </c>
      <c r="C15" s="75" t="s">
        <v>208</v>
      </c>
      <c r="D15" s="75" t="s">
        <v>117</v>
      </c>
      <c r="E15" s="75" t="s">
        <v>118</v>
      </c>
      <c r="F15" s="75" t="s">
        <v>211</v>
      </c>
      <c r="G15" s="75" t="s">
        <v>212</v>
      </c>
      <c r="H15" s="43">
        <v>365530</v>
      </c>
      <c r="I15" s="43">
        <v>365530</v>
      </c>
      <c r="J15" s="13"/>
      <c r="K15" s="13"/>
      <c r="L15" s="43">
        <v>365530</v>
      </c>
      <c r="M15" s="13"/>
      <c r="N15" s="43"/>
      <c r="O15" s="43"/>
      <c r="P15" s="43"/>
      <c r="Q15" s="43"/>
      <c r="R15" s="43"/>
      <c r="S15" s="43"/>
      <c r="T15" s="43"/>
      <c r="U15" s="43"/>
      <c r="V15" s="43"/>
      <c r="W15" s="43"/>
    </row>
    <row r="16" spans="1:24" ht="20.25" customHeight="1">
      <c r="A16" s="75" t="s">
        <v>70</v>
      </c>
      <c r="B16" s="75" t="s">
        <v>207</v>
      </c>
      <c r="C16" s="75" t="s">
        <v>208</v>
      </c>
      <c r="D16" s="75" t="s">
        <v>123</v>
      </c>
      <c r="E16" s="75" t="s">
        <v>124</v>
      </c>
      <c r="F16" s="75" t="s">
        <v>213</v>
      </c>
      <c r="G16" s="75" t="s">
        <v>214</v>
      </c>
      <c r="H16" s="43">
        <v>564688</v>
      </c>
      <c r="I16" s="43">
        <v>564688</v>
      </c>
      <c r="J16" s="13"/>
      <c r="K16" s="13"/>
      <c r="L16" s="43">
        <v>564688</v>
      </c>
      <c r="M16" s="13"/>
      <c r="N16" s="43"/>
      <c r="O16" s="43"/>
      <c r="P16" s="43"/>
      <c r="Q16" s="43"/>
      <c r="R16" s="43"/>
      <c r="S16" s="43"/>
      <c r="T16" s="43"/>
      <c r="U16" s="43"/>
      <c r="V16" s="43"/>
      <c r="W16" s="43"/>
    </row>
    <row r="17" spans="1:23" ht="20.25" customHeight="1">
      <c r="A17" s="75" t="s">
        <v>70</v>
      </c>
      <c r="B17" s="75" t="s">
        <v>207</v>
      </c>
      <c r="C17" s="75" t="s">
        <v>208</v>
      </c>
      <c r="D17" s="75" t="s">
        <v>125</v>
      </c>
      <c r="E17" s="75" t="s">
        <v>126</v>
      </c>
      <c r="F17" s="75" t="s">
        <v>215</v>
      </c>
      <c r="G17" s="75" t="s">
        <v>216</v>
      </c>
      <c r="H17" s="43">
        <v>314302</v>
      </c>
      <c r="I17" s="43">
        <v>314302</v>
      </c>
      <c r="J17" s="13"/>
      <c r="K17" s="13"/>
      <c r="L17" s="43">
        <v>314302</v>
      </c>
      <c r="M17" s="13"/>
      <c r="N17" s="43"/>
      <c r="O17" s="43"/>
      <c r="P17" s="43"/>
      <c r="Q17" s="43"/>
      <c r="R17" s="43"/>
      <c r="S17" s="43"/>
      <c r="T17" s="43"/>
      <c r="U17" s="43"/>
      <c r="V17" s="43"/>
      <c r="W17" s="43"/>
    </row>
    <row r="18" spans="1:23" ht="20.25" customHeight="1">
      <c r="A18" s="75" t="s">
        <v>70</v>
      </c>
      <c r="B18" s="75" t="s">
        <v>207</v>
      </c>
      <c r="C18" s="75" t="s">
        <v>208</v>
      </c>
      <c r="D18" s="75" t="s">
        <v>125</v>
      </c>
      <c r="E18" s="75" t="s">
        <v>126</v>
      </c>
      <c r="F18" s="75" t="s">
        <v>215</v>
      </c>
      <c r="G18" s="75" t="s">
        <v>216</v>
      </c>
      <c r="H18" s="43">
        <v>139200</v>
      </c>
      <c r="I18" s="43">
        <v>139200</v>
      </c>
      <c r="J18" s="13"/>
      <c r="K18" s="13"/>
      <c r="L18" s="43">
        <v>139200</v>
      </c>
      <c r="M18" s="13"/>
      <c r="N18" s="43"/>
      <c r="O18" s="43"/>
      <c r="P18" s="43"/>
      <c r="Q18" s="43"/>
      <c r="R18" s="43"/>
      <c r="S18" s="43"/>
      <c r="T18" s="43"/>
      <c r="U18" s="43"/>
      <c r="V18" s="43"/>
      <c r="W18" s="43"/>
    </row>
    <row r="19" spans="1:23" ht="20.25" customHeight="1">
      <c r="A19" s="75" t="s">
        <v>70</v>
      </c>
      <c r="B19" s="75" t="s">
        <v>207</v>
      </c>
      <c r="C19" s="75" t="s">
        <v>208</v>
      </c>
      <c r="D19" s="75" t="s">
        <v>101</v>
      </c>
      <c r="E19" s="75" t="s">
        <v>102</v>
      </c>
      <c r="F19" s="75" t="s">
        <v>217</v>
      </c>
      <c r="G19" s="75" t="s">
        <v>218</v>
      </c>
      <c r="H19" s="43">
        <v>44022</v>
      </c>
      <c r="I19" s="43">
        <v>44022</v>
      </c>
      <c r="J19" s="13"/>
      <c r="K19" s="13"/>
      <c r="L19" s="43">
        <v>44022</v>
      </c>
      <c r="M19" s="13"/>
      <c r="N19" s="43"/>
      <c r="O19" s="43"/>
      <c r="P19" s="43"/>
      <c r="Q19" s="43"/>
      <c r="R19" s="43"/>
      <c r="S19" s="43"/>
      <c r="T19" s="43"/>
      <c r="U19" s="43"/>
      <c r="V19" s="43"/>
      <c r="W19" s="43"/>
    </row>
    <row r="20" spans="1:23" ht="20.25" customHeight="1">
      <c r="A20" s="75" t="s">
        <v>70</v>
      </c>
      <c r="B20" s="75" t="s">
        <v>207</v>
      </c>
      <c r="C20" s="75" t="s">
        <v>208</v>
      </c>
      <c r="D20" s="75" t="s">
        <v>127</v>
      </c>
      <c r="E20" s="75" t="s">
        <v>128</v>
      </c>
      <c r="F20" s="75" t="s">
        <v>217</v>
      </c>
      <c r="G20" s="75" t="s">
        <v>218</v>
      </c>
      <c r="H20" s="43">
        <v>28884</v>
      </c>
      <c r="I20" s="43">
        <v>28884</v>
      </c>
      <c r="J20" s="13"/>
      <c r="K20" s="13"/>
      <c r="L20" s="43">
        <v>28884</v>
      </c>
      <c r="M20" s="13"/>
      <c r="N20" s="43"/>
      <c r="O20" s="43"/>
      <c r="P20" s="43"/>
      <c r="Q20" s="43"/>
      <c r="R20" s="43"/>
      <c r="S20" s="43"/>
      <c r="T20" s="43"/>
      <c r="U20" s="43"/>
      <c r="V20" s="43"/>
      <c r="W20" s="43"/>
    </row>
    <row r="21" spans="1:23" ht="20.25" customHeight="1">
      <c r="A21" s="75" t="s">
        <v>70</v>
      </c>
      <c r="B21" s="75" t="s">
        <v>207</v>
      </c>
      <c r="C21" s="75" t="s">
        <v>208</v>
      </c>
      <c r="D21" s="75" t="s">
        <v>127</v>
      </c>
      <c r="E21" s="75" t="s">
        <v>128</v>
      </c>
      <c r="F21" s="75" t="s">
        <v>217</v>
      </c>
      <c r="G21" s="75" t="s">
        <v>218</v>
      </c>
      <c r="H21" s="43">
        <v>19920</v>
      </c>
      <c r="I21" s="43">
        <v>19920</v>
      </c>
      <c r="J21" s="13"/>
      <c r="K21" s="13"/>
      <c r="L21" s="43">
        <v>19920</v>
      </c>
      <c r="M21" s="13"/>
      <c r="N21" s="43"/>
      <c r="O21" s="43"/>
      <c r="P21" s="43"/>
      <c r="Q21" s="43"/>
      <c r="R21" s="43"/>
      <c r="S21" s="43"/>
      <c r="T21" s="43"/>
      <c r="U21" s="43"/>
      <c r="V21" s="43"/>
      <c r="W21" s="43"/>
    </row>
    <row r="22" spans="1:23" ht="20.25" customHeight="1">
      <c r="A22" s="75" t="s">
        <v>70</v>
      </c>
      <c r="B22" s="75" t="s">
        <v>207</v>
      </c>
      <c r="C22" s="75" t="s">
        <v>208</v>
      </c>
      <c r="D22" s="75" t="s">
        <v>127</v>
      </c>
      <c r="E22" s="75" t="s">
        <v>128</v>
      </c>
      <c r="F22" s="75" t="s">
        <v>217</v>
      </c>
      <c r="G22" s="75" t="s">
        <v>218</v>
      </c>
      <c r="H22" s="43">
        <v>28014</v>
      </c>
      <c r="I22" s="43">
        <v>28014</v>
      </c>
      <c r="J22" s="13"/>
      <c r="K22" s="13"/>
      <c r="L22" s="43">
        <v>28014</v>
      </c>
      <c r="M22" s="13"/>
      <c r="N22" s="43"/>
      <c r="O22" s="43"/>
      <c r="P22" s="43"/>
      <c r="Q22" s="43"/>
      <c r="R22" s="43"/>
      <c r="S22" s="43"/>
      <c r="T22" s="43"/>
      <c r="U22" s="43"/>
      <c r="V22" s="43"/>
      <c r="W22" s="43"/>
    </row>
    <row r="23" spans="1:23" ht="20.25" customHeight="1">
      <c r="A23" s="75" t="s">
        <v>70</v>
      </c>
      <c r="B23" s="75" t="s">
        <v>219</v>
      </c>
      <c r="C23" s="75" t="s">
        <v>134</v>
      </c>
      <c r="D23" s="75" t="s">
        <v>133</v>
      </c>
      <c r="E23" s="75" t="s">
        <v>134</v>
      </c>
      <c r="F23" s="75" t="s">
        <v>220</v>
      </c>
      <c r="G23" s="75" t="s">
        <v>134</v>
      </c>
      <c r="H23" s="43">
        <v>1109184</v>
      </c>
      <c r="I23" s="43">
        <v>1109184</v>
      </c>
      <c r="J23" s="13"/>
      <c r="K23" s="13"/>
      <c r="L23" s="43">
        <v>1109184</v>
      </c>
      <c r="M23" s="13"/>
      <c r="N23" s="43"/>
      <c r="O23" s="43"/>
      <c r="P23" s="43"/>
      <c r="Q23" s="43"/>
      <c r="R23" s="43"/>
      <c r="S23" s="43"/>
      <c r="T23" s="43"/>
      <c r="U23" s="43"/>
      <c r="V23" s="43"/>
      <c r="W23" s="43"/>
    </row>
    <row r="24" spans="1:23" ht="20.25" customHeight="1">
      <c r="A24" s="75" t="s">
        <v>70</v>
      </c>
      <c r="B24" s="75" t="s">
        <v>221</v>
      </c>
      <c r="C24" s="75" t="s">
        <v>222</v>
      </c>
      <c r="D24" s="75" t="s">
        <v>101</v>
      </c>
      <c r="E24" s="75" t="s">
        <v>102</v>
      </c>
      <c r="F24" s="75" t="s">
        <v>223</v>
      </c>
      <c r="G24" s="75" t="s">
        <v>222</v>
      </c>
      <c r="H24" s="43">
        <v>54868</v>
      </c>
      <c r="I24" s="43">
        <v>54868</v>
      </c>
      <c r="J24" s="13"/>
      <c r="K24" s="13"/>
      <c r="L24" s="43">
        <v>54868</v>
      </c>
      <c r="M24" s="13"/>
      <c r="N24" s="43"/>
      <c r="O24" s="43"/>
      <c r="P24" s="43"/>
      <c r="Q24" s="43"/>
      <c r="R24" s="43"/>
      <c r="S24" s="43"/>
      <c r="T24" s="43"/>
      <c r="U24" s="43"/>
      <c r="V24" s="43"/>
      <c r="W24" s="43"/>
    </row>
    <row r="25" spans="1:23" ht="20.25" customHeight="1">
      <c r="A25" s="75" t="s">
        <v>70</v>
      </c>
      <c r="B25" s="75" t="s">
        <v>224</v>
      </c>
      <c r="C25" s="75" t="s">
        <v>225</v>
      </c>
      <c r="D25" s="75" t="s">
        <v>101</v>
      </c>
      <c r="E25" s="75" t="s">
        <v>102</v>
      </c>
      <c r="F25" s="75" t="s">
        <v>226</v>
      </c>
      <c r="G25" s="75" t="s">
        <v>227</v>
      </c>
      <c r="H25" s="43">
        <v>526848</v>
      </c>
      <c r="I25" s="43">
        <v>526848</v>
      </c>
      <c r="J25" s="13"/>
      <c r="K25" s="13"/>
      <c r="L25" s="43">
        <v>526848</v>
      </c>
      <c r="M25" s="13"/>
      <c r="N25" s="43"/>
      <c r="O25" s="43"/>
      <c r="P25" s="43"/>
      <c r="Q25" s="43"/>
      <c r="R25" s="43"/>
      <c r="S25" s="43"/>
      <c r="T25" s="43"/>
      <c r="U25" s="43"/>
      <c r="V25" s="43"/>
      <c r="W25" s="43"/>
    </row>
    <row r="26" spans="1:23" ht="20.25" customHeight="1">
      <c r="A26" s="75" t="s">
        <v>70</v>
      </c>
      <c r="B26" s="75" t="s">
        <v>224</v>
      </c>
      <c r="C26" s="75" t="s">
        <v>225</v>
      </c>
      <c r="D26" s="75" t="s">
        <v>101</v>
      </c>
      <c r="E26" s="75" t="s">
        <v>102</v>
      </c>
      <c r="F26" s="75" t="s">
        <v>228</v>
      </c>
      <c r="G26" s="75" t="s">
        <v>229</v>
      </c>
      <c r="H26" s="43">
        <v>34800</v>
      </c>
      <c r="I26" s="43">
        <v>34800</v>
      </c>
      <c r="J26" s="13"/>
      <c r="K26" s="13"/>
      <c r="L26" s="43">
        <v>34800</v>
      </c>
      <c r="M26" s="13"/>
      <c r="N26" s="43"/>
      <c r="O26" s="43"/>
      <c r="P26" s="43"/>
      <c r="Q26" s="43"/>
      <c r="R26" s="43"/>
      <c r="S26" s="43"/>
      <c r="T26" s="43"/>
      <c r="U26" s="43"/>
      <c r="V26" s="43"/>
      <c r="W26" s="43"/>
    </row>
    <row r="27" spans="1:23" ht="20.25" customHeight="1">
      <c r="A27" s="75" t="s">
        <v>70</v>
      </c>
      <c r="B27" s="75" t="s">
        <v>224</v>
      </c>
      <c r="C27" s="75" t="s">
        <v>225</v>
      </c>
      <c r="D27" s="75" t="s">
        <v>101</v>
      </c>
      <c r="E27" s="75" t="s">
        <v>102</v>
      </c>
      <c r="F27" s="75" t="s">
        <v>228</v>
      </c>
      <c r="G27" s="75" t="s">
        <v>229</v>
      </c>
      <c r="H27" s="43">
        <v>24000</v>
      </c>
      <c r="I27" s="43">
        <v>24000</v>
      </c>
      <c r="J27" s="13"/>
      <c r="K27" s="13"/>
      <c r="L27" s="43">
        <v>24000</v>
      </c>
      <c r="M27" s="13"/>
      <c r="N27" s="43"/>
      <c r="O27" s="43"/>
      <c r="P27" s="43"/>
      <c r="Q27" s="43"/>
      <c r="R27" s="43"/>
      <c r="S27" s="43"/>
      <c r="T27" s="43"/>
      <c r="U27" s="43"/>
      <c r="V27" s="43"/>
      <c r="W27" s="43"/>
    </row>
    <row r="28" spans="1:23" ht="20.25" customHeight="1">
      <c r="A28" s="75" t="s">
        <v>70</v>
      </c>
      <c r="B28" s="75" t="s">
        <v>224</v>
      </c>
      <c r="C28" s="75" t="s">
        <v>225</v>
      </c>
      <c r="D28" s="75" t="s">
        <v>101</v>
      </c>
      <c r="E28" s="75" t="s">
        <v>102</v>
      </c>
      <c r="F28" s="75" t="s">
        <v>228</v>
      </c>
      <c r="G28" s="75" t="s">
        <v>229</v>
      </c>
      <c r="H28" s="43">
        <v>139200</v>
      </c>
      <c r="I28" s="43">
        <v>139200</v>
      </c>
      <c r="J28" s="13"/>
      <c r="K28" s="13"/>
      <c r="L28" s="43">
        <v>139200</v>
      </c>
      <c r="M28" s="13"/>
      <c r="N28" s="43"/>
      <c r="O28" s="43"/>
      <c r="P28" s="43"/>
      <c r="Q28" s="43"/>
      <c r="R28" s="43"/>
      <c r="S28" s="43"/>
      <c r="T28" s="43"/>
      <c r="U28" s="43"/>
      <c r="V28" s="43"/>
      <c r="W28" s="43"/>
    </row>
    <row r="29" spans="1:23" ht="20.25" customHeight="1">
      <c r="A29" s="75" t="s">
        <v>70</v>
      </c>
      <c r="B29" s="75" t="s">
        <v>230</v>
      </c>
      <c r="C29" s="75" t="s">
        <v>231</v>
      </c>
      <c r="D29" s="75" t="s">
        <v>113</v>
      </c>
      <c r="E29" s="75" t="s">
        <v>114</v>
      </c>
      <c r="F29" s="75" t="s">
        <v>232</v>
      </c>
      <c r="G29" s="75" t="s">
        <v>233</v>
      </c>
      <c r="H29" s="43">
        <v>816000</v>
      </c>
      <c r="I29" s="43">
        <v>816000</v>
      </c>
      <c r="J29" s="13"/>
      <c r="K29" s="13"/>
      <c r="L29" s="43">
        <v>816000</v>
      </c>
      <c r="M29" s="13"/>
      <c r="N29" s="43"/>
      <c r="O29" s="43"/>
      <c r="P29" s="43"/>
      <c r="Q29" s="43"/>
      <c r="R29" s="43"/>
      <c r="S29" s="43"/>
      <c r="T29" s="43"/>
      <c r="U29" s="43"/>
      <c r="V29" s="43"/>
      <c r="W29" s="43"/>
    </row>
    <row r="30" spans="1:23" ht="20.25" customHeight="1">
      <c r="A30" s="75" t="s">
        <v>70</v>
      </c>
      <c r="B30" s="75" t="s">
        <v>234</v>
      </c>
      <c r="C30" s="75" t="s">
        <v>235</v>
      </c>
      <c r="D30" s="75" t="s">
        <v>101</v>
      </c>
      <c r="E30" s="75" t="s">
        <v>102</v>
      </c>
      <c r="F30" s="75" t="s">
        <v>203</v>
      </c>
      <c r="G30" s="75" t="s">
        <v>204</v>
      </c>
      <c r="H30" s="43">
        <v>741998</v>
      </c>
      <c r="I30" s="43">
        <v>741998</v>
      </c>
      <c r="J30" s="13"/>
      <c r="K30" s="13"/>
      <c r="L30" s="43">
        <v>741998</v>
      </c>
      <c r="M30" s="13"/>
      <c r="N30" s="43"/>
      <c r="O30" s="43"/>
      <c r="P30" s="43"/>
      <c r="Q30" s="43"/>
      <c r="R30" s="43"/>
      <c r="S30" s="43"/>
      <c r="T30" s="43"/>
      <c r="U30" s="43"/>
      <c r="V30" s="43"/>
      <c r="W30" s="43"/>
    </row>
    <row r="31" spans="1:23" ht="20.25" customHeight="1">
      <c r="A31" s="75" t="s">
        <v>70</v>
      </c>
      <c r="B31" s="75" t="s">
        <v>234</v>
      </c>
      <c r="C31" s="75" t="s">
        <v>235</v>
      </c>
      <c r="D31" s="75" t="s">
        <v>101</v>
      </c>
      <c r="E31" s="75" t="s">
        <v>102</v>
      </c>
      <c r="F31" s="75" t="s">
        <v>203</v>
      </c>
      <c r="G31" s="75" t="s">
        <v>204</v>
      </c>
      <c r="H31" s="43">
        <v>835200</v>
      </c>
      <c r="I31" s="43">
        <v>835200</v>
      </c>
      <c r="J31" s="13"/>
      <c r="K31" s="13"/>
      <c r="L31" s="43">
        <v>835200</v>
      </c>
      <c r="M31" s="13"/>
      <c r="N31" s="43"/>
      <c r="O31" s="43"/>
      <c r="P31" s="43"/>
      <c r="Q31" s="43"/>
      <c r="R31" s="43"/>
      <c r="S31" s="43"/>
      <c r="T31" s="43"/>
      <c r="U31" s="43"/>
      <c r="V31" s="43"/>
      <c r="W31" s="43"/>
    </row>
    <row r="32" spans="1:23" ht="20.25" customHeight="1">
      <c r="A32" s="75" t="s">
        <v>70</v>
      </c>
      <c r="B32" s="75" t="s">
        <v>234</v>
      </c>
      <c r="C32" s="75" t="s">
        <v>235</v>
      </c>
      <c r="D32" s="75" t="s">
        <v>101</v>
      </c>
      <c r="E32" s="75" t="s">
        <v>102</v>
      </c>
      <c r="F32" s="75" t="s">
        <v>205</v>
      </c>
      <c r="G32" s="75" t="s">
        <v>206</v>
      </c>
      <c r="H32" s="43">
        <v>1044000</v>
      </c>
      <c r="I32" s="43">
        <v>1044000</v>
      </c>
      <c r="J32" s="13"/>
      <c r="K32" s="13"/>
      <c r="L32" s="43">
        <v>1044000</v>
      </c>
      <c r="M32" s="13"/>
      <c r="N32" s="43"/>
      <c r="O32" s="43"/>
      <c r="P32" s="43"/>
      <c r="Q32" s="43"/>
      <c r="R32" s="43"/>
      <c r="S32" s="43"/>
      <c r="T32" s="43"/>
      <c r="U32" s="43"/>
      <c r="V32" s="43"/>
      <c r="W32" s="43"/>
    </row>
    <row r="33" spans="1:24" ht="20.25" customHeight="1">
      <c r="A33" s="75" t="s">
        <v>70</v>
      </c>
      <c r="B33" s="75" t="s">
        <v>236</v>
      </c>
      <c r="C33" s="75" t="s">
        <v>237</v>
      </c>
      <c r="D33" s="75" t="s">
        <v>101</v>
      </c>
      <c r="E33" s="75" t="s">
        <v>102</v>
      </c>
      <c r="F33" s="75" t="s">
        <v>217</v>
      </c>
      <c r="G33" s="75" t="s">
        <v>218</v>
      </c>
      <c r="H33" s="43">
        <v>114127</v>
      </c>
      <c r="I33" s="43">
        <v>114127</v>
      </c>
      <c r="J33" s="13"/>
      <c r="K33" s="13"/>
      <c r="L33" s="43">
        <v>114127</v>
      </c>
      <c r="M33" s="13"/>
      <c r="N33" s="43"/>
      <c r="O33" s="43"/>
      <c r="P33" s="43"/>
      <c r="Q33" s="43"/>
      <c r="R33" s="43"/>
      <c r="S33" s="43"/>
      <c r="T33" s="43"/>
      <c r="U33" s="43"/>
      <c r="V33" s="43"/>
      <c r="W33" s="43"/>
    </row>
    <row r="34" spans="1:24" ht="20.25" customHeight="1">
      <c r="A34" s="75" t="s">
        <v>70</v>
      </c>
      <c r="B34" s="75" t="s">
        <v>238</v>
      </c>
      <c r="C34" s="75" t="s">
        <v>239</v>
      </c>
      <c r="D34" s="75" t="s">
        <v>101</v>
      </c>
      <c r="E34" s="75" t="s">
        <v>102</v>
      </c>
      <c r="F34" s="75" t="s">
        <v>228</v>
      </c>
      <c r="G34" s="75" t="s">
        <v>229</v>
      </c>
      <c r="H34" s="43">
        <v>96000</v>
      </c>
      <c r="I34" s="43">
        <v>96000</v>
      </c>
      <c r="J34" s="13"/>
      <c r="K34" s="13"/>
      <c r="L34" s="43">
        <v>96000</v>
      </c>
      <c r="M34" s="13"/>
      <c r="N34" s="43"/>
      <c r="O34" s="43"/>
      <c r="P34" s="43"/>
      <c r="Q34" s="43"/>
      <c r="R34" s="43"/>
      <c r="S34" s="43"/>
      <c r="T34" s="43"/>
      <c r="U34" s="43"/>
      <c r="V34" s="43"/>
      <c r="W34" s="43"/>
    </row>
    <row r="35" spans="1:24" ht="20.25" customHeight="1">
      <c r="A35" s="75" t="s">
        <v>70</v>
      </c>
      <c r="B35" s="75" t="s">
        <v>240</v>
      </c>
      <c r="C35" s="75" t="s">
        <v>241</v>
      </c>
      <c r="D35" s="75" t="s">
        <v>101</v>
      </c>
      <c r="E35" s="75" t="s">
        <v>102</v>
      </c>
      <c r="F35" s="75" t="s">
        <v>242</v>
      </c>
      <c r="G35" s="75" t="s">
        <v>243</v>
      </c>
      <c r="H35" s="43">
        <v>63600</v>
      </c>
      <c r="I35" s="43">
        <v>63600</v>
      </c>
      <c r="J35" s="13"/>
      <c r="K35" s="13"/>
      <c r="L35" s="43">
        <v>63600</v>
      </c>
      <c r="M35" s="13"/>
      <c r="N35" s="43"/>
      <c r="O35" s="43"/>
      <c r="P35" s="43"/>
      <c r="Q35" s="43"/>
      <c r="R35" s="43"/>
      <c r="S35" s="43"/>
      <c r="T35" s="43"/>
      <c r="U35" s="43"/>
      <c r="V35" s="43"/>
      <c r="W35" s="43"/>
    </row>
    <row r="36" spans="1:24" ht="20.25" customHeight="1">
      <c r="A36" s="75" t="s">
        <v>70</v>
      </c>
      <c r="B36" s="75" t="s">
        <v>240</v>
      </c>
      <c r="C36" s="75" t="s">
        <v>241</v>
      </c>
      <c r="D36" s="75" t="s">
        <v>101</v>
      </c>
      <c r="E36" s="75" t="s">
        <v>102</v>
      </c>
      <c r="F36" s="75" t="s">
        <v>242</v>
      </c>
      <c r="G36" s="75" t="s">
        <v>243</v>
      </c>
      <c r="H36" s="43">
        <v>136400</v>
      </c>
      <c r="I36" s="43">
        <v>136400</v>
      </c>
      <c r="J36" s="13"/>
      <c r="K36" s="13"/>
      <c r="L36" s="43">
        <v>136400</v>
      </c>
      <c r="M36" s="13"/>
      <c r="N36" s="43"/>
      <c r="O36" s="43"/>
      <c r="P36" s="43"/>
      <c r="Q36" s="43"/>
      <c r="R36" s="43"/>
      <c r="S36" s="43"/>
      <c r="T36" s="43"/>
      <c r="U36" s="43"/>
      <c r="V36" s="43"/>
      <c r="W36" s="43"/>
    </row>
    <row r="37" spans="1:24" ht="17.25" customHeight="1">
      <c r="A37" s="164" t="s">
        <v>172</v>
      </c>
      <c r="B37" s="165"/>
      <c r="C37" s="166"/>
      <c r="D37" s="166"/>
      <c r="E37" s="166"/>
      <c r="F37" s="166"/>
      <c r="G37" s="166"/>
      <c r="H37" s="167"/>
      <c r="I37" s="43">
        <v>14903047</v>
      </c>
      <c r="J37" s="43">
        <v>14903047</v>
      </c>
      <c r="K37" s="43"/>
      <c r="L37" s="43"/>
      <c r="M37" s="43">
        <v>14903047</v>
      </c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</row>
  </sheetData>
  <mergeCells count="30">
    <mergeCell ref="A2:W2"/>
    <mergeCell ref="A3:H3"/>
    <mergeCell ref="H4:W4"/>
    <mergeCell ref="I5:M5"/>
    <mergeCell ref="N5:P5"/>
    <mergeCell ref="R5:W5"/>
    <mergeCell ref="A37:H3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honeticPr fontId="20" type="noConversion"/>
  <printOptions horizontalCentered="1"/>
  <pageMargins left="0.37" right="0.37" top="0.56000000000000005" bottom="0.56000000000000005" header="0.48" footer="0.48"/>
  <pageSetup paperSize="9" scale="56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Right="0"/>
    <pageSetUpPr fitToPage="1"/>
  </sheetPr>
  <dimension ref="A1:W21"/>
  <sheetViews>
    <sheetView showZeros="0" workbookViewId="0">
      <selection activeCell="W1" sqref="W1"/>
    </sheetView>
  </sheetViews>
  <sheetFormatPr defaultColWidth="9.08984375" defaultRowHeight="14.25" customHeight="1"/>
  <cols>
    <col min="1" max="1" width="10.26953125" customWidth="1"/>
    <col min="2" max="2" width="31.81640625" customWidth="1"/>
    <col min="3" max="3" width="56.36328125" customWidth="1"/>
    <col min="4" max="4" width="23.81640625" customWidth="1"/>
    <col min="5" max="5" width="11.08984375" customWidth="1"/>
    <col min="6" max="6" width="17.7265625" customWidth="1"/>
    <col min="7" max="7" width="9.81640625" customWidth="1"/>
    <col min="8" max="8" width="17.7265625" customWidth="1"/>
    <col min="9" max="13" width="20" customWidth="1"/>
    <col min="14" max="14" width="12.26953125" customWidth="1"/>
    <col min="15" max="15" width="12.7265625" customWidth="1"/>
    <col min="16" max="16" width="11.08984375" customWidth="1"/>
    <col min="17" max="21" width="19.81640625" customWidth="1"/>
    <col min="22" max="22" width="20" customWidth="1"/>
    <col min="23" max="23" width="19.81640625" customWidth="1"/>
  </cols>
  <sheetData>
    <row r="1" spans="1:23" ht="13.5" customHeight="1">
      <c r="B1" s="69"/>
      <c r="E1" s="1"/>
      <c r="F1" s="1"/>
      <c r="G1" s="1"/>
      <c r="H1" s="1"/>
      <c r="U1" s="69"/>
      <c r="W1" s="70" t="s">
        <v>244</v>
      </c>
    </row>
    <row r="2" spans="1:23" ht="46.5" customHeight="1">
      <c r="A2" s="186" t="str">
        <f>"2026"&amp;"年部门项目支出预算表"</f>
        <v>2026年部门项目支出预算表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</row>
    <row r="3" spans="1:23" ht="13.5" customHeight="1">
      <c r="A3" s="173" t="str">
        <f>"单位名称："&amp;"昆明市盘龙区东庄小学"</f>
        <v>单位名称：昆明市盘龙区东庄小学</v>
      </c>
      <c r="B3" s="174"/>
      <c r="C3" s="174"/>
      <c r="D3" s="174"/>
      <c r="E3" s="174"/>
      <c r="F3" s="174"/>
      <c r="G3" s="174"/>
      <c r="H3" s="174"/>
      <c r="I3" s="4"/>
      <c r="J3" s="4"/>
      <c r="K3" s="4"/>
      <c r="L3" s="4"/>
      <c r="M3" s="4"/>
      <c r="N3" s="4"/>
      <c r="O3" s="4"/>
      <c r="P3" s="4"/>
      <c r="Q3" s="4"/>
      <c r="U3" s="69"/>
      <c r="W3" s="55" t="s">
        <v>1</v>
      </c>
    </row>
    <row r="4" spans="1:23" ht="21.75" customHeight="1">
      <c r="A4" s="159" t="s">
        <v>245</v>
      </c>
      <c r="B4" s="181" t="s">
        <v>183</v>
      </c>
      <c r="C4" s="159" t="s">
        <v>184</v>
      </c>
      <c r="D4" s="159" t="s">
        <v>246</v>
      </c>
      <c r="E4" s="181" t="s">
        <v>185</v>
      </c>
      <c r="F4" s="181" t="s">
        <v>186</v>
      </c>
      <c r="G4" s="181" t="s">
        <v>247</v>
      </c>
      <c r="H4" s="181" t="s">
        <v>248</v>
      </c>
      <c r="I4" s="187" t="s">
        <v>55</v>
      </c>
      <c r="J4" s="179" t="s">
        <v>249</v>
      </c>
      <c r="K4" s="141"/>
      <c r="L4" s="141"/>
      <c r="M4" s="142"/>
      <c r="N4" s="179" t="s">
        <v>189</v>
      </c>
      <c r="O4" s="141"/>
      <c r="P4" s="142"/>
      <c r="Q4" s="181" t="s">
        <v>61</v>
      </c>
      <c r="R4" s="179" t="s">
        <v>62</v>
      </c>
      <c r="S4" s="141"/>
      <c r="T4" s="141"/>
      <c r="U4" s="141"/>
      <c r="V4" s="141"/>
      <c r="W4" s="142"/>
    </row>
    <row r="5" spans="1:23" ht="21.75" customHeight="1">
      <c r="A5" s="170"/>
      <c r="B5" s="161"/>
      <c r="C5" s="170"/>
      <c r="D5" s="170"/>
      <c r="E5" s="185"/>
      <c r="F5" s="185"/>
      <c r="G5" s="185"/>
      <c r="H5" s="185"/>
      <c r="I5" s="161"/>
      <c r="J5" s="183" t="s">
        <v>58</v>
      </c>
      <c r="K5" s="147"/>
      <c r="L5" s="181" t="s">
        <v>59</v>
      </c>
      <c r="M5" s="181" t="s">
        <v>60</v>
      </c>
      <c r="N5" s="181" t="s">
        <v>58</v>
      </c>
      <c r="O5" s="181" t="s">
        <v>59</v>
      </c>
      <c r="P5" s="181" t="s">
        <v>60</v>
      </c>
      <c r="Q5" s="185"/>
      <c r="R5" s="181" t="s">
        <v>57</v>
      </c>
      <c r="S5" s="181" t="s">
        <v>64</v>
      </c>
      <c r="T5" s="181" t="s">
        <v>195</v>
      </c>
      <c r="U5" s="181" t="s">
        <v>66</v>
      </c>
      <c r="V5" s="181" t="s">
        <v>67</v>
      </c>
      <c r="W5" s="181" t="s">
        <v>68</v>
      </c>
    </row>
    <row r="6" spans="1:23" ht="21" customHeight="1">
      <c r="A6" s="161"/>
      <c r="B6" s="161"/>
      <c r="C6" s="161"/>
      <c r="D6" s="161"/>
      <c r="E6" s="161"/>
      <c r="F6" s="161"/>
      <c r="G6" s="161"/>
      <c r="H6" s="161"/>
      <c r="I6" s="161"/>
      <c r="J6" s="184" t="s">
        <v>57</v>
      </c>
      <c r="K6" s="148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</row>
    <row r="7" spans="1:23" ht="39.75" customHeight="1">
      <c r="A7" s="160"/>
      <c r="B7" s="146"/>
      <c r="C7" s="160"/>
      <c r="D7" s="160"/>
      <c r="E7" s="182"/>
      <c r="F7" s="182"/>
      <c r="G7" s="182"/>
      <c r="H7" s="182"/>
      <c r="I7" s="146"/>
      <c r="J7" s="34" t="s">
        <v>57</v>
      </c>
      <c r="K7" s="34" t="s">
        <v>250</v>
      </c>
      <c r="L7" s="182"/>
      <c r="M7" s="182"/>
      <c r="N7" s="182"/>
      <c r="O7" s="182"/>
      <c r="P7" s="182"/>
      <c r="Q7" s="182"/>
      <c r="R7" s="182"/>
      <c r="S7" s="182"/>
      <c r="T7" s="182"/>
      <c r="U7" s="146"/>
      <c r="V7" s="182"/>
      <c r="W7" s="182"/>
    </row>
    <row r="8" spans="1:23" ht="15" customHeight="1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  <c r="J8" s="10">
        <v>10</v>
      </c>
      <c r="K8" s="10">
        <v>11</v>
      </c>
      <c r="L8" s="17">
        <v>12</v>
      </c>
      <c r="M8" s="17">
        <v>13</v>
      </c>
      <c r="N8" s="17">
        <v>14</v>
      </c>
      <c r="O8" s="17">
        <v>15</v>
      </c>
      <c r="P8" s="17">
        <v>16</v>
      </c>
      <c r="Q8" s="17">
        <v>17</v>
      </c>
      <c r="R8" s="17">
        <v>18</v>
      </c>
      <c r="S8" s="17">
        <v>19</v>
      </c>
      <c r="T8" s="17">
        <v>20</v>
      </c>
      <c r="U8" s="10">
        <v>21</v>
      </c>
      <c r="V8" s="17">
        <v>22</v>
      </c>
      <c r="W8" s="10">
        <v>23</v>
      </c>
    </row>
    <row r="9" spans="1:23" ht="21.75" customHeight="1">
      <c r="A9" s="36" t="s">
        <v>251</v>
      </c>
      <c r="B9" s="36" t="s">
        <v>252</v>
      </c>
      <c r="C9" s="36" t="s">
        <v>253</v>
      </c>
      <c r="D9" s="36" t="s">
        <v>70</v>
      </c>
      <c r="E9" s="36" t="s">
        <v>107</v>
      </c>
      <c r="F9" s="36" t="s">
        <v>108</v>
      </c>
      <c r="G9" s="36" t="s">
        <v>226</v>
      </c>
      <c r="H9" s="36" t="s">
        <v>227</v>
      </c>
      <c r="I9" s="43">
        <v>19180</v>
      </c>
      <c r="J9" s="43"/>
      <c r="K9" s="43"/>
      <c r="L9" s="43"/>
      <c r="M9" s="43"/>
      <c r="N9" s="43">
        <v>19180</v>
      </c>
      <c r="O9" s="43"/>
      <c r="P9" s="43"/>
      <c r="Q9" s="43"/>
      <c r="R9" s="43"/>
      <c r="S9" s="43"/>
      <c r="T9" s="43"/>
      <c r="U9" s="43"/>
      <c r="V9" s="43"/>
      <c r="W9" s="43"/>
    </row>
    <row r="10" spans="1:23" ht="21.75" customHeight="1">
      <c r="A10" s="36" t="s">
        <v>251</v>
      </c>
      <c r="B10" s="36" t="s">
        <v>254</v>
      </c>
      <c r="C10" s="36" t="s">
        <v>255</v>
      </c>
      <c r="D10" s="36" t="s">
        <v>70</v>
      </c>
      <c r="E10" s="36" t="s">
        <v>101</v>
      </c>
      <c r="F10" s="36" t="s">
        <v>102</v>
      </c>
      <c r="G10" s="36" t="s">
        <v>226</v>
      </c>
      <c r="H10" s="36" t="s">
        <v>227</v>
      </c>
      <c r="I10" s="43">
        <v>53750</v>
      </c>
      <c r="J10" s="43"/>
      <c r="K10" s="43"/>
      <c r="L10" s="43"/>
      <c r="M10" s="43"/>
      <c r="N10" s="43">
        <v>53750</v>
      </c>
      <c r="O10" s="43"/>
      <c r="P10" s="43"/>
      <c r="Q10" s="43"/>
      <c r="R10" s="43"/>
      <c r="S10" s="43"/>
      <c r="T10" s="43"/>
      <c r="U10" s="43"/>
      <c r="V10" s="43"/>
      <c r="W10" s="43"/>
    </row>
    <row r="11" spans="1:23" ht="21.75" customHeight="1">
      <c r="A11" s="36" t="s">
        <v>251</v>
      </c>
      <c r="B11" s="36" t="s">
        <v>256</v>
      </c>
      <c r="C11" s="36" t="s">
        <v>257</v>
      </c>
      <c r="D11" s="36" t="s">
        <v>70</v>
      </c>
      <c r="E11" s="36" t="s">
        <v>107</v>
      </c>
      <c r="F11" s="36" t="s">
        <v>108</v>
      </c>
      <c r="G11" s="36" t="s">
        <v>226</v>
      </c>
      <c r="H11" s="36" t="s">
        <v>227</v>
      </c>
      <c r="I11" s="43">
        <v>960</v>
      </c>
      <c r="J11" s="43"/>
      <c r="K11" s="43"/>
      <c r="L11" s="43"/>
      <c r="M11" s="43"/>
      <c r="N11" s="43">
        <v>960</v>
      </c>
      <c r="O11" s="43"/>
      <c r="P11" s="43"/>
      <c r="Q11" s="43"/>
      <c r="R11" s="43"/>
      <c r="S11" s="43"/>
      <c r="T11" s="43"/>
      <c r="U11" s="43"/>
      <c r="V11" s="43"/>
      <c r="W11" s="43"/>
    </row>
    <row r="12" spans="1:23" ht="21.75" customHeight="1">
      <c r="A12" s="36" t="s">
        <v>251</v>
      </c>
      <c r="B12" s="36" t="s">
        <v>258</v>
      </c>
      <c r="C12" s="36" t="s">
        <v>259</v>
      </c>
      <c r="D12" s="36" t="s">
        <v>70</v>
      </c>
      <c r="E12" s="36" t="s">
        <v>107</v>
      </c>
      <c r="F12" s="36" t="s">
        <v>108</v>
      </c>
      <c r="G12" s="36" t="s">
        <v>226</v>
      </c>
      <c r="H12" s="36" t="s">
        <v>227</v>
      </c>
      <c r="I12" s="43">
        <v>768</v>
      </c>
      <c r="J12" s="43"/>
      <c r="K12" s="43"/>
      <c r="L12" s="43"/>
      <c r="M12" s="43"/>
      <c r="N12" s="43">
        <v>768</v>
      </c>
      <c r="O12" s="43"/>
      <c r="P12" s="43"/>
      <c r="Q12" s="43"/>
      <c r="R12" s="43"/>
      <c r="S12" s="43"/>
      <c r="T12" s="43"/>
      <c r="U12" s="43"/>
      <c r="V12" s="43"/>
      <c r="W12" s="43"/>
    </row>
    <row r="13" spans="1:23" ht="21.75" customHeight="1">
      <c r="A13" s="36" t="s">
        <v>251</v>
      </c>
      <c r="B13" s="36" t="s">
        <v>260</v>
      </c>
      <c r="C13" s="36" t="s">
        <v>261</v>
      </c>
      <c r="D13" s="36" t="s">
        <v>70</v>
      </c>
      <c r="E13" s="36" t="s">
        <v>107</v>
      </c>
      <c r="F13" s="36" t="s">
        <v>108</v>
      </c>
      <c r="G13" s="36" t="s">
        <v>226</v>
      </c>
      <c r="H13" s="36" t="s">
        <v>227</v>
      </c>
      <c r="I13" s="43">
        <v>160</v>
      </c>
      <c r="J13" s="43"/>
      <c r="K13" s="43"/>
      <c r="L13" s="43"/>
      <c r="M13" s="43"/>
      <c r="N13" s="43">
        <v>160</v>
      </c>
      <c r="O13" s="43"/>
      <c r="P13" s="43"/>
      <c r="Q13" s="43"/>
      <c r="R13" s="43"/>
      <c r="S13" s="43"/>
      <c r="T13" s="43"/>
      <c r="U13" s="43"/>
      <c r="V13" s="43"/>
      <c r="W13" s="43"/>
    </row>
    <row r="14" spans="1:23" ht="21.75" customHeight="1">
      <c r="A14" s="36" t="s">
        <v>251</v>
      </c>
      <c r="B14" s="36" t="s">
        <v>262</v>
      </c>
      <c r="C14" s="36" t="s">
        <v>263</v>
      </c>
      <c r="D14" s="36" t="s">
        <v>70</v>
      </c>
      <c r="E14" s="36" t="s">
        <v>107</v>
      </c>
      <c r="F14" s="36" t="s">
        <v>108</v>
      </c>
      <c r="G14" s="36" t="s">
        <v>226</v>
      </c>
      <c r="H14" s="36" t="s">
        <v>227</v>
      </c>
      <c r="I14" s="43">
        <v>3200</v>
      </c>
      <c r="J14" s="43"/>
      <c r="K14" s="43"/>
      <c r="L14" s="43"/>
      <c r="M14" s="43"/>
      <c r="N14" s="43">
        <v>3200</v>
      </c>
      <c r="O14" s="43"/>
      <c r="P14" s="43"/>
      <c r="Q14" s="43"/>
      <c r="R14" s="43"/>
      <c r="S14" s="43"/>
      <c r="T14" s="43"/>
      <c r="U14" s="43"/>
      <c r="V14" s="43"/>
      <c r="W14" s="43"/>
    </row>
    <row r="15" spans="1:23" ht="21.75" customHeight="1">
      <c r="A15" s="36" t="s">
        <v>251</v>
      </c>
      <c r="B15" s="36" t="s">
        <v>264</v>
      </c>
      <c r="C15" s="36" t="s">
        <v>265</v>
      </c>
      <c r="D15" s="36" t="s">
        <v>70</v>
      </c>
      <c r="E15" s="36" t="s">
        <v>107</v>
      </c>
      <c r="F15" s="36" t="s">
        <v>108</v>
      </c>
      <c r="G15" s="36" t="s">
        <v>226</v>
      </c>
      <c r="H15" s="36" t="s">
        <v>227</v>
      </c>
      <c r="I15" s="43">
        <v>128</v>
      </c>
      <c r="J15" s="43"/>
      <c r="K15" s="43"/>
      <c r="L15" s="43"/>
      <c r="M15" s="43"/>
      <c r="N15" s="43">
        <v>128</v>
      </c>
      <c r="O15" s="43"/>
      <c r="P15" s="43"/>
      <c r="Q15" s="43"/>
      <c r="R15" s="43"/>
      <c r="S15" s="43"/>
      <c r="T15" s="43"/>
      <c r="U15" s="43"/>
      <c r="V15" s="43"/>
      <c r="W15" s="43"/>
    </row>
    <row r="16" spans="1:23" ht="21.75" customHeight="1">
      <c r="A16" s="36" t="s">
        <v>266</v>
      </c>
      <c r="B16" s="36" t="s">
        <v>267</v>
      </c>
      <c r="C16" s="36" t="s">
        <v>268</v>
      </c>
      <c r="D16" s="36" t="s">
        <v>70</v>
      </c>
      <c r="E16" s="36" t="s">
        <v>101</v>
      </c>
      <c r="F16" s="36" t="s">
        <v>102</v>
      </c>
      <c r="G16" s="36" t="s">
        <v>226</v>
      </c>
      <c r="H16" s="36" t="s">
        <v>227</v>
      </c>
      <c r="I16" s="43">
        <v>73372</v>
      </c>
      <c r="J16" s="43"/>
      <c r="K16" s="43"/>
      <c r="L16" s="43"/>
      <c r="M16" s="43"/>
      <c r="N16" s="43">
        <v>73372</v>
      </c>
      <c r="O16" s="43"/>
      <c r="P16" s="43"/>
      <c r="Q16" s="43"/>
      <c r="R16" s="43"/>
      <c r="S16" s="43"/>
      <c r="T16" s="43"/>
      <c r="U16" s="43"/>
      <c r="V16" s="43"/>
      <c r="W16" s="43"/>
    </row>
    <row r="17" spans="1:23" ht="21.75" customHeight="1">
      <c r="A17" s="36" t="s">
        <v>266</v>
      </c>
      <c r="B17" s="36" t="s">
        <v>269</v>
      </c>
      <c r="C17" s="36" t="s">
        <v>270</v>
      </c>
      <c r="D17" s="36" t="s">
        <v>70</v>
      </c>
      <c r="E17" s="36" t="s">
        <v>103</v>
      </c>
      <c r="F17" s="36" t="s">
        <v>104</v>
      </c>
      <c r="G17" s="36" t="s">
        <v>226</v>
      </c>
      <c r="H17" s="36" t="s">
        <v>227</v>
      </c>
      <c r="I17" s="43">
        <v>5917</v>
      </c>
      <c r="J17" s="43"/>
      <c r="K17" s="43"/>
      <c r="L17" s="43"/>
      <c r="M17" s="43"/>
      <c r="N17" s="43"/>
      <c r="O17" s="43"/>
      <c r="P17" s="43"/>
      <c r="Q17" s="43"/>
      <c r="R17" s="43">
        <v>5917</v>
      </c>
      <c r="S17" s="43"/>
      <c r="T17" s="43"/>
      <c r="U17" s="43"/>
      <c r="V17" s="43"/>
      <c r="W17" s="43">
        <v>5917</v>
      </c>
    </row>
    <row r="18" spans="1:23" ht="21.75" customHeight="1">
      <c r="A18" s="36" t="s">
        <v>266</v>
      </c>
      <c r="B18" s="36" t="s">
        <v>271</v>
      </c>
      <c r="C18" s="36" t="s">
        <v>272</v>
      </c>
      <c r="D18" s="36" t="s">
        <v>70</v>
      </c>
      <c r="E18" s="36" t="s">
        <v>103</v>
      </c>
      <c r="F18" s="36" t="s">
        <v>104</v>
      </c>
      <c r="G18" s="36" t="s">
        <v>226</v>
      </c>
      <c r="H18" s="36" t="s">
        <v>227</v>
      </c>
      <c r="I18" s="43">
        <v>90000</v>
      </c>
      <c r="J18" s="43"/>
      <c r="K18" s="43"/>
      <c r="L18" s="43"/>
      <c r="M18" s="43"/>
      <c r="N18" s="43"/>
      <c r="O18" s="43"/>
      <c r="P18" s="43"/>
      <c r="Q18" s="43"/>
      <c r="R18" s="43">
        <v>90000</v>
      </c>
      <c r="S18" s="43"/>
      <c r="T18" s="43"/>
      <c r="U18" s="43"/>
      <c r="V18" s="43"/>
      <c r="W18" s="43">
        <v>90000</v>
      </c>
    </row>
    <row r="19" spans="1:23" ht="21.75" customHeight="1">
      <c r="A19" s="36" t="s">
        <v>266</v>
      </c>
      <c r="B19" s="36" t="s">
        <v>273</v>
      </c>
      <c r="C19" s="36" t="s">
        <v>274</v>
      </c>
      <c r="D19" s="36" t="s">
        <v>70</v>
      </c>
      <c r="E19" s="36" t="s">
        <v>103</v>
      </c>
      <c r="F19" s="36" t="s">
        <v>104</v>
      </c>
      <c r="G19" s="36" t="s">
        <v>275</v>
      </c>
      <c r="H19" s="36" t="s">
        <v>276</v>
      </c>
      <c r="I19" s="43">
        <v>144500</v>
      </c>
      <c r="J19" s="43">
        <v>144500</v>
      </c>
      <c r="K19" s="43">
        <v>144500</v>
      </c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</row>
    <row r="20" spans="1:23" ht="21.75" customHeight="1">
      <c r="A20" s="36" t="s">
        <v>266</v>
      </c>
      <c r="B20" s="36" t="s">
        <v>277</v>
      </c>
      <c r="C20" s="36" t="s">
        <v>278</v>
      </c>
      <c r="D20" s="36" t="s">
        <v>70</v>
      </c>
      <c r="E20" s="36" t="s">
        <v>103</v>
      </c>
      <c r="F20" s="36" t="s">
        <v>104</v>
      </c>
      <c r="G20" s="36" t="s">
        <v>226</v>
      </c>
      <c r="H20" s="36" t="s">
        <v>227</v>
      </c>
      <c r="I20" s="43">
        <v>75000</v>
      </c>
      <c r="J20" s="43">
        <v>75000</v>
      </c>
      <c r="K20" s="43">
        <v>75000</v>
      </c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</row>
    <row r="21" spans="1:23" ht="18.75" customHeight="1">
      <c r="A21" s="164" t="s">
        <v>172</v>
      </c>
      <c r="B21" s="165"/>
      <c r="C21" s="165"/>
      <c r="D21" s="165"/>
      <c r="E21" s="165"/>
      <c r="F21" s="165"/>
      <c r="G21" s="165"/>
      <c r="H21" s="125"/>
      <c r="I21" s="43">
        <v>466935</v>
      </c>
      <c r="J21" s="43">
        <v>219500</v>
      </c>
      <c r="K21" s="43">
        <v>219500</v>
      </c>
      <c r="L21" s="43"/>
      <c r="M21" s="43"/>
      <c r="N21" s="43">
        <v>151518</v>
      </c>
      <c r="O21" s="43"/>
      <c r="P21" s="43"/>
      <c r="Q21" s="43"/>
      <c r="R21" s="43">
        <v>95917</v>
      </c>
      <c r="S21" s="43"/>
      <c r="T21" s="43"/>
      <c r="U21" s="43"/>
      <c r="V21" s="43"/>
      <c r="W21" s="43">
        <v>95917</v>
      </c>
    </row>
  </sheetData>
  <mergeCells count="28">
    <mergeCell ref="A2:W2"/>
    <mergeCell ref="A3:H3"/>
    <mergeCell ref="J4:M4"/>
    <mergeCell ref="N4:P4"/>
    <mergeCell ref="R4:W4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  <mergeCell ref="A21:H21"/>
    <mergeCell ref="A4:A7"/>
    <mergeCell ref="B4:B7"/>
    <mergeCell ref="C4:C7"/>
    <mergeCell ref="D4:D7"/>
    <mergeCell ref="E4:E7"/>
    <mergeCell ref="F4:F7"/>
    <mergeCell ref="G4:G7"/>
    <mergeCell ref="H4:H7"/>
  </mergeCells>
  <phoneticPr fontId="20" type="noConversion"/>
  <printOptions horizontalCentered="1"/>
  <pageMargins left="0.37" right="0.37" top="0.56000000000000005" bottom="0.56000000000000005" header="0.48" footer="0.48"/>
  <pageSetup paperSize="9" scale="56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Right="0"/>
    <pageSetUpPr fitToPage="1"/>
  </sheetPr>
  <dimension ref="A1:J41"/>
  <sheetViews>
    <sheetView showZeros="0" workbookViewId="0">
      <selection activeCell="A7" sqref="A7:A12"/>
    </sheetView>
  </sheetViews>
  <sheetFormatPr defaultColWidth="9.08984375" defaultRowHeight="12" customHeight="1"/>
  <cols>
    <col min="1" max="1" width="34.26953125" customWidth="1"/>
    <col min="2" max="2" width="29" customWidth="1"/>
    <col min="3" max="5" width="23.54296875" customWidth="1"/>
    <col min="6" max="6" width="11.26953125" customWidth="1"/>
    <col min="7" max="7" width="25.08984375" customWidth="1"/>
    <col min="8" max="8" width="15.54296875" customWidth="1"/>
    <col min="9" max="9" width="13.453125" customWidth="1"/>
    <col min="10" max="10" width="26.54296875" customWidth="1"/>
  </cols>
  <sheetData>
    <row r="1" spans="1:10" ht="18" customHeight="1">
      <c r="J1" s="2" t="s">
        <v>279</v>
      </c>
    </row>
    <row r="2" spans="1:10" ht="39.75" customHeight="1">
      <c r="A2" s="192" t="str">
        <f>"2026"&amp;"年部门项目支出绩效目标表"</f>
        <v>2026年部门项目支出绩效目标表</v>
      </c>
      <c r="B2" s="186"/>
      <c r="C2" s="186"/>
      <c r="D2" s="186"/>
      <c r="E2" s="186"/>
      <c r="F2" s="172"/>
      <c r="G2" s="186"/>
      <c r="H2" s="172"/>
      <c r="I2" s="172"/>
      <c r="J2" s="186"/>
    </row>
    <row r="3" spans="1:10" ht="17.25" customHeight="1">
      <c r="A3" s="173" t="str">
        <f>"单位名称："&amp;"昆明市盘龙区东庄小学"</f>
        <v>单位名称：昆明市盘龙区东庄小学</v>
      </c>
      <c r="B3" s="102"/>
      <c r="C3" s="102"/>
      <c r="D3" s="102"/>
      <c r="E3" s="102"/>
      <c r="F3" s="102"/>
      <c r="G3" s="102"/>
      <c r="H3" s="102"/>
    </row>
    <row r="4" spans="1:10" ht="44.25" customHeight="1">
      <c r="A4" s="99" t="s">
        <v>397</v>
      </c>
      <c r="B4" s="34" t="s">
        <v>280</v>
      </c>
      <c r="C4" s="34" t="s">
        <v>281</v>
      </c>
      <c r="D4" s="34" t="s">
        <v>282</v>
      </c>
      <c r="E4" s="34" t="s">
        <v>283</v>
      </c>
      <c r="F4" s="35" t="s">
        <v>284</v>
      </c>
      <c r="G4" s="34" t="s">
        <v>285</v>
      </c>
      <c r="H4" s="35" t="s">
        <v>286</v>
      </c>
      <c r="I4" s="35" t="s">
        <v>287</v>
      </c>
      <c r="J4" s="34" t="s">
        <v>288</v>
      </c>
    </row>
    <row r="5" spans="1:10" ht="18.75" customHeight="1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17">
        <v>6</v>
      </c>
      <c r="G5" s="65">
        <v>7</v>
      </c>
      <c r="H5" s="17">
        <v>8</v>
      </c>
      <c r="I5" s="17">
        <v>9</v>
      </c>
      <c r="J5" s="65">
        <v>10</v>
      </c>
    </row>
    <row r="6" spans="1:10" ht="36" customHeight="1">
      <c r="A6" s="98" t="s">
        <v>393</v>
      </c>
      <c r="B6" s="65"/>
      <c r="C6" s="97"/>
      <c r="D6" s="97"/>
      <c r="E6" s="97"/>
      <c r="F6" s="64"/>
      <c r="G6" s="97"/>
      <c r="H6" s="64"/>
      <c r="I6" s="64"/>
      <c r="J6" s="97"/>
    </row>
    <row r="7" spans="1:10" ht="42" customHeight="1">
      <c r="A7" s="193" t="s">
        <v>270</v>
      </c>
      <c r="B7" s="189" t="s">
        <v>289</v>
      </c>
      <c r="C7" s="14" t="s">
        <v>290</v>
      </c>
      <c r="D7" s="14" t="s">
        <v>291</v>
      </c>
      <c r="E7" s="67" t="s">
        <v>292</v>
      </c>
      <c r="F7" s="14" t="s">
        <v>293</v>
      </c>
      <c r="G7" s="67" t="s">
        <v>294</v>
      </c>
      <c r="H7" s="14" t="s">
        <v>295</v>
      </c>
      <c r="I7" s="14" t="s">
        <v>296</v>
      </c>
      <c r="J7" s="67" t="s">
        <v>297</v>
      </c>
    </row>
    <row r="8" spans="1:10" ht="42" customHeight="1">
      <c r="A8" s="193"/>
      <c r="B8" s="189"/>
      <c r="C8" s="68" t="s">
        <v>290</v>
      </c>
      <c r="D8" s="68" t="s">
        <v>298</v>
      </c>
      <c r="E8" s="54" t="s">
        <v>299</v>
      </c>
      <c r="F8" s="68" t="s">
        <v>300</v>
      </c>
      <c r="G8" s="54">
        <v>100</v>
      </c>
      <c r="H8" s="68" t="s">
        <v>301</v>
      </c>
      <c r="I8" s="68" t="s">
        <v>296</v>
      </c>
      <c r="J8" s="54" t="s">
        <v>297</v>
      </c>
    </row>
    <row r="9" spans="1:10" ht="42" customHeight="1">
      <c r="A9" s="193"/>
      <c r="B9" s="189"/>
      <c r="C9" s="68" t="s">
        <v>290</v>
      </c>
      <c r="D9" s="68" t="s">
        <v>302</v>
      </c>
      <c r="E9" s="54" t="s">
        <v>303</v>
      </c>
      <c r="F9" s="68" t="s">
        <v>304</v>
      </c>
      <c r="G9" s="54">
        <v>46387</v>
      </c>
      <c r="H9" s="68" t="s">
        <v>305</v>
      </c>
      <c r="I9" s="68" t="s">
        <v>296</v>
      </c>
      <c r="J9" s="54" t="s">
        <v>297</v>
      </c>
    </row>
    <row r="10" spans="1:10" ht="42" customHeight="1">
      <c r="A10" s="193"/>
      <c r="B10" s="189"/>
      <c r="C10" s="68" t="s">
        <v>306</v>
      </c>
      <c r="D10" s="68" t="s">
        <v>307</v>
      </c>
      <c r="E10" s="54" t="s">
        <v>308</v>
      </c>
      <c r="F10" s="68" t="s">
        <v>293</v>
      </c>
      <c r="G10" s="54" t="s">
        <v>309</v>
      </c>
      <c r="H10" s="68" t="s">
        <v>310</v>
      </c>
      <c r="I10" s="68" t="s">
        <v>311</v>
      </c>
      <c r="J10" s="54" t="s">
        <v>312</v>
      </c>
    </row>
    <row r="11" spans="1:10" ht="42" customHeight="1">
      <c r="A11" s="193"/>
      <c r="B11" s="189"/>
      <c r="C11" s="68" t="s">
        <v>313</v>
      </c>
      <c r="D11" s="68" t="s">
        <v>314</v>
      </c>
      <c r="E11" s="54" t="s">
        <v>315</v>
      </c>
      <c r="F11" s="68" t="s">
        <v>316</v>
      </c>
      <c r="G11" s="54">
        <v>90</v>
      </c>
      <c r="H11" s="68" t="s">
        <v>301</v>
      </c>
      <c r="I11" s="68" t="s">
        <v>296</v>
      </c>
      <c r="J11" s="54" t="s">
        <v>297</v>
      </c>
    </row>
    <row r="12" spans="1:10" ht="42" customHeight="1">
      <c r="A12" s="193"/>
      <c r="B12" s="189"/>
      <c r="C12" s="68" t="s">
        <v>317</v>
      </c>
      <c r="D12" s="68" t="s">
        <v>318</v>
      </c>
      <c r="E12" s="54" t="s">
        <v>319</v>
      </c>
      <c r="F12" s="68" t="s">
        <v>300</v>
      </c>
      <c r="G12" s="54">
        <v>5917</v>
      </c>
      <c r="H12" s="68" t="s">
        <v>320</v>
      </c>
      <c r="I12" s="68" t="s">
        <v>296</v>
      </c>
      <c r="J12" s="54" t="s">
        <v>297</v>
      </c>
    </row>
    <row r="13" spans="1:10" ht="42" customHeight="1">
      <c r="A13" s="188" t="s">
        <v>274</v>
      </c>
      <c r="B13" s="190" t="s">
        <v>321</v>
      </c>
      <c r="C13" s="68" t="s">
        <v>290</v>
      </c>
      <c r="D13" s="68" t="s">
        <v>298</v>
      </c>
      <c r="E13" s="54" t="s">
        <v>322</v>
      </c>
      <c r="F13" s="68" t="s">
        <v>316</v>
      </c>
      <c r="G13" s="54">
        <v>98</v>
      </c>
      <c r="H13" s="68" t="s">
        <v>301</v>
      </c>
      <c r="I13" s="68" t="s">
        <v>311</v>
      </c>
      <c r="J13" s="54" t="s">
        <v>323</v>
      </c>
    </row>
    <row r="14" spans="1:10" ht="42" customHeight="1">
      <c r="A14" s="188"/>
      <c r="B14" s="190"/>
      <c r="C14" s="68" t="s">
        <v>290</v>
      </c>
      <c r="D14" s="68" t="s">
        <v>302</v>
      </c>
      <c r="E14" s="54" t="s">
        <v>324</v>
      </c>
      <c r="F14" s="68" t="s">
        <v>300</v>
      </c>
      <c r="G14" s="54">
        <v>1</v>
      </c>
      <c r="H14" s="68" t="s">
        <v>325</v>
      </c>
      <c r="I14" s="68" t="s">
        <v>296</v>
      </c>
      <c r="J14" s="54" t="s">
        <v>323</v>
      </c>
    </row>
    <row r="15" spans="1:10" ht="42" customHeight="1">
      <c r="A15" s="188"/>
      <c r="B15" s="190"/>
      <c r="C15" s="68" t="s">
        <v>306</v>
      </c>
      <c r="D15" s="68" t="s">
        <v>307</v>
      </c>
      <c r="E15" s="54" t="s">
        <v>326</v>
      </c>
      <c r="F15" s="68" t="s">
        <v>293</v>
      </c>
      <c r="G15" s="54" t="s">
        <v>309</v>
      </c>
      <c r="H15" s="68" t="s">
        <v>310</v>
      </c>
      <c r="I15" s="68" t="s">
        <v>311</v>
      </c>
      <c r="J15" s="54" t="s">
        <v>323</v>
      </c>
    </row>
    <row r="16" spans="1:10" ht="42" customHeight="1">
      <c r="A16" s="188"/>
      <c r="B16" s="190"/>
      <c r="C16" s="68" t="s">
        <v>306</v>
      </c>
      <c r="D16" s="68" t="s">
        <v>307</v>
      </c>
      <c r="E16" s="54" t="s">
        <v>327</v>
      </c>
      <c r="F16" s="68" t="s">
        <v>293</v>
      </c>
      <c r="G16" s="54" t="s">
        <v>309</v>
      </c>
      <c r="H16" s="68" t="s">
        <v>310</v>
      </c>
      <c r="I16" s="68" t="s">
        <v>311</v>
      </c>
      <c r="J16" s="54" t="s">
        <v>323</v>
      </c>
    </row>
    <row r="17" spans="1:10" ht="42" customHeight="1">
      <c r="A17" s="188"/>
      <c r="B17" s="190"/>
      <c r="C17" s="68" t="s">
        <v>313</v>
      </c>
      <c r="D17" s="68" t="s">
        <v>314</v>
      </c>
      <c r="E17" s="54" t="s">
        <v>315</v>
      </c>
      <c r="F17" s="68" t="s">
        <v>316</v>
      </c>
      <c r="G17" s="54">
        <v>98</v>
      </c>
      <c r="H17" s="68" t="s">
        <v>301</v>
      </c>
      <c r="I17" s="68" t="s">
        <v>296</v>
      </c>
      <c r="J17" s="54" t="s">
        <v>328</v>
      </c>
    </row>
    <row r="18" spans="1:10" ht="42" customHeight="1">
      <c r="A18" s="188" t="s">
        <v>278</v>
      </c>
      <c r="B18" s="191" t="s">
        <v>329</v>
      </c>
      <c r="C18" s="68" t="s">
        <v>290</v>
      </c>
      <c r="D18" s="68" t="s">
        <v>291</v>
      </c>
      <c r="E18" s="54" t="s">
        <v>330</v>
      </c>
      <c r="F18" s="68" t="s">
        <v>293</v>
      </c>
      <c r="G18" s="54" t="s">
        <v>331</v>
      </c>
      <c r="H18" s="68" t="s">
        <v>332</v>
      </c>
      <c r="I18" s="68" t="s">
        <v>296</v>
      </c>
      <c r="J18" s="54" t="s">
        <v>333</v>
      </c>
    </row>
    <row r="19" spans="1:10" ht="42" customHeight="1">
      <c r="A19" s="188"/>
      <c r="B19" s="191"/>
      <c r="C19" s="68" t="s">
        <v>290</v>
      </c>
      <c r="D19" s="68" t="s">
        <v>298</v>
      </c>
      <c r="E19" s="54" t="s">
        <v>334</v>
      </c>
      <c r="F19" s="68" t="s">
        <v>316</v>
      </c>
      <c r="G19" s="54">
        <v>100</v>
      </c>
      <c r="H19" s="68" t="s">
        <v>301</v>
      </c>
      <c r="I19" s="68" t="s">
        <v>296</v>
      </c>
      <c r="J19" s="54" t="s">
        <v>333</v>
      </c>
    </row>
    <row r="20" spans="1:10" ht="42" customHeight="1">
      <c r="A20" s="188"/>
      <c r="B20" s="191"/>
      <c r="C20" s="68" t="s">
        <v>306</v>
      </c>
      <c r="D20" s="68" t="s">
        <v>307</v>
      </c>
      <c r="E20" s="54" t="s">
        <v>335</v>
      </c>
      <c r="F20" s="68" t="s">
        <v>300</v>
      </c>
      <c r="G20" s="54">
        <v>5</v>
      </c>
      <c r="H20" s="68" t="s">
        <v>301</v>
      </c>
      <c r="I20" s="68" t="s">
        <v>296</v>
      </c>
      <c r="J20" s="54" t="s">
        <v>333</v>
      </c>
    </row>
    <row r="21" spans="1:10" ht="42" customHeight="1">
      <c r="A21" s="188"/>
      <c r="B21" s="191"/>
      <c r="C21" s="68" t="s">
        <v>306</v>
      </c>
      <c r="D21" s="68" t="s">
        <v>336</v>
      </c>
      <c r="E21" s="54" t="s">
        <v>337</v>
      </c>
      <c r="F21" s="68" t="s">
        <v>293</v>
      </c>
      <c r="G21" s="54">
        <v>12</v>
      </c>
      <c r="H21" s="68" t="s">
        <v>305</v>
      </c>
      <c r="I21" s="68" t="s">
        <v>311</v>
      </c>
      <c r="J21" s="54" t="s">
        <v>333</v>
      </c>
    </row>
    <row r="22" spans="1:10" ht="42" customHeight="1">
      <c r="A22" s="188"/>
      <c r="B22" s="191"/>
      <c r="C22" s="68" t="s">
        <v>317</v>
      </c>
      <c r="D22" s="68" t="s">
        <v>338</v>
      </c>
      <c r="E22" s="54" t="s">
        <v>339</v>
      </c>
      <c r="F22" s="68" t="s">
        <v>300</v>
      </c>
      <c r="G22" s="54">
        <v>3</v>
      </c>
      <c r="H22" s="68" t="s">
        <v>301</v>
      </c>
      <c r="I22" s="68" t="s">
        <v>296</v>
      </c>
      <c r="J22" s="54" t="s">
        <v>340</v>
      </c>
    </row>
    <row r="23" spans="1:10" ht="42" customHeight="1">
      <c r="A23" s="188" t="s">
        <v>272</v>
      </c>
      <c r="B23" s="191" t="s">
        <v>341</v>
      </c>
      <c r="C23" s="68" t="s">
        <v>290</v>
      </c>
      <c r="D23" s="68" t="s">
        <v>291</v>
      </c>
      <c r="E23" s="54" t="s">
        <v>342</v>
      </c>
      <c r="F23" s="68" t="s">
        <v>293</v>
      </c>
      <c r="G23" s="54">
        <v>100</v>
      </c>
      <c r="H23" s="68" t="s">
        <v>301</v>
      </c>
      <c r="I23" s="68" t="s">
        <v>296</v>
      </c>
      <c r="J23" s="54" t="s">
        <v>343</v>
      </c>
    </row>
    <row r="24" spans="1:10" ht="42" customHeight="1">
      <c r="A24" s="188"/>
      <c r="B24" s="191"/>
      <c r="C24" s="68" t="s">
        <v>290</v>
      </c>
      <c r="D24" s="68" t="s">
        <v>298</v>
      </c>
      <c r="E24" s="54" t="s">
        <v>344</v>
      </c>
      <c r="F24" s="68" t="s">
        <v>316</v>
      </c>
      <c r="G24" s="54">
        <v>98</v>
      </c>
      <c r="H24" s="68" t="s">
        <v>301</v>
      </c>
      <c r="I24" s="68" t="s">
        <v>296</v>
      </c>
      <c r="J24" s="54" t="s">
        <v>343</v>
      </c>
    </row>
    <row r="25" spans="1:10" ht="42" customHeight="1">
      <c r="A25" s="188"/>
      <c r="B25" s="191"/>
      <c r="C25" s="68" t="s">
        <v>290</v>
      </c>
      <c r="D25" s="68" t="s">
        <v>302</v>
      </c>
      <c r="E25" s="54" t="s">
        <v>345</v>
      </c>
      <c r="F25" s="68" t="s">
        <v>293</v>
      </c>
      <c r="G25" s="54">
        <v>100</v>
      </c>
      <c r="H25" s="68" t="s">
        <v>301</v>
      </c>
      <c r="I25" s="68" t="s">
        <v>296</v>
      </c>
      <c r="J25" s="54" t="s">
        <v>346</v>
      </c>
    </row>
    <row r="26" spans="1:10" ht="42" customHeight="1">
      <c r="A26" s="188"/>
      <c r="B26" s="191"/>
      <c r="C26" s="68" t="s">
        <v>306</v>
      </c>
      <c r="D26" s="68" t="s">
        <v>307</v>
      </c>
      <c r="E26" s="54" t="s">
        <v>347</v>
      </c>
      <c r="F26" s="68" t="s">
        <v>300</v>
      </c>
      <c r="G26" s="54">
        <v>1</v>
      </c>
      <c r="H26" s="68" t="s">
        <v>301</v>
      </c>
      <c r="I26" s="68" t="s">
        <v>296</v>
      </c>
      <c r="J26" s="54" t="s">
        <v>348</v>
      </c>
    </row>
    <row r="27" spans="1:10" ht="42" customHeight="1">
      <c r="A27" s="188"/>
      <c r="B27" s="191"/>
      <c r="C27" s="68" t="s">
        <v>313</v>
      </c>
      <c r="D27" s="68" t="s">
        <v>314</v>
      </c>
      <c r="E27" s="54" t="s">
        <v>315</v>
      </c>
      <c r="F27" s="68" t="s">
        <v>316</v>
      </c>
      <c r="G27" s="54">
        <v>90</v>
      </c>
      <c r="H27" s="68" t="s">
        <v>301</v>
      </c>
      <c r="I27" s="68" t="s">
        <v>296</v>
      </c>
      <c r="J27" s="54" t="s">
        <v>343</v>
      </c>
    </row>
    <row r="28" spans="1:10" ht="42" customHeight="1">
      <c r="A28" s="188"/>
      <c r="B28" s="191"/>
      <c r="C28" s="68" t="s">
        <v>317</v>
      </c>
      <c r="D28" s="68" t="s">
        <v>338</v>
      </c>
      <c r="E28" s="54" t="s">
        <v>349</v>
      </c>
      <c r="F28" s="68" t="s">
        <v>316</v>
      </c>
      <c r="G28" s="54">
        <v>15</v>
      </c>
      <c r="H28" s="68" t="s">
        <v>301</v>
      </c>
      <c r="I28" s="68" t="s">
        <v>296</v>
      </c>
      <c r="J28" s="54" t="s">
        <v>348</v>
      </c>
    </row>
    <row r="29" spans="1:10" ht="42" customHeight="1"/>
    <row r="30" spans="1:10" ht="42" customHeight="1"/>
    <row r="31" spans="1:10" ht="42" customHeight="1"/>
    <row r="32" spans="1:10" ht="42" customHeight="1"/>
    <row r="33" ht="42" customHeight="1"/>
    <row r="34" ht="42" customHeight="1"/>
    <row r="35" ht="42" customHeight="1"/>
    <row r="36" ht="42" customHeight="1"/>
    <row r="37" ht="42" customHeight="1"/>
    <row r="38" ht="42" customHeight="1"/>
    <row r="39" ht="42" customHeight="1"/>
    <row r="40" ht="42" customHeight="1"/>
    <row r="41" ht="42" customHeight="1"/>
  </sheetData>
  <mergeCells count="10">
    <mergeCell ref="A2:J2"/>
    <mergeCell ref="A3:H3"/>
    <mergeCell ref="A7:A12"/>
    <mergeCell ref="A13:A17"/>
    <mergeCell ref="A18:A22"/>
    <mergeCell ref="A23:A28"/>
    <mergeCell ref="B7:B12"/>
    <mergeCell ref="B13:B17"/>
    <mergeCell ref="B18:B22"/>
    <mergeCell ref="B23:B28"/>
  </mergeCells>
  <phoneticPr fontId="20" type="noConversion"/>
  <printOptions horizontalCentered="1"/>
  <pageMargins left="0.96" right="0.96" top="0.72" bottom="0.72" header="0" footer="0"/>
  <pageSetup paperSize="9" scale="6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17</vt:i4>
      </vt:variant>
    </vt:vector>
  </HeadingPairs>
  <TitlesOfParts>
    <vt:vector size="34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'部门财务收支预算总表01-1'!Print_Titles</vt:lpstr>
      <vt:lpstr>'部门财政拨款收支预算总表02-1'!Print_Titles</vt:lpstr>
      <vt:lpstr>部门基本支出预算表04!Print_Titles</vt:lpstr>
      <vt:lpstr>'部门收入预算表01-2'!Print_Titles</vt:lpstr>
      <vt:lpstr>'部门项目支出绩效目标表05-2'!Print_Titles</vt:lpstr>
      <vt:lpstr>'部门项目支出预算表05-1'!Print_Titles</vt:lpstr>
      <vt:lpstr>部门项目中期规划预算表12!Print_Titles</vt:lpstr>
      <vt:lpstr>部门政府采购预算表07!Print_Titles</vt:lpstr>
      <vt:lpstr>部门政府购买服务预算表08!Print_Titles</vt:lpstr>
      <vt:lpstr>部门政府性基金预算支出预算表06!Print_Titles</vt:lpstr>
      <vt:lpstr>'部门支出预算表01-3'!Print_Titles</vt:lpstr>
      <vt:lpstr>'对下转移支付绩效目标表09-2'!Print_Titles</vt:lpstr>
      <vt:lpstr>'对下转移支付预算表09-1'!Print_Titles</vt:lpstr>
      <vt:lpstr>上级转移支付补助项目支出预算表11!Print_Titles</vt:lpstr>
      <vt:lpstr>新增资产配置表10!Print_Titles</vt:lpstr>
      <vt:lpstr>一般公共预算“三公”经费支出预算表03!Print_Titles</vt:lpstr>
      <vt:lpstr>'一般公共预算支出预算表02-2'!Print_Titles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2026-03-13T10:11:00Z</dcterms:created>
  <dcterms:modified xsi:type="dcterms:W3CDTF">2026-03-23T07:07:30Z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935F3E0B492D4437A3C6D47AB16F6D5C_13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